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240" yWindow="5325" windowWidth="14805" windowHeight="2790" activeTab="3"/>
  </bookViews>
  <sheets>
    <sheet name="1 квартал" sheetId="1" r:id="rId1"/>
    <sheet name="2квартал" sheetId="6" r:id="rId2"/>
    <sheet name="3 квартал" sheetId="8" r:id="rId3"/>
    <sheet name="4 квартал" sheetId="9" r:id="rId4"/>
  </sheets>
  <definedNames>
    <definedName name="_xlnm._FilterDatabase" localSheetId="0" hidden="1">'1 квартал'!$A$1:$O$2064</definedName>
    <definedName name="_xlnm._FilterDatabase" localSheetId="1" hidden="1">'2квартал'!$A$23:$Q$1449</definedName>
    <definedName name="_xlnm._FilterDatabase" localSheetId="2" hidden="1">'3 квартал'!$A$23:$Q$590</definedName>
    <definedName name="_xlnm._FilterDatabase" localSheetId="3" hidden="1">'4 квартал'!$A$23:$O$98</definedName>
    <definedName name="_xlnm.Print_Area" localSheetId="0">'1 квартал'!$A$1:$O$2010</definedName>
    <definedName name="_xlnm.Print_Area" localSheetId="2">'3 квартал'!$A$1:$S$595</definedName>
  </definedNames>
  <calcPr calcId="152511"/>
</workbook>
</file>

<file path=xl/calcChain.xml><?xml version="1.0" encoding="utf-8"?>
<calcChain xmlns="http://schemas.openxmlformats.org/spreadsheetml/2006/main">
  <c r="K32" i="9" l="1"/>
  <c r="K82" i="9"/>
  <c r="K81" i="9"/>
  <c r="K35" i="9"/>
  <c r="K395" i="8" l="1"/>
  <c r="K389" i="8"/>
  <c r="K348" i="8"/>
  <c r="K347" i="8" l="1"/>
  <c r="K719" i="6"/>
  <c r="H719" i="6"/>
  <c r="K710" i="6"/>
  <c r="H710" i="6"/>
  <c r="K526" i="6" l="1"/>
  <c r="K216" i="6" l="1"/>
  <c r="K215" i="6"/>
  <c r="K214" i="6"/>
  <c r="K213" i="6"/>
  <c r="K212" i="6"/>
  <c r="K211" i="6"/>
  <c r="K210" i="6"/>
  <c r="K209" i="6"/>
  <c r="K208" i="6"/>
  <c r="K207" i="6"/>
  <c r="K206" i="6"/>
  <c r="K205" i="6"/>
  <c r="K204" i="6"/>
  <c r="K203" i="6"/>
  <c r="H202" i="6"/>
  <c r="K202" i="6" l="1"/>
  <c r="K438" i="6"/>
  <c r="K437" i="6"/>
  <c r="K436" i="6"/>
  <c r="K435" i="6"/>
  <c r="K434" i="6"/>
  <c r="K433" i="6"/>
  <c r="K432" i="6"/>
  <c r="K431" i="6"/>
  <c r="K430" i="6"/>
  <c r="K429" i="6"/>
  <c r="K428" i="6"/>
  <c r="K427" i="6"/>
  <c r="K426" i="6"/>
  <c r="K425" i="6"/>
  <c r="H424" i="6"/>
  <c r="K424" i="6" l="1"/>
  <c r="H1615" i="1"/>
  <c r="K1838" i="1" l="1"/>
  <c r="H1838" i="1"/>
  <c r="K1828" i="1"/>
  <c r="H1828" i="1"/>
  <c r="K1819" i="1"/>
  <c r="H1819" i="1"/>
  <c r="K1406" i="1"/>
  <c r="H1406" i="1"/>
  <c r="K1382" i="1"/>
  <c r="H1382" i="1"/>
  <c r="H1219" i="1" l="1"/>
  <c r="H218" i="6" l="1"/>
  <c r="K161" i="1" l="1"/>
  <c r="K160" i="1"/>
  <c r="K159" i="1"/>
  <c r="H158" i="1"/>
  <c r="K158" i="1" l="1"/>
</calcChain>
</file>

<file path=xl/sharedStrings.xml><?xml version="1.0" encoding="utf-8"?>
<sst xmlns="http://schemas.openxmlformats.org/spreadsheetml/2006/main" count="23707" uniqueCount="5211">
  <si>
    <t>Е 40.12</t>
  </si>
  <si>
    <t>Е 4010002</t>
  </si>
  <si>
    <t>Поставка тепловой энергии Альшеевский РУС</t>
  </si>
  <si>
    <t>ГОСТ Р 8.592-2002</t>
  </si>
  <si>
    <t>Гкал</t>
  </si>
  <si>
    <t xml:space="preserve">80 202 800 </t>
  </si>
  <si>
    <t>Альшеевский район</t>
  </si>
  <si>
    <t>январь 2014 г.</t>
  </si>
  <si>
    <t>декабрь 2014 г.</t>
  </si>
  <si>
    <t>закупка у единственного поставщика</t>
  </si>
  <si>
    <t>нет</t>
  </si>
  <si>
    <t>Поставка тепловой энергии Ермикеевский РУС</t>
  </si>
  <si>
    <t>80 225 807</t>
  </si>
  <si>
    <t>Ермикеевский район</t>
  </si>
  <si>
    <t>I64.20.21</t>
  </si>
  <si>
    <t>D3221138</t>
  </si>
  <si>
    <t>Измерительные приборы(анализаторы, рефлектометры...)</t>
  </si>
  <si>
    <t>Штука</t>
  </si>
  <si>
    <t>80 401 3</t>
  </si>
  <si>
    <t>г. Уфа,</t>
  </si>
  <si>
    <t>февраль 2014</t>
  </si>
  <si>
    <t>Октябрь 2014</t>
  </si>
  <si>
    <t>Запрос предложений</t>
  </si>
  <si>
    <t>Да</t>
  </si>
  <si>
    <t>Производственно-метрологическая служба (ПМС)</t>
  </si>
  <si>
    <t xml:space="preserve"> </t>
  </si>
  <si>
    <t xml:space="preserve"> I64.20.3</t>
  </si>
  <si>
    <t>D3315651</t>
  </si>
  <si>
    <t>Поставка измерительных средств и    ТМЦ сроком более 1 года для метрологической службы</t>
  </si>
  <si>
    <t>Метрологическое оборудование</t>
  </si>
  <si>
    <t>Декабрь 2014</t>
  </si>
  <si>
    <t>АНАЛИЗАТОР СИГНАЛОВ DVB-C ИТ-09C</t>
  </si>
  <si>
    <t>С сертификатом соответствия и поверкой</t>
  </si>
  <si>
    <t>г. Уфа</t>
  </si>
  <si>
    <t>АНЕМОМЕТР AR 856</t>
  </si>
  <si>
    <t>ИЗМЕРИТЕЛЬ МОЩНОСТИ - KIWI-4301</t>
  </si>
  <si>
    <t>ИЗМЕРИТЕЛЬ МОЩНОСТИ ДЛЯ СЕТЕЙ PON - KIWI-4512</t>
  </si>
  <si>
    <t>ИСКАТЕЛЬ ПОРТАТИВНЫЙ МЕТАЛИЧЕСКИХ ЛЮКОВ ИЭМ-30</t>
  </si>
  <si>
    <t>КЛЕЩИ Э/ИЗ.АРРА-А12</t>
  </si>
  <si>
    <t>КОМПЛЕКТ ДЛЯ ПОИСКА СКРЫТЫХ КОМУНИКАЦИЙ LKZ-710</t>
  </si>
  <si>
    <t>МАНОМЕТР ДМ02-100-1-М КЛАСС ТОЧНОСТИ 1.5 ДО 16 МПА</t>
  </si>
  <si>
    <t>МАНОМЕТР МП-100 КЛАСС ТОЧНОСТИ 1.5 ДО 2.5 МПА</t>
  </si>
  <si>
    <t>МАНОМЕТР МТП-160 КЛАСС ТОЧНОСТИ 1.5 ДО 1.6 МПА</t>
  </si>
  <si>
    <t>МАНОМЕТР МТП 100 КЛАСС ТОЧНОСТИ 1.5,РЕЗЬБА ШТУЦЕРА 20/1,5 ДО 1 МПА С ПОВЕРКОЙ</t>
  </si>
  <si>
    <t>МЕГАОММЕТР Е6-24</t>
  </si>
  <si>
    <t>МОДУЛЬ СМЕННЫЙ МС-087 ДЛЯ МБ-08 (ПЛАНАР)</t>
  </si>
  <si>
    <t>НАБОР ТЕСТОВЫЙ К-701</t>
  </si>
  <si>
    <t>ПРИБОР ДЛЯ НАСТРОЙКИ СПУТНИКОВЫХ АНТЕНН GECEN SF-6000S2</t>
  </si>
  <si>
    <t>СЧЕТЧИК ЭЛЕКТРИЧЕСКОЙ ЭНЕРГИИ С ПЕРЕДАЮЩИМ ИНТЕРФЕЙСОМ МЕРКУРИЙ 200.02 КЛАСС ТОЧНОСТИ 1</t>
  </si>
  <si>
    <t>ТЕСТЕР "LANMASTER"LAN-PRO-L</t>
  </si>
  <si>
    <t>ТЕСТЕР ОПТИЧЕСКИЙ KIWI 4450-313</t>
  </si>
  <si>
    <t>ГАЗОАНАЛИЗАТОР ВЗРЫВОЗАЩИЩЕННЫЙ СТАЦИОНАРНЫЙ НА МЕТАН (СН4) ОКА 92МТ</t>
  </si>
  <si>
    <t>ГАЗОАНАЛИЗАТОР ПЕРЕНОСНОЙ НА ТРИ ГАЗА (О2,СО2 И СН4) С ПОВЕРКОЙ ОКА-92 МТ</t>
  </si>
  <si>
    <t>ИЗМЕРИТЕЛЬ СИГНАЛОВ DVB-C ИТ-087</t>
  </si>
  <si>
    <t>РЕФЛЕКТОМЕТР РД-МАСТЕР С ЧЕХЛОМ</t>
  </si>
  <si>
    <t>СИГНАЛИЗАТОР СТАЦИОНАРНЫЙ НА МЕТАН СН4 ВЗРЫВОЗАЩИЩЕННЫЙ СТМ 30-01</t>
  </si>
  <si>
    <t>январь 2014</t>
  </si>
  <si>
    <t>Июль 2014</t>
  </si>
  <si>
    <t>Отдел охраны труда (ООТ)</t>
  </si>
  <si>
    <t>G50.2</t>
  </si>
  <si>
    <t>O9437000</t>
  </si>
  <si>
    <t>ТО и ремонт автотранспортных средств марок Audi, Hyundai, Toyota, Nissan, Skoda.</t>
  </si>
  <si>
    <t>Наличие сертификата, лицензии</t>
  </si>
  <si>
    <t>единица</t>
  </si>
  <si>
    <t>декабрь 2014</t>
  </si>
  <si>
    <t>Генеральный директор ОАО "Башинформсвязь"</t>
  </si>
  <si>
    <t>______________________/Р.Р. Сафеев</t>
  </si>
  <si>
    <t xml:space="preserve">Изменения в План закупки товаров, работ, услуг ОАО "Башинформсвязь" </t>
  </si>
  <si>
    <t>на 2014 г. (1 квартал)</t>
  </si>
  <si>
    <t>Наименование заказчика</t>
  </si>
  <si>
    <t>ОАО "Башинформсвязь"</t>
  </si>
  <si>
    <t>Адрес местонахождения заказчика</t>
  </si>
  <si>
    <t>450000, Республика Башкортостан, г. Уфа, ул. Ленина, 32/1</t>
  </si>
  <si>
    <t>Телефон заказчика</t>
  </si>
  <si>
    <t>(347) 276-72-36</t>
  </si>
  <si>
    <t>Электронная почта заказчика</t>
  </si>
  <si>
    <t>e.farrahova@bashtel.ru</t>
  </si>
  <si>
    <t>ИНН</t>
  </si>
  <si>
    <t>0274018377</t>
  </si>
  <si>
    <t>КПП</t>
  </si>
  <si>
    <t>ОКАТО</t>
  </si>
  <si>
    <t>Порядковый номер</t>
  </si>
  <si>
    <t>Код  по ОКВЭД</t>
  </si>
  <si>
    <t>Код по ОКДП</t>
  </si>
  <si>
    <t>Условия договора</t>
  </si>
  <si>
    <t>Способ закупки</t>
  </si>
  <si>
    <t>Закупка в электронной форме</t>
  </si>
  <si>
    <t>Номер лота</t>
  </si>
  <si>
    <t>Служба-куратор</t>
  </si>
  <si>
    <t>Предмет договора</t>
  </si>
  <si>
    <t>Минимально необхлдимые требования, предъявляемые к закупаемым товарам (услугам, работам)</t>
  </si>
  <si>
    <t>Единица измерения</t>
  </si>
  <si>
    <t>Сведения о количестве (объеме)</t>
  </si>
  <si>
    <t>Регион поставки товаров, выполнения работ, оказания услуг</t>
  </si>
  <si>
    <t>Сведения о начальной (максимальной) цене договора, цене лота, без учета НДС</t>
  </si>
  <si>
    <t>График осуществления процедур закупки</t>
  </si>
  <si>
    <t>Код по ОКЕИ</t>
  </si>
  <si>
    <t>Наименование</t>
  </si>
  <si>
    <t>Код по ОКАТО</t>
  </si>
  <si>
    <t>Планируемая дата или период размещения извещения о закупке (месяц, год)</t>
  </si>
  <si>
    <t>Срок исполнения договора (месяц, год)</t>
  </si>
  <si>
    <t>да/нет</t>
  </si>
  <si>
    <t>К 74.3</t>
  </si>
  <si>
    <t>К 7424000</t>
  </si>
  <si>
    <t>ТО (поверка) метрологического оборудования</t>
  </si>
  <si>
    <t>В соотвествии с ПР 50.2.006-94</t>
  </si>
  <si>
    <t>796</t>
  </si>
  <si>
    <t>штука</t>
  </si>
  <si>
    <t>G 51.65</t>
  </si>
  <si>
    <t>G 5150000</t>
  </si>
  <si>
    <t>Поставка мощных генераторных ламп</t>
  </si>
  <si>
    <t>Соответствие техническим характеристикам</t>
  </si>
  <si>
    <t>80 8</t>
  </si>
  <si>
    <t>Республика Башкортостан</t>
  </si>
  <si>
    <t>ноябрь 2014 г.</t>
  </si>
  <si>
    <t>Отдел радио и телевидения (ОРиТ)</t>
  </si>
  <si>
    <t>ЛАМПА МОЩНАЯ ГЕНЕРАТОРНАЯ RE-5</t>
  </si>
  <si>
    <t>ЛАМПА МОЩНАЯ ГЕНЕРАТОРНАЯ ГК-9Б</t>
  </si>
  <si>
    <t>ЛАМПА МОЩНАЯ ГЕНЕРАТОРНАЯ ГУ-108</t>
  </si>
  <si>
    <t>ЛАМПА МОЩНАЯ ГЕНЕРАТОРНАЯ ГУ-33Б</t>
  </si>
  <si>
    <t>ЛАМПА МОЩНАЯ ГЕНЕРАТОРНАЯ ГУ-35Б</t>
  </si>
  <si>
    <t>ЛАМПА МОЩНАЯ ГЕНЕРАТОРНАЯ ГУ-39Б</t>
  </si>
  <si>
    <t>ЛАМПА МОЩНАЯ ГЕНЕРАТОРНАЯ ГУ-50</t>
  </si>
  <si>
    <t>ЛАМПА МОЩНАЯ ГЕНЕРАТОРНАЯ ГУ-5Б</t>
  </si>
  <si>
    <t>ЛАМПА МОЩНАЯ ГЕНЕРАТОРНАЯ ГУ-70Б</t>
  </si>
  <si>
    <t>ЛАМПА МОЩНАЯ ГЕНЕРАТОРНАЯ ГУ-73Б</t>
  </si>
  <si>
    <t>ЛАМПА МОЩНАЯ ГЕНЕРАТОРНАЯ ГУ-74Б</t>
  </si>
  <si>
    <t>ЛАМПА МОЩНАЯ ГЕНЕРАТОРНАЯ ГУ-81М</t>
  </si>
  <si>
    <t>ЛАМПА МОЩНАЯ ГЕНЕРАТОРНАЯ ТН-382</t>
  </si>
  <si>
    <t>Наличие сертификата</t>
  </si>
  <si>
    <t xml:space="preserve">642 </t>
  </si>
  <si>
    <t>февраль 2014 г.</t>
  </si>
  <si>
    <t>Центр технической эксплуатации (ЦТЭ)</t>
  </si>
  <si>
    <t>DL 32.20</t>
  </si>
  <si>
    <t>D 3200000</t>
  </si>
  <si>
    <t>642</t>
  </si>
  <si>
    <t>г.Уфа</t>
  </si>
  <si>
    <t>БОКС БКТО 100*2</t>
  </si>
  <si>
    <t>БОКС БКТО 20*2</t>
  </si>
  <si>
    <t>БОКС БКТО 200*2</t>
  </si>
  <si>
    <t>БОКС БКТО 30*2</t>
  </si>
  <si>
    <t>БОКС БКТО 50*2</t>
  </si>
  <si>
    <t>КОМПЛЕКТ ЯК-10</t>
  </si>
  <si>
    <t>комплект</t>
  </si>
  <si>
    <t>КОМПЛЕКТ ЯК-20</t>
  </si>
  <si>
    <t>Кабельные ящики предназначены для коммутации кабелей связи с металлическими жилами  магистрального  и распределительного участков местной телефонной сети и защиты кабельных линий от опасных токов и напряжений.</t>
  </si>
  <si>
    <t>КОРОБКА КРТМ 10*2</t>
  </si>
  <si>
    <t>Коробка КРТМ-2/10 на 10 пар, плинт с размык. контактами 6089 1 121-06, замок-защелка с ключом</t>
  </si>
  <si>
    <t>ШКАФ ШРУД-2/1200</t>
  </si>
  <si>
    <t>Шкаф распределительный уличный двойной ШРУД-2/1200 (емкостью на 1200 пар) плинт с соединенными контактами. Шкаф ШРУД предназначен для установки и эксплуатации на открытом воздухе (при температуре от -60°С до +55°С), устанавливается на чугунную опору высот</t>
  </si>
  <si>
    <t>ЯЩИК ЯР-25</t>
  </si>
  <si>
    <t>Предназначены для коммутации кабелей связи с металлическими жилами  распределительного участка  местной телефонной сети.</t>
  </si>
  <si>
    <t>КОРОБКА АНТИВАНДАЛЬНАЯ (ВНУТРИПОДЪЕЗД)</t>
  </si>
  <si>
    <t>В соответствии с закупочной документацией</t>
  </si>
  <si>
    <t>КОРОБКА АНТИВАНДАЛЬНАЯ АК-1</t>
  </si>
  <si>
    <t>КОРОБКА УНИВЕРС.УК-2Р</t>
  </si>
  <si>
    <t>СТОЙКА 19" 42 U</t>
  </si>
  <si>
    <t>СТОЙКА ТЕЛЕКОММУНИКАЦИОННАЯ 19" ОТКРЫТОГО ТИПА 60*80</t>
  </si>
  <si>
    <t>Открытая стойка телекоммуникационная предназначена для установки телекоммуникационного и серверного оборудования, а так же источников бесперебойного питания.</t>
  </si>
  <si>
    <t>ШКАФ 19 15U АНТИВАНДАЛЬНЫЙ</t>
  </si>
  <si>
    <t>ШКАФ 19 9U АНТИВАНДАЛЬНЫЙ</t>
  </si>
  <si>
    <t>ШКАФ 42 U</t>
  </si>
  <si>
    <t>ТЕРМОШКАФ ТШ-2М (2,327Х1,310Х1,010)</t>
  </si>
  <si>
    <t>ТЕРМОШКАФ ТШ (1,012Х1,112Х0,5)</t>
  </si>
  <si>
    <t>КОНТЕЙНЕР СВЯЗИ КУС (2,0Х2,4Х2,55)</t>
  </si>
  <si>
    <t>Отдел капитального строительства (ОКС)</t>
  </si>
  <si>
    <t>КОНТЕЙНЕР СВЯЗИ КУС (2,0Х2,4Х2,7)</t>
  </si>
  <si>
    <t>I 64.20.11</t>
  </si>
  <si>
    <t>D 3222491</t>
  </si>
  <si>
    <t>Поставка ЗИП для АТС Элком, Магелан</t>
  </si>
  <si>
    <t>Закупка у единственного поставщика (исполнителя,подрядчика)</t>
  </si>
  <si>
    <t>Нет</t>
  </si>
  <si>
    <t>ИКВ. 03. 01. 500-09 (БУТМ)</t>
  </si>
  <si>
    <t>Плата источника питания АТС Элком ЗАО "РусТелКом" г.С-Петербург</t>
  </si>
  <si>
    <t>Плата интерфейсов 2Е1 АТС Элком ЗАО "РусТелКом" г.С-Петербург</t>
  </si>
  <si>
    <t>ПЛАТА АБОНЕНТСКОГО КОМПЛЕКТА МААЛ Элком ЗАО "РусТелКом" г.С-Петербург</t>
  </si>
  <si>
    <t>ПЛАТА ИСТОЧНИКА ПИТАНИЯ МААЛ  Магелан ЗАО "РусТелКом" г.С-Петербург</t>
  </si>
  <si>
    <t>D 3221131</t>
  </si>
  <si>
    <t>Поставка оборудования для ВКС и аудиоселекторного оборудования</t>
  </si>
  <si>
    <t>Оборудование для ВКС</t>
  </si>
  <si>
    <t>сентябрь 2014 г. г.</t>
  </si>
  <si>
    <t>ВИДЕО-КОММУТАТОР KRAMER VP 8*8</t>
  </si>
  <si>
    <t>Dысококачественный матричный RGBHV-коммутатор 8x8, предназначенный для видео высокого разрешения и VGA-UXGA/WUXGA-сигналов.</t>
  </si>
  <si>
    <t>ВИДЕОКАМЕРА SONY EVI D70</t>
  </si>
  <si>
    <t>ВИДЕОТЕРМИНАЛ HUAWEI VP8033B</t>
  </si>
  <si>
    <t>Видеотерминал стандарной четкости, 4CIF 25/30 кадр/с или CIF 50/60 кадр/с. Двойной видеопоток по протоколу Н.239, широкополосный звук Hi-Fi. Для проведения видеоконференций</t>
  </si>
  <si>
    <t>КОМПЛЕКС АППАРАТНЫЙ "МИНИ-СТУДИЯ" РЭКО-ВЕК</t>
  </si>
  <si>
    <t>Аппаратура селекторной связи:- конференц-система "Круглый стол"- аппаратный комплекс " Мини студия"блок распрделения 6-канальный- магистральный ответвитель 4-канальный- блок горячего резерва- аппаратный комплекс руководителяАппаратура оперативно-диспетчер</t>
  </si>
  <si>
    <t>МИКРОФОН BEYERDYNAMIC
MTS 67/3</t>
  </si>
  <si>
    <t>BeyerDynamic  MTS 67/3 - настольный микрофонный пульт с конденсаторным микрофоном на &amp;quot гусиной шее&amp;quot . Кнопка фиксируемая/нефиксируемая (определяется переключателем). 3-пин XLR разъём.</t>
  </si>
  <si>
    <t>МУЛЬТИПЛЕКСОР ГИБКИЙ  ЗЕЛАКС  ГМ-1-Л2У (220В)</t>
  </si>
  <si>
    <t>МУЛЬТИПЛЕКСОР ГИБКИЙ  ЗЕЛАКС  ГМ-1-Л2У. Оптический мультиплексор, c портами G.703/E1, Ethernet</t>
  </si>
  <si>
    <t>ТЕЛЕВИЗОР LCD 22"-23" С ПОДДЕРЖКОЙ DVB-C</t>
  </si>
  <si>
    <t>Жидкокристаллическая панель диагональю 22"-23" с поддержкой воспроизведения HD-сигнала. Оснащена цифровыми тюнером DVB-C (кабельное вещание).</t>
  </si>
  <si>
    <t>K 72.60</t>
  </si>
  <si>
    <t>Управление информационных технологий (УИТ)</t>
  </si>
  <si>
    <t>К 72.60</t>
  </si>
  <si>
    <t>К 7220026</t>
  </si>
  <si>
    <t>362</t>
  </si>
  <si>
    <t>месяц</t>
  </si>
  <si>
    <t>I 64.20.21</t>
  </si>
  <si>
    <t>O 9213020</t>
  </si>
  <si>
    <t xml:space="preserve">Пропуск сигналов телеканалов и радиоканалов </t>
  </si>
  <si>
    <t>Пропуск трафика общероссийский телеканалов</t>
  </si>
  <si>
    <t>Поставка ЗИП для АТС М-200</t>
  </si>
  <si>
    <t>МОДУЛЬ ЦИФРОВОЙ КОММУТАЦИИ МЦК МР-12(60)</t>
  </si>
  <si>
    <t>Коммутатор М-200, питание DC(48-72), 12 интерфейсов Е1, COM, Ethernet ОАО "МТА" г.С.Петербург</t>
  </si>
  <si>
    <t>ПЛАТА А-16</t>
  </si>
  <si>
    <t>Плата аналоговых абонентских линий на 16 портов в комп. с разъемами  АТС М-200 (5100)</t>
  </si>
  <si>
    <t>ТЭЗ И-48</t>
  </si>
  <si>
    <t>Плата источников питания АТС М-200 ОАО "МТА" г.С-Петербург</t>
  </si>
  <si>
    <t>ТЭЗ К-86/15С-1</t>
  </si>
  <si>
    <t>Плата управления АТС М-200 вер.5100 на 15 слотов ОАО "МТА" г.С-Петербург в комплекте с 2 интерфейсными модулями Т-01</t>
  </si>
  <si>
    <t>K 7220030</t>
  </si>
  <si>
    <t>Техническая поддержка HP Service Manager (HP)</t>
  </si>
  <si>
    <t>G 51.64</t>
  </si>
  <si>
    <t>Поставка средств вычислительной техники и оргтехники</t>
  </si>
  <si>
    <t>В соответствии с техническими требованиями</t>
  </si>
  <si>
    <t>АППАРАТ КОПИРОВАЛЬНЫЙ ФОРМАТА А4 SHARP MX-B200</t>
  </si>
  <si>
    <t>Формат А4. Тип печати - чёрно-белая. Технология печати - лазерная. Исполнение - настольное. Максимальное разрешение печати - 600х600 dpi. Скорость печати 20 стр/мин. Тип сканера - планшетный. Цветное сканирование. Сканирование оттенков серого - 256.</t>
  </si>
  <si>
    <t>ВЕБ-КАМЕРА (1,3 МП)</t>
  </si>
  <si>
    <t>Разрешение матрицы 1,3 Мпикс. Автоматическая фокусировка. Встроенный микрофон. Интерфейс подключения USB 2.0. Совместимость с OS Windows, MacOS. Исполнение – настольная на гибкой ножке. Возможность закрытия объектива шторкой.</t>
  </si>
  <si>
    <t>ГАРНИТУРА КОМПЬЮТЕРНАЯ</t>
  </si>
  <si>
    <t xml:space="preserve">Тип наушников накладные. Частота воспроизведения 40 - 18000 Гц. Импеданс 32 Ом. Крепление микрофона подвижное. Чувствительность микрофона -35 дБ. Частотный диапазон микрофона 80 - 15000 Гц. Односторонняя гарнитура. </t>
  </si>
  <si>
    <t>ИБП APC BACK-UPS CS 500VA/300W</t>
  </si>
  <si>
    <t>ИБП APC BACK-UPS RS 1200VA</t>
  </si>
  <si>
    <t>ИБП APC BACK-UPS RS 900VA/540W</t>
  </si>
  <si>
    <t>КОЛОНКИ КОМПЬЮТЕРНЫЕ</t>
  </si>
  <si>
    <t>Число каналов 2. Суммарная мощность 1-3 Вт. Материал корпуса – пластик. Питание – от сети 220В. Блок питания встроенный. Подключение через jack 3.5 mm. Разъём для наушников. Регулировка тембра.</t>
  </si>
  <si>
    <t>КОММУТАТОР D-LINK DES-1008A</t>
  </si>
  <si>
    <t>Коммутатор Ethernet. Количество портов RJ-45 – 8. Скорость - 10/100 Мбит/сек. Поддержка MDI/MDIX. Размер таблицы MAC адресов – не менее 1024. Тип исполнения – настольный.</t>
  </si>
  <si>
    <t>КОММУТАТОР DB-LINK 16 PORT</t>
  </si>
  <si>
    <t>Коммутатор Ethernet. Количество портов RJ-45 – 16. Скорость - 10/100 Мбит/сек. Поддержка MDI/MDIX. Размер таблицы MAC адресов – не менее 1024. Тип исполнения – настольный.</t>
  </si>
  <si>
    <t>КОММУТАТОР ПРИНТЕРА AUTO SWITCH 2/1 LPT</t>
  </si>
  <si>
    <t>Коммутатор для подключения 1 LPT принтера к двум компьютерам, переключение автоматическое.
Интерфейс Bitronics или Centronics. Тип интерфейса - однонаправленный. Комплектация - коммутатор, кабели коммутатор-компьютер 2 шт., кабель коммутатор-принтер 1 шт.</t>
  </si>
  <si>
    <t>КОМПЬЮТЕР МАЛЫЙ ФОРМ-ФАКТОР (ТИПА DELL OPTIPLEX 390 SF)</t>
  </si>
  <si>
    <t>КОМПЬЮТЕР ПЛАНШЕТНЫЙ</t>
  </si>
  <si>
    <t>КОМПЬЮТЕР ПОЛНЫЙ ФОРМ-ФАКТОР (ТИПА DEPO)</t>
  </si>
  <si>
    <t>ЛАМИНАТОР FELLOWES MARS A4</t>
  </si>
  <si>
    <t>Ширина ламинирования – 250 мм. Время разогрева – 5-7 мин. Максимальная толщина плёнки – 250 мкм. Скорость ламинирования – 300-350 мм/мин.</t>
  </si>
  <si>
    <t>МОДЕМ USB СТАНДАРТА GSM 3G</t>
  </si>
  <si>
    <t>Внешний аппаратный. Интерфейс подключения USB. Стандарт: HSDPA/UMTS (3G) 2100 МГц, EDGE/GPRS/GSM 850/900/1800/1900 МГц.Разъемы 1 х SIM/USIM card, 1 х разъем USB 2.0. Питание по шине USB. Поддержка ОС: Microsoft Windows 2000 (SP4), Windows ХP (SP2), Window</t>
  </si>
  <si>
    <t>МОДУЛЬ SPRECORD 1 КАНАЛ</t>
  </si>
  <si>
    <t>Устройство регистрации телефонных переговоров.Подключение USB,1 канал,стандартные телефонные разъемы.</t>
  </si>
  <si>
    <t>МОДУЛЬ SPRECORD 2 КАНАЛ</t>
  </si>
  <si>
    <t>Устройство регистрации телефонных переговоров.Подключение USB,2 канала,стандартные телефонные разъемы.</t>
  </si>
  <si>
    <t>МОНИТОР 19" 16:9</t>
  </si>
  <si>
    <t>Диагональ 19" (48.3 см).  Языки меню монитора Русский . Матрица LCD.   Яркость 250 кд/м2 . Контрастность 1000:1 - типичная, 15000:1 – SmartContrast.  Поверхность экрана монитора Матовая.  Время отклика 5 мс .  Формат 16:10.  Разрешение 1440 x 900.</t>
  </si>
  <si>
    <t>МОНИТОР 19" 3:4</t>
  </si>
  <si>
    <t>Диагональ 19" (48.3 см).  Языки меню Русский.  Тип LCD-матрицы TN.  Подсветка LCD-матрицы Традиционная (CCFL).  Яркость матрицы 300 кд/м2.  Контрастность LCD-матрицы 8000:1 - динамическая DFC (Digital Fine Contrast).    Поверхность экрана Матовая.</t>
  </si>
  <si>
    <t>МОНИТОР 22"</t>
  </si>
  <si>
    <t xml:space="preserve">Диагональ экрана  21,5"- 23" ( max 58.4 см). Формат экрана 16:9. Разрешение 1920x1080 Пикс (Full HD). Шаг пикселя 0.265 мм. Яркость 250 кд/кв.м. Контрастность 1000:1. Динамическая контрастность 10 000 000:1. Вертикальная развёртка 56 - 75 Гц. </t>
  </si>
  <si>
    <t>НАУШНИКИ КОМПЬЮТЕРНЫЕ</t>
  </si>
  <si>
    <t>Тип подключения проводные .Тип наушников динамические .Регулятор громкости.  Минимальная воспроизводимая частота 18 Гц. Максимальная воспроизводимая частота 20000 Гц. Тип крепления оголовье Подключение кабеля одностороннее .Разъём наушников mini jack 3.5</t>
  </si>
  <si>
    <t>НЕТБУК ASUS EEEPC 1011PX</t>
  </si>
  <si>
    <t>Дисплей 10.1" LED Backlight Разрешение дисплея 1024x600 или больше. Процессор Intel® Atom™ N455/N570.  Оперативная память DDR3  2GB. Хранилище данных 320GB HDD.  Беспроводная передача данных WLAN 802.11 b/g/n@2.4GHz.Bluetooth V3.0. Камера 0.3 MP Camera. З</t>
  </si>
  <si>
    <t>НОУТБУК ASUS 19"K95VM</t>
  </si>
  <si>
    <t>Тип процессора Core i5. Чипсет Intel HM76 .Размер оперативной памяти 6144 Мб. Тип памяти DDR3. Частота памяти 1600 МГц. Размер экрана 18.4 дюйм. Разрешение экрана 1920x1080 Широкоформатный экран. Светодиодная подсветка экрана</t>
  </si>
  <si>
    <t>НОУТБУК HP 650 15.6"</t>
  </si>
  <si>
    <t>Процессор Core i3 2100 МГц. Код процессора 2310M. Количество ядер процессора 2. Объем кэша L2 512 Кб.Объем кэша L3 3 Мб. Чипсет Intel HM65. Память 2* 2048 Мб DDR3 1333 МГц. Экран 15.6 дюймов, 1366x768, широкоформатный. Тип экрана матовый .Подсветка экрана</t>
  </si>
  <si>
    <t>ПАТЧ-КОРД RJ-45 1M</t>
  </si>
  <si>
    <t>Патч-корд UTP, категория 5e, стандартный разъем, ПВХ.Количество пар 4
Цвет витых пар: синий-белый/синий, оранжевый-белый/оранжевый, зеленый-белый/зеленый, коричневый-белый/коричневый.</t>
  </si>
  <si>
    <t>ПОДВЕС ДЛЯ ТЕЛЕВИЗОРА</t>
  </si>
  <si>
    <t>Кронштейн для телевизора (настенное поворотно-наклонное крепление для телевизоров 15"-37")</t>
  </si>
  <si>
    <t>ПРИНТ-СЕРВЕР (USB)</t>
  </si>
  <si>
    <t>Корпус Пластик.  Частота 2.4 ГГц.  4 x USB.  Порты Fast Ethernet 1 порт 10/100 Мбит/сек.  Индикаторы Link/ACT, Power, USB, WLAN.  Беспроводная связь IEEE 802.11g, IEEE 802.11b.  Питание От электросети.  Блок питания Внешний, входит в комплект поставки 5В;</t>
  </si>
  <si>
    <t>ПРИНТЕР EPSON LX-300+11</t>
  </si>
  <si>
    <t>Технология печати Матричная печать.  Кол-во цветов 1.  Количество колонок 80 при 10 cpi.  Буфер 8 Кб.  Шрифты 1 черновой шрифт EPSON DRAFT; 2 качественных шрифта: EPSON NLQ Roman, EPSON NLQ Sans Serif; 8 штриховых шрифтов: EAN-13, EAN-8, Interleaved 2 of</t>
  </si>
  <si>
    <t>ПРИНТЕР EPSON СТРУЙНЫЙ STYLUS COLOR S22  A4</t>
  </si>
  <si>
    <t>Тип печати цветная. Технология печати пьезоэлектрическая струйная .Размещение настольный.Максимальный формат A4. Печать фотографий.  Количество цветов 4. Максимальное разрешение для цветной печати 5760x1440 dpi.  Подача бумаги 100 лист. (максимальная)</t>
  </si>
  <si>
    <t>ПРИНТЕР HP COLOR LASERJET PRO CM 1415 FN</t>
  </si>
  <si>
    <t>Объем памяти (Стандарт) (Мб)  160.  Тип печати  Лазерная.  Цветная печать .  Максимальный формат печати  A4.  Разрешение печати  600 x 600 . Система загрузки картриджей  4 (black, cyan, magenta, yellow) . Тип картриджа и цвет  CE321A голубой, CE322A желтый</t>
  </si>
  <si>
    <t>ПРИНТЕР HP LASERJET PRO 400D</t>
  </si>
  <si>
    <t>Тип печати черно-белая. Технология печати лазерная. Размещение настольный. Количество страниц в месяц 50000. Максимальный формат A4. Максимальное разрешение для ч/б печати 1200x1200 dpi. Автоматическая двусторонняя печать. Подача бумаги 300 лист.</t>
  </si>
  <si>
    <t>ПРИНТЕР HP LASERJET PRO 400DN</t>
  </si>
  <si>
    <t>Формат бумаги A4. Технология печати лазерная. Цветность монохромный. Макс. разрешение 1200x1200 dpi.  Модель картриджей CF280A. Двусторонняя печать. Прямая печать. Лоток подачи 300 стр. Лоток выдачи 150 стр. Встроенная память 256 Мб.</t>
  </si>
  <si>
    <t>ПРИНТЕР МАРКИРОВОЧНЫЙ IDXPERT</t>
  </si>
  <si>
    <t>Метод печати-Термотрансферная печать (высокостойкая).Разрешение печати 300dpi.Ширина печати от 5.96мм. до 38 мм.Варианты печати
поперек или вдоль по всем материалам для маркировки.Отрез этикетки встроенным ручным резаком.Размеры (Д х Ш х В)
241.3 х 88.9 х</t>
  </si>
  <si>
    <t>ПРИНТЕР СТРУЙНЫЙ EPSON T1100 А3+</t>
  </si>
  <si>
    <t>Тип печати цветная. Технология печати пьезоэлектрическая струйная. Размещение настольный. Максимальный формат A3. Количество цветов 4. Минимальный объем капли 3 пл. Максимальное разрешение для цветной печати 5760x1440 dpi. Автоматическая двусторонняя печать</t>
  </si>
  <si>
    <t>ПРОЕКТОР</t>
  </si>
  <si>
    <t>Тип устройства DLP. Разрешение 1280x800. Широкоформатный. Поддержка HDTV. Проекционное расстояние 1-10 м. Контрастность 10000:1. Световой поток не менее 3000 люмен. Коррекция трапецеидальных искажений. Поддерживаемые системы вещания PAL, SECAM, NTSC.</t>
  </si>
  <si>
    <t>РАДИОТЕЛЕФОН (2 ТРУБКИ)</t>
  </si>
  <si>
    <t>DECT телефон две трубки.AOH, CALLER ID (журнал на 50 вызовов). Телефонный справочник (50 записей). Русскоязычное меню. 12 мелодий звонка. Подсветка дисплея. Часы с будильником .Повторный набор номера. Поиск трубки. Возможность установки на стене.</t>
  </si>
  <si>
    <t>РЮКЗАК ДЛЯ НОУТБУКА</t>
  </si>
  <si>
    <t>Максимальный размер экрана 15.6". Цвет серый, черный. Материал полиэстер</t>
  </si>
  <si>
    <t>СКАНЕР A3 USB PRO</t>
  </si>
  <si>
    <t>Тип планшетный. Формат А3 .Макс. разрешение 2400x2400 dpi .Оптический элемент CIS. Макс. область сканирования 297x420 мм. Глубина цвета (внутр.) 48 бит. Глубина цвета (внеш.) 24 бит. Интерфейсы USB. Питание от сети.</t>
  </si>
  <si>
    <t>СКАНЕР A4 ПОТОКОВЫЙ</t>
  </si>
  <si>
    <t>Настольный  с полистовой подачей. 1-линейный контактный датчик изображения (CMOS CIS).Оптическое разрешение 600 точек на дюйм.Источник света 3-цветный (RGB) светодиод.Сканируемая сторона Лицевая / Задняя / Двустороннее сканирование.</t>
  </si>
  <si>
    <t>СКАНЕР HP ПЛАНШЕТНЫЙ А4</t>
  </si>
  <si>
    <t>Планшетный . Тип матрицы сканера CCD.  Кнопки Scan, Copy    Интерфейс USB 2.0.Формат оригинала A4 . Оптическое разрешение сканера 1200 dpi . Глубина цвета сканера 48 бит.  Формат файла сканирования Windows: BMP, JPEG, TIFF, TIFF со сжатием, PNG, PCX, Flas</t>
  </si>
  <si>
    <t>СУМКА ДЛЯ НЕТБУКА</t>
  </si>
  <si>
    <t>СУМКА ДЛЯ НОУТБУКА</t>
  </si>
  <si>
    <t>Максимальный размер экрана 15.6". Цвет серый, черный .Материал полиэстер</t>
  </si>
  <si>
    <t>ТЕЛЕВИЗОР 32"</t>
  </si>
  <si>
    <t xml:space="preserve">Светодиодная (LED) подсветка , Edge LED. Диагональ 32" (81 см). Формат экрана 16:9. Разрешение 1920x1080. Поддержка HDTV , 1080p (Full HD) .Стереозвук. Частота обновления 200 Гц. Поддержка 3D есть, поляризационная технология, конвертация 2D в 3D. </t>
  </si>
  <si>
    <t>УНИЧТОЖИТЕЛЬ БУМАГ НАПОЛЬНЫЙ</t>
  </si>
  <si>
    <t>Размер частицы, мм: 1.9х15. Уровень секретности (DIN-32757-1): 4. Количество листов уничтожаемых за 1 раз 70г/м2: 9-11. Ширина загрузки, мм: 240.Емкость корзины, л: 33. Скорость резки, мм/сек: 90. Мощность, Вт: 440. Датчик пуска: фотоэлемент. Авто старт,</t>
  </si>
  <si>
    <t>УСТРОЙСТВО МНОГОФУНКЦИОНАЛЬНОЕ HP LJ PRO 1214 NFH A4</t>
  </si>
  <si>
    <t>Формат А4. Тип печати - чёрно-белая. Технология печати - лазерная. Исполнение - настольное. Максимальное разрешение печати - 600х600 dpi. Скорость печати 18 стр/мин. Тип сканера - планшетный/протяжный. Тип датчика - контактный (CIS).</t>
  </si>
  <si>
    <t>УСТРОЙСТВО МНОГОФУНКЦИОНАЛЬНОЕ XEROX WORK CENTRE 5019 Ф.A3</t>
  </si>
  <si>
    <t>Тип печати черно-белая.Технология печати лазерная.Размещение настольный.Максимальный формат A3.Максимальное разрешение для ч/б печати 600x600 dpi.Тип сканера планшетный.Разрешение сканера 600x600 dpi.Поддержка стандартов TWAIN.</t>
  </si>
  <si>
    <t>ФАКС PANASONIC KX-FT RU</t>
  </si>
  <si>
    <t>АОН,Caller ID.  Автообрезка.  Печать на термобумаге. Автоподатчик на 10 листов . Прием при отсутствии бумаги. Функция копирования.  Дисплей (2 строки, 16 символов).  Память на 100 номеров .</t>
  </si>
  <si>
    <t>ФОТОАППАРАТ ЦИФРОВОЙ</t>
  </si>
  <si>
    <t>Число эффективных пикселей 16 млн. Физический размер 1/2". Кроп-фактор 5.41. Максимальное разрешение 4608 x 3456. Тип матрицы CMOS. Чувствительность 100 - 3200 ISO, Auto ISO, ISO6400, ISO12800. Баланс белого автоматический. Вспышка встроенная</t>
  </si>
  <si>
    <t>ЭКРАН ПРОЕКЦИОННЫЙ НАСТЕННЫЙ</t>
  </si>
  <si>
    <t>Проекционный экран. Ширина - 200 см, высота - 180 см. Тип крепления - настенно-потолочное. Цвет - белый с чёрной подложкой. Утяжелитель внизу экрана.</t>
  </si>
  <si>
    <t>согласно спецификации к договору технической поддержки</t>
  </si>
  <si>
    <t>согласно спецификации</t>
  </si>
  <si>
    <t>D 3222155</t>
  </si>
  <si>
    <t>Поставка коммутаторов HP</t>
  </si>
  <si>
    <t>июнь 2014 г.</t>
  </si>
  <si>
    <t>Коммутатор HP 3100-8 V2 EI Switch</t>
  </si>
  <si>
    <t>Коммутатор HP уровня L2 c  8 портами 100Mb T, 1 порт SFP 1G (COMBO), 100-240 VAC /JD318B/</t>
  </si>
  <si>
    <t>Коммутатор HP 3600-24 V2 EI Switch</t>
  </si>
  <si>
    <t>Коммутатор HP уровня L3 c  24 портами 100Mb T, 4 порта SFP 1G, 2 порта 1G  (COMBO),100-240 VAC; -48 to -60 VDC  /JG299A/</t>
  </si>
  <si>
    <t>МАТЕРИАЛЫ ИНСТАЛЛЯЦИОННЫЕ HP A3100/E 4210-9</t>
  </si>
  <si>
    <t>Инсталяционные материалы для  коммутатора HP 3100-8 V2 EI Switch  для монтажа в 19" стойку /JD322A/</t>
  </si>
  <si>
    <t>DL 32.20.2</t>
  </si>
  <si>
    <t>Поставка трансиверов SFP</t>
  </si>
  <si>
    <t>ТРАНСИВЕР SFP-GE-BX-1310-10-SC</t>
  </si>
  <si>
    <t>SFP трансивер, 1 Gbps, WDM, 1310/1550нм, разъем SC/UPC, до 10 км</t>
  </si>
  <si>
    <t>ТРАНСИВЕР SFP-GE-BX-1310-20-SC</t>
  </si>
  <si>
    <t>SFP трансивер, 1 Gbps, WDM, 1310/1550нм, разъем SC/UPC, до 20 км</t>
  </si>
  <si>
    <t>ТРАНСИВЕР SFP-GE-BX-1310-40-SC</t>
  </si>
  <si>
    <t>SFP трансивер, 1 Gbps, WDM, 1310/1550нм, разъем SC/UPC, до 40 км</t>
  </si>
  <si>
    <t>ТРАНСИВЕР SFP-GE-BX-1310-60-SC</t>
  </si>
  <si>
    <t>SFP трансивер, 1 Gbps, WDM, 1310/1550нм, разъем SC/UPC, до 60 км</t>
  </si>
  <si>
    <t>ТРАНСИВЕР SFP-GE-BX-1550-10-SC</t>
  </si>
  <si>
    <t>SFP трансивер, 1 Gbps, WDM, 1550/1310нм, разъем SC/UPC, до 10 км</t>
  </si>
  <si>
    <t>ТРАНСИВЕР SFP-GE-BX-1550-20-SC</t>
  </si>
  <si>
    <t>SFP трансивер, 1 Gbps, WDM, 1550/1310нм, разъем SC/UPC, до 20 км</t>
  </si>
  <si>
    <t>ТРАНСИВЕР SFP-GE-BX-1550-40-SC</t>
  </si>
  <si>
    <t>SFP трансивер, 1 Gbps, WDM, 1550/1310нм, разъем SC/UPC, до 40 км</t>
  </si>
  <si>
    <t>ТРАНСИВЕР SFP-GE-BX-1550-60-SC</t>
  </si>
  <si>
    <t>SFP трансивер, 1 Gbps, WDM, 1550/1310нм, разъем SC/UPC, до 60 км</t>
  </si>
  <si>
    <t>ТРАНСИВЕР SFP-GE-TX</t>
  </si>
  <si>
    <t>SFP трансивер для медной линии, 10/100/1000Base-T</t>
  </si>
  <si>
    <t>Поставка оборудования для модернизации серверного оборудования</t>
  </si>
  <si>
    <t>Согласно закупочной документации</t>
  </si>
  <si>
    <t>ДИСК ЖЁСТКИЙ 512547-B21HP 146GB 6G SAS 15K 2,5IN DP ENT HDD</t>
  </si>
  <si>
    <t>Согласно спецификации</t>
  </si>
  <si>
    <t>МОДУЛЬ ПАМЯТИ 500607-B21 HP 2GB (1X2GB) DUAL RANK X8 PC3-10600 (DDR3-1333) UNBUFFERED CAS-9 MEMORU</t>
  </si>
  <si>
    <t>МОДУЛЬ ПАМЯТИ АМ327 А HP BL8X0C I2 8GB (2X 4GB) PC3-10600R-9KIT</t>
  </si>
  <si>
    <t>Поставка абонентского оборудования IP-TV</t>
  </si>
  <si>
    <t>Отдел развития (ОР)</t>
  </si>
  <si>
    <t>БЛОК ПИТАНИЯ SDK-0302 12В 2А</t>
  </si>
  <si>
    <t>КАБЕЛЬ HDMI-HDMI,1,8М</t>
  </si>
  <si>
    <t>ПУЛЬТ ДУ SD-88-4</t>
  </si>
  <si>
    <t>Пульт дистанционный к приставке IP-STB Промсвязь IP-TV HD 103</t>
  </si>
  <si>
    <t>К 75.25.1</t>
  </si>
  <si>
    <t>D3141202</t>
  </si>
  <si>
    <t>Материалы систем охранно-пожарной сигнализации и видеонаблюдения</t>
  </si>
  <si>
    <t>804013</t>
  </si>
  <si>
    <t>БАТАРЕЯ АККУМУЛЯТОРНАЯ АКБ 4,5 АЧ</t>
  </si>
  <si>
    <t>Герметичный аккумулятор.Напряжение 12Вольт Ёмкость 4,5Ач Максимальный ток заряда 1,2А</t>
  </si>
  <si>
    <t>БАТАРЕЯ АККУМУЛЯТОРНАЯ АКБ 7 АЧ</t>
  </si>
  <si>
    <t>Герметичный аккумулятор.Напряжение 12Вольт Ёмкость 7Ач Максимальный ток заряда 1,2А</t>
  </si>
  <si>
    <t>БЛОК РЕЛЕЙНЫЙ С-2000-СП1</t>
  </si>
  <si>
    <t>Исполнительный релейный блок. Управление четырьмя реле по интерфейсу RS-485.Количество выходов – 4 релейных выхода с переключаемыми контактами 
Напряжение питания – 12 В ... 24 В 
Максимальная коммутируемая мощность каждого реле 
"С2000-СП1" исп.01 - 2500</t>
  </si>
  <si>
    <t>БЛОК РЕЧЕВОГО ОПОВЕЩЕНИЯ СОНАТА К</t>
  </si>
  <si>
    <t>гост р 53325-2009 головной модуль в системе оповещения</t>
  </si>
  <si>
    <t>БУР ПО БЕТОНУ 10Х600 SDS+</t>
  </si>
  <si>
    <t>БУР ПО БЕТОНУ 12Х600 SDS+</t>
  </si>
  <si>
    <t>БУР ПО БЕТОНУ 12Х800 SDS+</t>
  </si>
  <si>
    <t>Бур является оснасткой для перфораторов и используется для ударного сверления отверстий в твердых материалах, диаметр 12мм, общая длина 800мм</t>
  </si>
  <si>
    <t>БУР ПО БЕТОНУ 16Х1000 SDS+</t>
  </si>
  <si>
    <t>Бур является оснасткой для перфораторов и используется для ударного сверления отверстий в твердых материалах, диаметр 16мм, общая длина 1000мм</t>
  </si>
  <si>
    <t>БУР ПО БЕТОНУ 18Х1000 SDS+</t>
  </si>
  <si>
    <t>Бур является оснасткой для перфораторов и используется для ударного сверления отверстий в твердых материалах, диаметр 18мм, общая длина 1000мм</t>
  </si>
  <si>
    <t>БУР ПО БЕТОНУ 22Х1000 SDS+</t>
  </si>
  <si>
    <t>Бур является оснасткой для перфораторов и используется для ударного сверления отверстий в твердых материалах, диаметр 22мм, общая длина 1000мм</t>
  </si>
  <si>
    <t>БУР ПО БЕТОНУ 32Х1000 SDS-MAX</t>
  </si>
  <si>
    <t>Бур является оснасткой для перфораторов и используется для ударного сверления отверстий в твердых материалах, диаметр 32мм, общая длина 1000мм</t>
  </si>
  <si>
    <t>БУР ПО БЕТОНУ 40Х1000 SDS-MAX</t>
  </si>
  <si>
    <t>Бур является оснасткой для перфораторов и используется для ударного сверления отверстий в твердых материалах, диаметр 40мм, общая длина 1000мм</t>
  </si>
  <si>
    <t>БУР ПО БЕТОНУ 6Х110 SDS+</t>
  </si>
  <si>
    <t>Бур для перфораторов с системой крепления SDS-plus для ударного сверления отверстий. Размер 6х110мм</t>
  </si>
  <si>
    <t>ВИДЕОКАМЕРА DCS-7110</t>
  </si>
  <si>
    <t>ВИДЕОКАМЕРА STC-3080</t>
  </si>
  <si>
    <t>ВИДЕОКАМЕРА STC-3620</t>
  </si>
  <si>
    <t>ВИДЕОКАМЕРА STC-3630</t>
  </si>
  <si>
    <t>ГАЗ ТЕСТОВЫЙ ДЛЯ ПРИБОРА 805582 (060430.10)</t>
  </si>
  <si>
    <t>Газ сжиженный под давлением в герметичные емкости (баллончики) для тестирования пожарных извещателей</t>
  </si>
  <si>
    <t>ГОЛОВКА К ОП-5(З),ОП-10(З), (ОП-4Г,ОП-8Г,М-18Х1,5)</t>
  </si>
  <si>
    <t>ГОСТ Р 51017-97;51057-2001;ГОСТ 4.132-85</t>
  </si>
  <si>
    <t>ГОФРОТРУБА D=16ММ</t>
  </si>
  <si>
    <t>Труба легкая гофрированная с протяжкой , ПВХ D = 16 мм (бухта 100 м)</t>
  </si>
  <si>
    <t>Метр</t>
  </si>
  <si>
    <t>ГОФРОТРУБА D=20ММ</t>
  </si>
  <si>
    <t>Труба легкая гофрированная с протяжкой , ПВХ D = 20 мм (бухта 100 м)</t>
  </si>
  <si>
    <t>ДАТЧИК МАГНИТНО-КОНТАКТНЫЙ ИО 102-2 (СМК-1)</t>
  </si>
  <si>
    <t>Извещатели охранные точечные магнитоконтактные ИО 102-26 (далее - извещатели), предназначены для блокировки ворот, железнодорожных контейнеров, ангаров, и других конструктивных элементов зданий и сооружений из магнитопроводных материалов (сталь, чугун, оц</t>
  </si>
  <si>
    <t>ДЕРЖАТЕЛИ ДЛЯ ГОФРОТРУБЫ D=16ММ</t>
  </si>
  <si>
    <t>Крепление для труб ПХВ с защелкой D = 16 мм (упак.100 шт)</t>
  </si>
  <si>
    <t>ДЕРЖАТЕЛИ ДЛЯ ГОФРОТРУБЫ D=20ММ</t>
  </si>
  <si>
    <t>Крепление для труб ПХВ с защелкой D = 20 мм (упак.100 шт)</t>
  </si>
  <si>
    <t>ДЮБЕЛЬ-ГВОЗДЬ 6*40 (УП.1000 ШТ.)</t>
  </si>
  <si>
    <t>Полипропиленовый дюбель в комплекте с гвоздь-шурупом из оцинованной стали, 6мм – диаметр отверстия под дюбель, 40мм – длина изделия</t>
  </si>
  <si>
    <t>Упаковка</t>
  </si>
  <si>
    <t>ДЮБЕЛЬ  П/Э (УП. 1000ШТ.)</t>
  </si>
  <si>
    <t>ЖЕСТКИЙ ДИСК SEAGATE 1TB, 7200, SATA-3, CACHE 64MB</t>
  </si>
  <si>
    <t>ЗПУ РУЧНОГО ОУ</t>
  </si>
  <si>
    <t>ИЗВЕЩАТЕЛЬ ИПР-3 СУМ</t>
  </si>
  <si>
    <t>Предназначен для ручного включения сигнала тревоги в системе ОПС</t>
  </si>
  <si>
    <t>ИЗВЕЩАТЕЛЬ ОХРАННЫЙ АКУСТИЧЕСКИЙ АСТРА С</t>
  </si>
  <si>
    <t>ИЗВЕЩАТЕЛЬ ОХРАННЫЙ АСТРА-321</t>
  </si>
  <si>
    <t>ИЗВЕЩАТЕЛЬ ОХРАННЫЙ АСТРА 5 ИСП.А</t>
  </si>
  <si>
    <t>ИЗВЕЩАТЕЛЬ ОХРАННЫЙ ИО 102-20</t>
  </si>
  <si>
    <t>ИЗВЕЩАТЕЛЬ ПОЖАРНЫЙ ДЫМОВОЙ ИП 212-41М</t>
  </si>
  <si>
    <t>Широкий диапазон питающих напряжений от 9 до 30 В 
Малый ток потреблений – не более 0,04 мА 
Обновленная конструкция дымовой камеры, повышающая точность срабатывания датчика
Возможность работы с приборами, имеющими четырехпроводную схему включения с помощ</t>
  </si>
  <si>
    <t>ИЗВЕЩАТЕЛЬ ТЕПЛОВОЙ ИП-103-5/1</t>
  </si>
  <si>
    <t>ИНДИКАТОР ДАВЛЕНИЯ (М-10Х1,0Х12,5)</t>
  </si>
  <si>
    <t>ИСТОЧНИК ПИТАНИЯ РАПАН-20А</t>
  </si>
  <si>
    <t>РАПАН-20А пластик Источники бесперебойного питания 
12В, 2А, корпус под АКБ 7Ач, защита АКБ.</t>
  </si>
  <si>
    <t>ИСТОЧНИК ПИТАНИЯ РАПАН-40</t>
  </si>
  <si>
    <t>РАПАН-40А пластик Источники бесперебойного питания 
12В, 2А, корпус под АКБ 7Ач, защита АКБ.</t>
  </si>
  <si>
    <t>КАБЕЛЬ-КАНАЛ 20Х10</t>
  </si>
  <si>
    <t>Кабельные короба используются для проведения и защиты силовых, телефонных и информационных кабелей в офисах и квартирах, а также для установки розеток. Кабельные короба изготовляются из ударопрочных пластмасс и металлов. Компактные размеры делают кабельны</t>
  </si>
  <si>
    <t>КАБЕЛЬ-КАНАЛ 40Х25</t>
  </si>
  <si>
    <t>размер 40*25*2000мм,цвет белый, не поддерживающий горение,самозатухающий,материал ПВХ.</t>
  </si>
  <si>
    <t>КАБЕЛЬ UTP 4*2*0,52</t>
  </si>
  <si>
    <t>кабель UTP парной скрутки для структурированных кабельных систем. Предназначен для передачи сигналов с частотой до 100 МГц (категории 5e) в сетях по стандарту ИСО/МЭК 11801 при рабочем напряжение до 145 В переменного тока. Для внутренней прокладки.</t>
  </si>
  <si>
    <t>Километр; тысяча метров</t>
  </si>
  <si>
    <t>КАБЕЛЬ UTP 5 КАТ. 4*2 УЛИЧНЫЙ НА ТРОСУ</t>
  </si>
  <si>
    <t>Кабель UTP категории 5е с тросом. Используется при сооружении магистральных каналов связи систем видеоналюдения в уличных условиях для подвески на воздушных линиях связи. Эксплуатация в условиях повышенных электромагнитных влияний при частотах до 100 МГц.</t>
  </si>
  <si>
    <t>КАБЕЛЬ ВВГ 3Х1,5</t>
  </si>
  <si>
    <t>КАБЕЛЬ КСВВНГ-LS 10*0,5</t>
  </si>
  <si>
    <t>кабель для монтажа ОПС и телекоммуникаций, не распространяющий горение при групповой прокладке. Кабель имеет оболочку из композиций пониженной пожарной опасности с низкими дымо- и газовыделениями</t>
  </si>
  <si>
    <t>КАБЕЛЬ КСВВНГ-LS 2*0,5</t>
  </si>
  <si>
    <t>КАБЕЛЬ КСВВНГ-LS 4*0,5</t>
  </si>
  <si>
    <t>КАБЕЛЬ КСПВ 10*0,5 (М)</t>
  </si>
  <si>
    <t>Кабель КСПВ 2х0,5 имеет 2 однопроволочные медные жилы, диаметр которых 0,5. Так же КСПВ снабжен изоляцией, которая имеет композицию из полиэтилена. Оболочка представлена в виде ПВХ пластиката белого цвета. Кабель пригоден для монтирования систем сигнализа</t>
  </si>
  <si>
    <t>КАБЕЛЬ КСПВ 4*0,5 (М)</t>
  </si>
  <si>
    <t>Кабель КСПВ 4х0,5 имеет 4 однопроволочные медные жилы, диаметр которых 0,5. Так же КСПВ снабжен изоляцией, которая имеет композицию из полиэтилена. Оболочка представлена в виде ПВХ пластиката белого цвета. Кабель пригоден для монтирования систем сигнализа</t>
  </si>
  <si>
    <t>КАБЕЛЬ КСРВНГ(А)-FRLS 10Х0,5</t>
  </si>
  <si>
    <t>КСВВ нг-LS – кабель с однопроволочными медными жилами диаметром  0.50,  мм, с изоляцией и оболочкой из композиций ПВХ пластиката пониженной пожарной опасности, для внутренней прокладки. 2 проводника.</t>
  </si>
  <si>
    <t>КАБЕЛЬ КСРВНГ(А)-FRLS 2Х0,5</t>
  </si>
  <si>
    <t>Кабель КСРВНГ 2х0,5 имеет 2 однопроволочные медные жилы, диаметр которых 0,5. Так же КСПВ снабжен изоляцией, которая имеет композицию из полиэтилена. Оболочка представлена в виде ПВХ пластиката белого цвета. Кабель пригоден для монтирования систем сигнали</t>
  </si>
  <si>
    <t>КАБЕЛЬ КСРВНГ(А)-FRLS 4Х0,5</t>
  </si>
  <si>
    <t>КАБЕЛЬ РК 75*3*34</t>
  </si>
  <si>
    <t>КАБЕЛЬ ШВВП 2*0,75</t>
  </si>
  <si>
    <t>Соединительный провод ШВВП применяется для присоединения электрических машин и приборов бытового и аналогичного применения к электрической сети номинальным переменным напряжением до 450/750 В. ГОСТ 7399-97</t>
  </si>
  <si>
    <t>КЛЮЧ ТМ</t>
  </si>
  <si>
    <t>Устройство для идентификациии контроля доступа</t>
  </si>
  <si>
    <t>КОМПЛЕКТ ДЛЯ ПРОГРАММИРОВАНИЯ СТАРТОВЫЙ (789860.10)</t>
  </si>
  <si>
    <t>Предназначен для програмирования, технического обслуживания пожарных панелей автоматических установок пожаротушения</t>
  </si>
  <si>
    <t>Комплект</t>
  </si>
  <si>
    <t>КОМПЛЕКТ РЕМОНТНЫЙ ЗПУ УН-50</t>
  </si>
  <si>
    <t>КОННЕКТОР СЕТЕВОЙ RJ-45</t>
  </si>
  <si>
    <t>КОННЕКТОР RJ-45 КАТ.5 для для СКС (без заземл. корп.)</t>
  </si>
  <si>
    <t>КОНТРОЛЛЕР ДОСТУПА С2000-2</t>
  </si>
  <si>
    <t>КОРОБКА КРТП 10Х2</t>
  </si>
  <si>
    <t>Коробка распределительная телефонная ТУ 6672-003-41485481-99</t>
  </si>
  <si>
    <t>КОРОБКА СОЕДИНИТЕЛЬНАЯ КС-4</t>
  </si>
  <si>
    <t>КРОНШТЕЙН ВНУТРЕННИЙ  STB-01B</t>
  </si>
  <si>
    <t>КРОНШТЕЙН ДЛЯ ТЕРМОКОЖУХА GL-210</t>
  </si>
  <si>
    <t>ЛЕНТА ЛВ-1 19*0,22*10,8М</t>
  </si>
  <si>
    <t>изоляционная лента типа ЛВ-1 19*0,22*10,8М</t>
  </si>
  <si>
    <t>МАНОМЕТР ДЛЯ МГП</t>
  </si>
  <si>
    <t>МЕТАЛЛОРУКАВ РЗ-ЦХ D=18ММ</t>
  </si>
  <si>
    <t>Труба легкая гофрированная с протяжкой , ПВХ D = 18 мм (бухта 100 м)</t>
  </si>
  <si>
    <t>ОБЪЕКТИВ В/КАМЕРЫ</t>
  </si>
  <si>
    <t>ОПОВЕЩАТЕЛЬ ЗВУКОВОЙ МАЯК 12-3М</t>
  </si>
  <si>
    <t>Предназначен для выдачи звукового сигнала на объектах оснащенных охранно-пожарной сигнализацией</t>
  </si>
  <si>
    <t>ОПОВЕЩАТЕЛЬ СВЕТО-ЗВУКОВОЙ МАЯК 12-К</t>
  </si>
  <si>
    <t>Предназначен для выдачи светового и звукового сигнала на объектах оснащенных охранно-пожарной сигнализацией</t>
  </si>
  <si>
    <t>ПЕРЕХОДНИК-USB  ДЛЯ ПРОГРАММИРОВАНИЯ ПАНЕЛЕЙ 8010 (789866)</t>
  </si>
  <si>
    <t>ПЛАТА ВИДЕОЗАХВАТА</t>
  </si>
  <si>
    <t>плата видеозахвата поддерживает до 16 видеокамер, скорость ввода 70-100/с тип платы видеоовода FS-4, тип слота PCI.</t>
  </si>
  <si>
    <t>ПОРОШОК ДЛЯ ОП</t>
  </si>
  <si>
    <t>ГОСТ 26952-86; 53280.4-2009</t>
  </si>
  <si>
    <t>Килограмм</t>
  </si>
  <si>
    <t>ПРИБОР ВЭРС ПК-2П</t>
  </si>
  <si>
    <t>2 шлейфа сигнализации под АКБ 4,5А*ч, пластик
Область применения: 
для охраны объектов от проникновения в качестве охранного; 
для охраны объектов от пожара в качестве пожарного; 
для охраны объектов от проникновения и от пожара в качестве охранно-пожарно</t>
  </si>
  <si>
    <t>ПРИБОР ВЭРС ПК-4П</t>
  </si>
  <si>
    <t>4 шлейфа сигнализации под АКБ 4,5А*ч, пластик
Область применения: 
для охраны объектов от проникновения в качестве охранного; 
для охраны объектов от пожара в качестве пожарного; 
для охраны объектов от проникновения и от пожара в качестве охранно-пожарно</t>
  </si>
  <si>
    <t>ПРИБОР ДЛЯ ДЫМОВЫХ ИЗВЕЩАТЕЛЕЙ (805582)</t>
  </si>
  <si>
    <t>Прибор для проведения технического обслуживания пожарных извещателей</t>
  </si>
  <si>
    <t>ПРИБОР ПРИЕМНО-КОНТРОЛЬНЫЙ СИГНАЛ-10</t>
  </si>
  <si>
    <t>•Количество шлейфов сигнализации - 10
•Количество локальных ключей в памяти прибора - 90
•Количество программ управления по каждому выходу - 37
•Потребляемый прибором ток , в дежурном режиме: ?при питании 24 В: от 110 мА до 200 мА
?при питании 12 В: от 22</t>
  </si>
  <si>
    <t>ПРИБОР ПРИЕМНО-КОНТРОЛЬНЫЙ СИГНАЛ-20</t>
  </si>
  <si>
    <t>ПРИБОР ПРИЕМНО-КОНТРОЛЬНЫЙ СИГНАЛ 20П SDM</t>
  </si>
  <si>
    <t>20 охр-пож. шлейфов, пит. 12В,зуммер, выход RS485
Контроль двадцати двухпроводных шлейфов ОПС. Имеется возможность питания извещателей по шлейфу 
Общая или раздельная (пошлейфно) постановка на охрану 
Максимальный ток шлейфа в дежурном режиме: 1,2 мА, нап</t>
  </si>
  <si>
    <t>ПУЛЬТ КОНТРОЛЯ И УПРАВЛЕНИЯ С-2000-4</t>
  </si>
  <si>
    <t>Количество подключаемых к интерфейсу RS-485 устройств - до 127 
Количество разделов - до 255 
Количество шлейфов сигнализации, которые могут быть объединены в разделы - до 512 
Количество пользовательских паролей - до 511 
Количество управляемых в автомат</t>
  </si>
  <si>
    <t>ПУЛЬТ КОНТРОЛЯ И УПРАВЛЕНИЯ С2000М</t>
  </si>
  <si>
    <t>РАЗЪЕМ BNC ПОД ВИНТ</t>
  </si>
  <si>
    <t>Разъем RG-54  - BNC разъем CAT5  под отвертку.
Разъёмы серии BNC применяются с кабелями диаметром до 7-8мм. Потери  в разъёмах не превосходят 0,3 дб.Разъёмы стыкуются с помощью байонетного замка и предназначены для сетей сопротивлением 50 до 4GHz, 75 до 1</t>
  </si>
  <si>
    <t>РУКАВ С РАСТРУБОМ К ОУ-8, ОУ-10</t>
  </si>
  <si>
    <t>РУЧКА-РЫЧАГ</t>
  </si>
  <si>
    <t>РУЧКА ОПУ-5 (ОП-4Г,ОП-8Г)</t>
  </si>
  <si>
    <t>САМОРЕЗ  3,5*25</t>
  </si>
  <si>
    <t>СТЯЖКИ П/Э 200ММ (УП. 100ШТ.)</t>
  </si>
  <si>
    <t>Стяжка кабельная 4,8х200 мм (100 шт/уп.)</t>
  </si>
  <si>
    <t>СЧИТЫВАТЕЛЬ-2</t>
  </si>
  <si>
    <t>СЪЕМНИК ДЛЯ ИЗВЕЩАТЕЛЕЙ (805580)</t>
  </si>
  <si>
    <t>Устройство для быстрого обеспечения съема пожарных извещателей с конструкций потолка</t>
  </si>
  <si>
    <t>ТАБЛЕТКИ ТЕСТОВЫЕ ДЫМОВЫЕ (769080)</t>
  </si>
  <si>
    <t>предназначены для проведения испытаний пожарных извещателей</t>
  </si>
  <si>
    <t>ТАБЛО СВЕТОВОЕ "ВЫХОД"</t>
  </si>
  <si>
    <t>ТЕРМОКОЖУХ НА В/КАМЕРУ</t>
  </si>
  <si>
    <t>Герметичный термокожух с козырьком для видеокамеры, Материал алюминий, Внешние габариты 103*113*300 мм, внутренние габариты: 65*70*260 мм,Размер окна :65*70 мм, Питание 220 В, Мощность обогревательного элемента 40 вт, Вес 1,8 кг.</t>
  </si>
  <si>
    <t>ТРУБКА ВЫКИДНАЯ С РАСТРУБОМ К ОУ-2...5</t>
  </si>
  <si>
    <t>УГЛЕКИСЛОТА</t>
  </si>
  <si>
    <t>ГОСТ 8050-85</t>
  </si>
  <si>
    <t>УДЛИНИТЕЛЬ ТЕЛЕСКОПИЧЕСКИЙ ДЛЯ ПЛАСТИКОВОЙ ШТАНГИ 060427 (060426)</t>
  </si>
  <si>
    <t>Удлинитель телескопический для пластиковой штанги 060427, длиной 1,13 м с возможностью присоединения 3 удлинителей</t>
  </si>
  <si>
    <t>УСТРОЙСТВО ГАЗОГЕНЕРИРУЮЩЕЕ ГГУ-2</t>
  </si>
  <si>
    <t>УСТРОЙСТВО ГАЗОГЕНЕРИРУЮЩЕЕ ГГУ-5</t>
  </si>
  <si>
    <t>гост р 51057-97</t>
  </si>
  <si>
    <t>УСТРОЙСТВО КОНТРОЛЯ ШЛЕЙФА УКШ-1</t>
  </si>
  <si>
    <t>ХЛАДОН 125 ДЛЯ МГП</t>
  </si>
  <si>
    <t>Бесцветный газ сжиженный под давлением в баллоны емкостью 50,80,100 л.</t>
  </si>
  <si>
    <t>ШЛАНГ-РАСПЫЛИТЕЛЬ ОП-5(З),10(З), (ОП-4З,8З,М-14Х1,5)</t>
  </si>
  <si>
    <t>ШЛАНГ-РАСПЫЛИТЕЛЬ ОП-5(З),10(З), (ОП-4З,8З,М-16Х1,5)</t>
  </si>
  <si>
    <t>ШЛАНГ-РАСПЫЛИТЕЛЬ ОП-5,10, (ОП-4Г,8Г,М-18Х1,5)</t>
  </si>
  <si>
    <t>ШТАНГА ПЛАСТИКОВАЯ ТЕЛЕСКОПИЧЕСКАЯ (060427)</t>
  </si>
  <si>
    <t>Устройство для быстрого обеспечения доступа к пожарным извещателям установленных на конструкциях потолка</t>
  </si>
  <si>
    <t>G 51.6</t>
  </si>
  <si>
    <t>Поставка выпрямительного оборудования</t>
  </si>
  <si>
    <t>ИНВЕРТОР DC-DC PS 48-60/500K</t>
  </si>
  <si>
    <t>Преобразователь постоянного напряжения 48 вольт в переменное 220 вольт 50 Гц.</t>
  </si>
  <si>
    <t>ИСТОЧНИК БЕСПЕРЕБОЙНОГО ПИТАНИЯ APC SMART-UPS SC-1000VA 230V</t>
  </si>
  <si>
    <t>МОДУЛЬ ВЫПРЯМИТЕЛЬНЫЙ 48/1000 (ШТИЛЬ)</t>
  </si>
  <si>
    <t>ЗИП выпрямительного оборудования Штиль</t>
  </si>
  <si>
    <t>СИСТЕМА ЭЛЕКТРОПИТАНИЯ PS48-0040-1U (2/1000) TCP/IP</t>
  </si>
  <si>
    <t>Выпрямительное оборудование на 48 вольт постоянного тока.</t>
  </si>
  <si>
    <t>СИСТЕМА ЭЛЕКТРОПИТАНИЯ PS48-0080-1U (3/1000) TCP/IP</t>
  </si>
  <si>
    <t>СИСТЕМА ЭЛЕКТРОПИТАНИЯ PS48-0100-2U (5/1000) TCP/IP</t>
  </si>
  <si>
    <t>СИСТЕМА ЭЛЕКТРОПИТАНИЯ PS48-0160-4U (3/2000) TCP/IP</t>
  </si>
  <si>
    <t>СИСТЕМА ЭЛЕКТРОПИТАНИЯ ЭС-48, 60/120-3U</t>
  </si>
  <si>
    <t>УСТРОЙСТВО ИНВЕРТОРНОЕ PS60-700</t>
  </si>
  <si>
    <t>Преобразователь постоянного напряжения 60 вольт в переменное 220 вольт 50 Гц.</t>
  </si>
  <si>
    <t>DK 29.23.1</t>
  </si>
  <si>
    <t>D 2919453</t>
  </si>
  <si>
    <t>Поставка кондиционеров</t>
  </si>
  <si>
    <t>апрель  2014 г.</t>
  </si>
  <si>
    <t>Группа главного энергетика (ГГЭ)</t>
  </si>
  <si>
    <t>КОНДИЦИОНЕР КАНАЛЬНЫЙ  МОЩНОСТЬЮ 14 КВТ</t>
  </si>
  <si>
    <t>Согласно техническим характеристикам</t>
  </si>
  <si>
    <t>КОНДИЦИОНЕР КАНАЛЬНЫЙ  МОЩНОСТЬЮ 16 КВТ</t>
  </si>
  <si>
    <t>КОНДИЦИОНЕР СПЛИТ-СИСТЕМА, VSC-12HR</t>
  </si>
  <si>
    <t>Настенная сплит-система, мощность охлаждения 3,5 кВт, мощность нагрева 3,8 кВт, без инвертора, хладаген R-22</t>
  </si>
  <si>
    <t>КОНДИЦИОНЕР СПЛИТ-СИСТЕМА,НАСТЕННЫЙ МОЩНОСТЬЮ 4,7КВТ</t>
  </si>
  <si>
    <t>КОНДИЦИОНЕР СПЛИТ-СИСТЕМА,НАСТЕННЫЙ МОЩНОСТЬЮ 6,2КВТ</t>
  </si>
  <si>
    <t>Кондиционер сплит-система кассетный мощностью 7 кВт</t>
  </si>
  <si>
    <t>Кондиционер сплит-система , настенный мощностью 3,2 кВт</t>
  </si>
  <si>
    <t>Антивандальная защитная решетка внешнего блока.</t>
  </si>
  <si>
    <t>Материалы и монтаж</t>
  </si>
  <si>
    <t>в соответствии с проводимыми работами</t>
  </si>
  <si>
    <t>Техническая поддержка VMware vSphere 5 Enterprise Plus</t>
  </si>
  <si>
    <t>Согласно договора и спецификации</t>
  </si>
  <si>
    <t>Техническая поддержка Production Support Coverage Vmware vSphere 5 Enterprise Plus for 1 processor</t>
  </si>
  <si>
    <t>643</t>
  </si>
  <si>
    <t>Техническая поддержка Production Basic Support Coverage VMware Enterprise Plus Acceleration Kit for 8 processors</t>
  </si>
  <si>
    <t>644</t>
  </si>
  <si>
    <t>Техническая поддержка Production Basic Support Coverage VMware vSphere 4 Enterprise for 1 processor</t>
  </si>
  <si>
    <t>645</t>
  </si>
  <si>
    <t>Поставка оборудования печати счетов</t>
  </si>
  <si>
    <t>ПРИНТЕР HP LASERJET  9050DN. Технология печати Лазерная .Скорость печати (чёрно-белая, обычное качество, A4) до 50 стр./мин.Процессор 533 МГц. Качество печати (черно-белая, высшее качество) До 600 x 600 т/д. Страниц в месяц До 300 000.  Многоцелевой лоток на 100 листов</t>
  </si>
  <si>
    <t>Поставка расходных материалов к оргтехнике и запасных частей к вычислительной технике</t>
  </si>
  <si>
    <t>Соотвествие техническим требованиям</t>
  </si>
  <si>
    <t>АДАПТЕР ELM327-USВ</t>
  </si>
  <si>
    <t>АККУМУЛЯТОР АКБ 7АЧ</t>
  </si>
  <si>
    <t>БАТАРЕЯ 12V*7A/H CSB 1272 ДЛЯ ИСТОЧНИКА ПИТАНИЯ (UPS)</t>
  </si>
  <si>
    <t>Емкость 7.2 Ah
Напряжение 12 В</t>
  </si>
  <si>
    <t>БЛОК ПИТАНИЯ FSP PNR 550W (ATX V2.2, ACTIVE PFC, 120MM FAN, 2))</t>
  </si>
  <si>
    <t>Соответствие товара  техническим характеристикам.</t>
  </si>
  <si>
    <t>ВЕНТИЛЯТОР 80*80*15 (ТОК ПОТР. &gt;= 0,17A)</t>
  </si>
  <si>
    <t>ВЕНТИЛЯТОР ARCTIC COOLING F12 ДЛЯ ATX КОРПУСА 120*120 MM (1350 RPM)</t>
  </si>
  <si>
    <t>ВЕНТИЛЯТОР ARCTIC COOLING F9 ДЛЯ ATX КОРПУСА 92*92 MM (1800 RPM)</t>
  </si>
  <si>
    <t>ВЕНТИЛЯТОР ZALMAN ДЛЯ ATX КОРПУСА SMART 80*80 [ZM-F1]</t>
  </si>
  <si>
    <t>ВЕНТИЛЯТОР ДЛЯ CPU (ТОК ПОТР. &gt;= 0,24A))</t>
  </si>
  <si>
    <t>ВИДЕОКАРТА</t>
  </si>
  <si>
    <t>тип памяти DDR3, объем памяти от 1024 Мб, разъемы DVI, D-SUB, HDMI</t>
  </si>
  <si>
    <t>ВИНЧЕСТЕР ДЛЯ НОУТБУКОВ SATA 250...500GB</t>
  </si>
  <si>
    <t>500 Gb, 7200 rpm, SATA II</t>
  </si>
  <si>
    <t>ВНЕШНИЙ ПУЛЬТ ДУ TV-ТЮНЕР</t>
  </si>
  <si>
    <t>ДИСК CD-R 700 MB CAKE BOX 10ШТ.(TDK) 52Х</t>
  </si>
  <si>
    <t>700 MB, 52x, 10 шт., Cake Box Соответствие товара  техническим характеристикам.</t>
  </si>
  <si>
    <t>ДИСК DVD+R 4.7GB CAKE BOX 25ШТ.(TDK) 16Х</t>
  </si>
  <si>
    <t>4.7Gb Cake Box 25 шт. (TDK) 16x Соответствие товара  техническим характеристикам.</t>
  </si>
  <si>
    <t>ДИСК ЖЕСТКИЙ IDE 250GB CACHE 8MB</t>
  </si>
  <si>
    <t>ДИСК ЖЕСТКИЙ WD SATA-3 500GB CACHE 16MB</t>
  </si>
  <si>
    <t>ДРАМ PANASONIC KX-FA84A7</t>
  </si>
  <si>
    <t>Оригинальный новый картридж ,промышленного производства,в оригинальной упаковке,содержащей все необходимые коды и знаки производителя.Соответствие товара  техническим характеристикам.</t>
  </si>
  <si>
    <t>ДРАМ PANASONIC KX-FAD412A7</t>
  </si>
  <si>
    <t>ДРАМ PANASONIC KX-FAD89A7</t>
  </si>
  <si>
    <t>ДРАМ SHARP 5420</t>
  </si>
  <si>
    <t>ДРАМ SHARP MX-B201</t>
  </si>
  <si>
    <t>ИНСТРУМЕНТ ОБЖИМНОЙ</t>
  </si>
  <si>
    <t>Обжимные клещи предназначены для резки, зачистки кабеля и обжима коннекторов RJ-45, RJ-12 / 11 с фиксацией</t>
  </si>
  <si>
    <t>КАБЕЛЬ ИНТЕРФЕЙСНЫЙ ДЛЯ RS-232 MOXA C104H/CI</t>
  </si>
  <si>
    <t>Кабель последовательных интерфейсов</t>
  </si>
  <si>
    <t>КАБЕЛЬ СЕТЕВОЙ UTP-5 CAT.(БУХТА 305М)</t>
  </si>
  <si>
    <t>UTP.Категория кабеля 5е.Количество пар 4.Тип кабеля композит.Материал медь-алюминий.Толщина проводника 0.51 мм.Длина кабеля 305 м</t>
  </si>
  <si>
    <t>КАБЕЛЬ УДЛИНИТЕЛЬНЫЙ USB 2.0 А ВИЛКА - А РОЗЕТКА, 1.8M</t>
  </si>
  <si>
    <t>Длина - 1,8 м.
Разъемы - USB AM - USB АF.</t>
  </si>
  <si>
    <t>КАРТРИДЕР MICROSD,M2,QUMO,USB2.0+АДАПТЕР-РАЗВЕТВИТЕЛЬ</t>
  </si>
  <si>
    <t>Адаптер – разветвитель универсальный Qumo UNIFLEX UNIQ-2AR (Вход: USB 2.0;Выход: 1 разъем USB 2.0, 1 разъем Micro USB, 1 разъем Mini USB, картридер MIcroSD/HC/XC/M2)</t>
  </si>
  <si>
    <t>КАРТРИДЖ C-EXV6 CANON NP-7161 (ОРИГИНАЛЬНЫЙ)</t>
  </si>
  <si>
    <t>КАРТРИДЖ CANON C-728 (ОРИГИНАЛЬНЫЙ)</t>
  </si>
  <si>
    <t>КАРТРИДЖ CANON E16 / E30 (ОРИГИНАЛЬНЫЙ)</t>
  </si>
  <si>
    <t>КАРТРИДЖ CANON EP-27 (ОРИГИНАЛЬНЫЙ)</t>
  </si>
  <si>
    <t>КАРТРИДЖ EPSON LX-300 (ОРИГИНАЛЬНЫЙ)</t>
  </si>
  <si>
    <t>КАРТРИДЖ EPSON S22 ЦВЕТНОЙ (ОРИГИНАЛЬНЫЙ)</t>
  </si>
  <si>
    <t>КАРТРИДЖ EPSON S22 ЧЕРНЫЙ (ОРИГИНАЛЬНЫЙ)</t>
  </si>
  <si>
    <t>КАРТРИДЖ EPSON T0487 (ОРИГИНАЛЬНЫЙ)</t>
  </si>
  <si>
    <t>КАРТРИДЖ EPSON WF-7015 (ОРИГИНАЛЬНЫЙ)</t>
  </si>
  <si>
    <t>КАРТРИДЖ HP C6625AE BA5 (ОРИГИНАЛЬНЫЙ)</t>
  </si>
  <si>
    <t>КАРТРИДЖ HP C6657AE BA5 (ОРИГИНАЛЬНЫЙ)</t>
  </si>
  <si>
    <t>КАРТРИДЖ HP C8765HE (ОРИГИНАЛЬНЫЙ)</t>
  </si>
  <si>
    <t>КАРТРИДЖ HP C8766HE (ОРИГИНАЛЬНЫЙ)</t>
  </si>
  <si>
    <t>КАРТРИДЖ HP C8767HE (ОРИГИНАЛЬНЫЙ)</t>
  </si>
  <si>
    <t>КАРТРИДЖ HP C9363HE (ОРИГИНАЛЬНЫЙ)</t>
  </si>
  <si>
    <t>КАРТРИДЖ HP CLJ 1215 CB540A ЧЕРНЫЙ (ОРИГИНАЛЬНЫЙ)</t>
  </si>
  <si>
    <t>КАРТРИДЖ HP CLJ 1215 CB541A СИНИЙ (ОРИГИНАЛЬНЫЙ)</t>
  </si>
  <si>
    <t>КАРТРИДЖ HP CLJ 1215 CB542A ЖЕЛТЫЙ (ОРИГИНАЛЬНЫЙ)</t>
  </si>
  <si>
    <t>КАРТРИДЖ HP CLJ 1215 CB543A КРАСНЫЙ (ОРИГИНАЛЬНЫЙ)</t>
  </si>
  <si>
    <t>КАРТРИДЖ HP CLJ 1415 CE320A (ОРИГИНАЛЬНЫЙ)</t>
  </si>
  <si>
    <t>КАРТРИДЖ HP CLJ 1415 CE321A (ОРИГИНАЛЬНЫЙ)</t>
  </si>
  <si>
    <t>КАРТРИДЖ HP CLJ 1415 CE322A (ОРИГИНАЛЬНЫЙ)</t>
  </si>
  <si>
    <t>КАРТРИДЖ HP CLJ 1415 CE323A (ОРИГИНАЛЬНЫЙ)</t>
  </si>
  <si>
    <t>КАРТРИДЖ HP CLJ 2600 Q6000A (ОРИГИНАЛЬНЫЙ)</t>
  </si>
  <si>
    <t>КАРТРИДЖ HP CLJ 2600 Q6001A (ОРИГИНАЛЬНЫЙ)</t>
  </si>
  <si>
    <t>КАРТРИДЖ HP CLJ 2600 Q6002A (ОРИГИНАЛЬНЫЙ)</t>
  </si>
  <si>
    <t>КАРТРИДЖ HP CLJ 2600 Q6003A (ОРИГИНАЛЬНЫЙ)</t>
  </si>
  <si>
    <t>КАРТРИДЖ HP CLJ 3500 Q2670A (ОРИГИНАЛЬНЫЙ)</t>
  </si>
  <si>
    <t>КАРТРИДЖ HP CLJ 3500 Q2671A (ОРИГИНАЛЬНЫЙ)</t>
  </si>
  <si>
    <t>КАРТРИДЖ HP CLJ 3500 Q2672A (ОРИГИНАЛЬНЫЙ)</t>
  </si>
  <si>
    <t>КАРТРИДЖ HP CLJ 3500 Q2673A (ОРИГИНАЛЬНЫЙ)</t>
  </si>
  <si>
    <t>КАРТРИДЖ HP CLJ 3600 Q6470A (ОРИГИНАЛЬНЫЙ)</t>
  </si>
  <si>
    <t>КАРТРИДЖ HP CLJ 3600 Q6471A (ОРИГИНАЛЬНЫЙ)</t>
  </si>
  <si>
    <t>КАРТРИДЖ HP CLJ 3600 Q6472A (ОРИГИНАЛЬНЫЙ)</t>
  </si>
  <si>
    <t>КАРТРИДЖ HP CLJ 3600 Q6473A (ОРИГИНАЛЬНЫЙ)</t>
  </si>
  <si>
    <t>КАРТРИДЖ HP CLJ CP5225 CE740A (ОРИГИНАЛЬНЫЙ)</t>
  </si>
  <si>
    <t>КАРТРИДЖ HP CLJ CP5225 CE741A (ОРИГИНАЛЬНЫЙ)</t>
  </si>
  <si>
    <t>КАРТРИДЖ HP CLJ CP5225 CE742A (ОРИГИНАЛЬНЫЙ)</t>
  </si>
  <si>
    <t>КАРТРИДЖ HP CLJ CP5225 CE743A (ОРИГИНАЛЬНЫЙ)</t>
  </si>
  <si>
    <t>КАРТРИДЖ HP CP 5525 CE270A (ОРИГИНАЛЬНЫЙ)</t>
  </si>
  <si>
    <t>КАРТРИДЖ HP CP 5525 CE271A (ОРИГИНАЛЬНЫЙ)</t>
  </si>
  <si>
    <t>КАРТРИДЖ HP CP 5525 CE272A (ОРИГИНАЛЬНЫЙ)</t>
  </si>
  <si>
    <t>КАРТРИДЖ HP CP 5525 CE273A (ОРИГИНАЛЬНЫЙ)</t>
  </si>
  <si>
    <t>КАРТРИДЖ HP D 4263 №140 CB336 (ОРИГИНАЛЬНЫЙ)</t>
  </si>
  <si>
    <t>КАРТРИДЖ HP D 4263 №141 CB337 (ОРИГИНАЛЬНЫЙ)</t>
  </si>
  <si>
    <t>КАРТРИДЖ HP DJ 6543 C8765HE ЧЕРНЫЙ №131 (ОРИГИНАЛЬНЫЙ)</t>
  </si>
  <si>
    <t>КАРТРИДЖ HP DJ 6543 C9363HE ЦВЕТНОЙ №134 (ОРИГИНАЛЬНЫЙ)</t>
  </si>
  <si>
    <t>КАРТРИДЖ HP DJ 6943 №129 (ОРИГИНАЛЬНЫЙ)</t>
  </si>
  <si>
    <t>КАРТРИДЖ HP DJ 6943 №135 (ОРИГИНАЛЬНЫЙ)</t>
  </si>
  <si>
    <t>КАРТРИДЖ HP DJ 8000 C4902A (ОРИГИНАЛЬНЫЙ)</t>
  </si>
  <si>
    <t>КАРТРИДЖ HP DJ1220C 51645A ЧЕРНЫЙ №45 (ОРИГИНАЛЬНЫЙ)</t>
  </si>
  <si>
    <t>КАРТРИДЖ HP DJ1220C C6578A ЦВЕТНОЙ №78 (ОРИГИНАЛЬНЫЙ)</t>
  </si>
  <si>
    <t>КАРТРИДЖ HP LJ 1005 CB435A (ОРИГИНАЛЬНЫЙ)</t>
  </si>
  <si>
    <t>КАРТРИДЖ HP LJ 1005 CB435A (СОВМЕСТИМЫЙ)</t>
  </si>
  <si>
    <t>Совместимый новый картридж.Полная совместимость с печатающим устройством,идентичная цветопередача оригинальным расходным материалам.Соответствие товара  техническим характеристикам.</t>
  </si>
  <si>
    <t>КАРТРИДЖ HP LJ 1022 Q2612A (ОРИГИНАЛЬНЫЙ)</t>
  </si>
  <si>
    <t>КАРТРИДЖ HP LJ 1022 Q2612A (СОВМЕСТИМЫЙ)</t>
  </si>
  <si>
    <t>КАРТРИДЖ HP LJ 1100 C4092A (ОРИГИНАЛЬНЫЙ)</t>
  </si>
  <si>
    <t>КАРТРИДЖ HP LJ 1100 C4092A (СОВМЕСТИМЫЙ)</t>
  </si>
  <si>
    <t>КАРТРИДЖ HP LJ 1120 CB436A (ОРИГИНАЛЬНЫЙ)</t>
  </si>
  <si>
    <t>КАРТРИДЖ HP LJ 1120 CB436A (СОВМЕСТИМЫЙ)</t>
  </si>
  <si>
    <t>КАРТРИДЖ HP LJ 1132 CE285A (ОРИГИНАЛЬНЫЙ)</t>
  </si>
  <si>
    <t>КАРТРИДЖ HP LJ 1132 CE285A (СОВМЕСТИМЫЙ)</t>
  </si>
  <si>
    <t>КАРТРИДЖ HP LJ 1150 Q2624A (ОРИГИНАЛЬНЫЙ)</t>
  </si>
  <si>
    <t>КАРТРИДЖ HP LJ 1150 Q2624A (СОВМЕСТИМЫЙ)</t>
  </si>
  <si>
    <t>КАРТРИДЖ HP LJ 1200 C7115X (ОРИГИНАЛЬНЫЙ)</t>
  </si>
  <si>
    <t>КАРТРИДЖ HP LJ 1200 C7115X (СОВМЕСТИМЫЙ)</t>
  </si>
  <si>
    <t>КАРТРИДЖ HP LJ 1300 Q2613A (ОРИГИНАЛЬНЫЙ)</t>
  </si>
  <si>
    <t>КАРТРИДЖ HP LJ 1300 Q2613A (СОВМЕСТИМЫЙ)</t>
  </si>
  <si>
    <t>КАРТРИДЖ HP LJ 1320 Q5949A (ОРИГИНАЛЬНЫЙ)</t>
  </si>
  <si>
    <t>КАРТРИДЖ HP LJ 1320 Q5949A (СОВМЕСТИМЫЙ)</t>
  </si>
  <si>
    <t>КАРТРИДЖ HP LJ 2015 Q7553X (ОРИГИНАЛЬНЫЙ)</t>
  </si>
  <si>
    <t>КАРТРИДЖ HP LJ 2015 Q7553X (СОВМЕСТИМЫЙ)</t>
  </si>
  <si>
    <t>КАРТРИДЖ HP LJ 2035/2055 CE505A (ОРИГИНАЛЬНЫЙ)</t>
  </si>
  <si>
    <t>КАРТРИДЖ HP LJ 2035/2055 CE505A (СОВМЕСТИМЫЙ)</t>
  </si>
  <si>
    <t>КАРТРИДЖ HP LJ 2055 CE505X (ОРИГИНАЛЬНЫЙ)</t>
  </si>
  <si>
    <t>КАРТРИДЖ HP LJ 2055 CE505X (СОВМЕСТИМЫЙ)</t>
  </si>
  <si>
    <t>КАРТРИДЖ HP LJ 2100 C4096A (ОРИГИНАЛЬНЫЙ)</t>
  </si>
  <si>
    <t>КАРТРИДЖ HP LJ 2100 C4096A (СОВМЕСТИМЫЙ)</t>
  </si>
  <si>
    <t>КАРТРИДЖ HP LJ 4000 C4127A (ОРИГИНАЛЬНЫЙ)</t>
  </si>
  <si>
    <t>КАРТРИДЖ HP LJ 4014 CC364A (ОРИГИНАЛЬНЫЙ)</t>
  </si>
  <si>
    <t>КАРТРИДЖ HP LJ 4014 CC364A (СОВМЕСТИМЫЙ)</t>
  </si>
  <si>
    <t>КАРТРИДЖ HP LJ 4015 CC364X (ОРИГИНАЛЬНЫЙ)</t>
  </si>
  <si>
    <t>КАРТРИДЖ HP LJ 4015 CC364X (СОВМЕСТИМЫЙ)</t>
  </si>
  <si>
    <t>КАРТРИДЖ HP LJ 4100 C8061X (ОРИГИНАЛЬНЫЙ)</t>
  </si>
  <si>
    <t>КАРТРИДЖ HP LJ 4100 C8061X (СОВМЕСТИМЫЙ)</t>
  </si>
  <si>
    <t>КАРТРИДЖ HP LJ 4250 Q5942X (ОРИГИНАЛЬНЫЙ)</t>
  </si>
  <si>
    <t>КАРТРИДЖ HP LJ 4250 Q5942X (СОВМЕСТИМЫЙ)</t>
  </si>
  <si>
    <t>КАРТРИДЖ HP LJ 5100 C4129X (ОРИГИНАЛЬНЫЙ)</t>
  </si>
  <si>
    <t>КАРТРИДЖ HP LJ 6L C3906A (ОРИГИНАЛЬНЫЙ)</t>
  </si>
  <si>
    <t>КАРТРИДЖ HP LJ 9000 C8543X (ОРИГИНАЛЬНЫЙ)</t>
  </si>
  <si>
    <t>КАРТРИДЖ HP LJ 9000 C8543X (СОВМЕСТИМЫЙ)</t>
  </si>
  <si>
    <t>КАРТРИДЖ HP LJ PRO 400 M401D CF280A (ОРИГИНАЛЬНЫЙ)</t>
  </si>
  <si>
    <t>КАРТРИДЖ HP LJ PRO 400 M401D CF280A (СОВМЕСТИМЫЙ)</t>
  </si>
  <si>
    <t>КАРТРИДЖ HP LJ8150 C4182X (ОРИГИНАЛЬНЫЙ)</t>
  </si>
  <si>
    <t>КАРТРИДЖ HP LJ8150 C4182X (СОВМЕСТИМЫЙ)</t>
  </si>
  <si>
    <t>КАРТРИДЖ HP Q3960A (ОРИГИНАЛЬНЫЙ)</t>
  </si>
  <si>
    <t>КАРТРИДЖ HP Q3961A (ОРИГИНАЛЬНЫЙ)</t>
  </si>
  <si>
    <t>КАРТРИДЖ HP Q3962A (ОРИГИНАЛЬНЫЙ)</t>
  </si>
  <si>
    <t>КАРТРИДЖ HP Q3963A (ОРИГИНАЛЬНЫЙ)</t>
  </si>
  <si>
    <t>КАРТРИДЖ PANASONIC KX-FA83A</t>
  </si>
  <si>
    <t>КАРТРИДЖ PANASONIC KX-FA88A</t>
  </si>
  <si>
    <t>КАРТРИДЖ PANASONIC KX-FAT411A</t>
  </si>
  <si>
    <t>КАРТРИДЖ SAMSUNG ML-1640/1641 (MLT-D108S)</t>
  </si>
  <si>
    <t>КАРТРИДЖ XEROX PHASER PE220 (013R00621) (ОРИГИНАЛЬНЫЙ)</t>
  </si>
  <si>
    <t>КАРТРИДЖ ДЛЯ CANON FX-10 (ОРИГИНАЛЬНЫЙ)</t>
  </si>
  <si>
    <t>КАРТРИДЖ ДЛЯ HP LJ PRO 200 COLOR (CF210A) (ОРИГИНАЛЬНЫЙ)</t>
  </si>
  <si>
    <t>КАРТРИДЖ ДЛЯ HP LJ PRO 200 COLOR (CF211A) (ОРИГИНАЛЬНЫЙ)</t>
  </si>
  <si>
    <t>КАРТРИДЖ ДЛЯ HP LJ PRO 200 COLOR (CF212A) (ОРИГИНАЛЬНЫЙ)</t>
  </si>
  <si>
    <t>КАРТРИДЖ ДЛЯ HP LJ PRO 200 COLOR (CF213A) (ОРИГИНАЛЬНЫЙ)</t>
  </si>
  <si>
    <t>КАРТРИДЖ ДЛЯ XEROX 3100 (106R01379) (ОРИГИНАЛЬНЫЙ)</t>
  </si>
  <si>
    <t>КАРТРИДЖ К МАРКИРОВОЧНОМУ ПРИНТЕРУ BROTHER TZE-231</t>
  </si>
  <si>
    <t>КАРТРИДЖ С 9390AE(88XL)(ОРИГИНАЛЬНЫЙ)</t>
  </si>
  <si>
    <t>КАРТРИДЖ С 9391AE(88XL)(ОРИГИНАЛЬНЫЙ)</t>
  </si>
  <si>
    <t>КАРТРИДЖ С 9392AE(88XL)(ОРИГИНАЛЬНЫЙ)</t>
  </si>
  <si>
    <t>КАРТРИДЖ С 9393AE(88XL)(ОРИГИНАЛЬНЫЙ)</t>
  </si>
  <si>
    <t>КЛАВИАТУРА PS/2</t>
  </si>
  <si>
    <t>Проводная.PS/2, клавиатура,черный белый серый</t>
  </si>
  <si>
    <t>КЛАВИАТУРА USB</t>
  </si>
  <si>
    <t>Проводная.USB, клавиатура,черный белый серый</t>
  </si>
  <si>
    <t>КОМПЛЕКТ РЕМОНТНЫЙ HP LJ 9000/9040/9050</t>
  </si>
  <si>
    <t>Оригинальный новый ремонтный комплект ,промышленного производства,в оригинальной упаковке,содержащей все необходимые коды и знаки производителя.Соответствие товара  техническим характеристикам.</t>
  </si>
  <si>
    <t>КОМПЛЕКТ РЕМОНТНЫЙ ДЛЯ КОПИРА И МФУ KYOCERA TASKALFA (MK-460)</t>
  </si>
  <si>
    <t>КОМПЛЕКТ РЕМОНТНЫЙ ДЛЯ КОПИРОВ И МФУ KYOCERA KM-1620/1635/16</t>
  </si>
  <si>
    <t>КОННЕКТОР ТЕЛЕФОННЫЙ RJ-11</t>
  </si>
  <si>
    <t>Коннектор предназначен для подключения обычных телефонных аппаратов и факсов</t>
  </si>
  <si>
    <t>КОПИ-КАРТРИДЖ XEROX WC-415/420 (101R00023) (ОРИГИНАЛЬНЫЙ)</t>
  </si>
  <si>
    <t>КОПИ-КАРТРИДЖ ДЛЯ XEROX WC 5016/5020 (101R00432) (ОРИГИНАЛЬНЫЙ)</t>
  </si>
  <si>
    <t>КОПИ-КАРТРИДЖ ДЛЯ XEROX WC 5019/5022 (ОРИГИНАЛЬНЫЙ)</t>
  </si>
  <si>
    <t>ЛАМПА ПРОЕКЦИОННАЯ 100 ВТ ДЛЯ ВИДЕОКУБОВ UHP-100</t>
  </si>
  <si>
    <t>Лампа предназначеа для использования в видеокубах VTRON различных моделей. Мощность – 100 Вт. Срок службы – 6000 часов.</t>
  </si>
  <si>
    <t>МАНИПУЛЯТОР МЫШЬ PS/2</t>
  </si>
  <si>
    <t>Проводная.PS/2, оптическая мышь, черный</t>
  </si>
  <si>
    <t>МАНИПУЛЯТОР МЫШЬ USB</t>
  </si>
  <si>
    <t>Проводная.USB, оптическая мышь, черный</t>
  </si>
  <si>
    <t>НАКОПИТЕЛЬ HDD USB 500GB</t>
  </si>
  <si>
    <t>Тип HDD.  Форм-фактор 2,5". Объём 500Gb. Инферфейс USB 2.0. Питание от USB.</t>
  </si>
  <si>
    <t>НАКОПИТЕЛЬ USB 2.0 FLASH KINGSTON 16GB DATA TRAVELER</t>
  </si>
  <si>
    <t>Объем памяти 16 Гб</t>
  </si>
  <si>
    <t>ПАМЯТЬ DIMM DDR 1024MB</t>
  </si>
  <si>
    <t>DIMM DDR 1024MB PC3200 400MHz.Соответствие товара  техническим характеристикам.</t>
  </si>
  <si>
    <t>ПАМЯТЬ DIMM DDR2 2048MB</t>
  </si>
  <si>
    <t>DIMM DDR2 2048MB PC6400 800MHz.Соответствие товара  техническим характеристикам.</t>
  </si>
  <si>
    <t>ПАМЯТЬ ОПЕРАТИВНАЯ DDR-III 2GB</t>
  </si>
  <si>
    <t>Оперативная память DDR3 1600 2Gb.Соответствие товара  техническим характеристикам.</t>
  </si>
  <si>
    <t>ПЕРЕХОДНИК USB-COM</t>
  </si>
  <si>
    <t>Переходник USB-Com.Тип разъема: USB Am-COM DB9m.Поставляется с драйвером.Длина: 0,8 м</t>
  </si>
  <si>
    <t>ПЛАТА МАТЕРИНСКАЯ</t>
  </si>
  <si>
    <t>форм-фактор Micro ATX, socket LGA1155, наличие следующего набора внешних интрерфейсов: USB 2.0 (минимум 4 порта), D-SUB, PS/2, RJ-45, аудиовыходы, COM-порт. Требуется наличие минимум одного слота PCI и слота PCI-Ex16.</t>
  </si>
  <si>
    <t>ПРИВОД SATA DVD+-RW</t>
  </si>
  <si>
    <t>ПРИВОД ВНЕШНИЙ DVD+-RW USB 2.0 SLIM</t>
  </si>
  <si>
    <t>ПРИВОД ВНУТРЕННИЙ DVD+-RW IDE</t>
  </si>
  <si>
    <t>ПРИНТ-КАРТРИДЖ XEROX WCP-118/123/128/133 (013R00589) (ОРИГИНАЛЬНЫЙ)</t>
  </si>
  <si>
    <t>ПРОЦЕССОР INTEL PENTIUM G620</t>
  </si>
  <si>
    <t>Частота ядра 2,6 ГГц.Кол-во ядер/потоков вычислений 2/2.Сокет 1155.</t>
  </si>
  <si>
    <t>РАЗЪЕМ F RG-11</t>
  </si>
  <si>
    <t>Разъем F829/11U, Разъем F для кабеля RG11 (резьб. с центр. пином).</t>
  </si>
  <si>
    <t>РАКЕЛЬ 1005</t>
  </si>
  <si>
    <t>Ракель HP P1005</t>
  </si>
  <si>
    <t>РАКЕЛЬ 1010</t>
  </si>
  <si>
    <t>Ракель HP P1010</t>
  </si>
  <si>
    <t>РАКЕЛЬ 1200/2005</t>
  </si>
  <si>
    <t>Ракель HP P1200</t>
  </si>
  <si>
    <t>РАСШИРИТЕЛЬ RS-232 MOXA C104H/PCI</t>
  </si>
  <si>
    <t>РОЛИК ПЕРЕНОСА 1010/1200</t>
  </si>
  <si>
    <t>САЛФЕТКИ DEFENDER ВЛАЖНЫЕ ДЛЯ ЭКРАНОВ, ОПТИКИ</t>
  </si>
  <si>
    <t>Салфетка из нетканого материала на основе вискозы. Пропитывающий раствор: деминерализованная вода, четвертичная соль аммония, антистатик, консервант. 100 шт. Туба.</t>
  </si>
  <si>
    <t>СЕТ.АДАПТЕР</t>
  </si>
  <si>
    <t>PCI, 100 Mb/s</t>
  </si>
  <si>
    <t>ТОНЕР-КАРТРИДЖ AR-016T ДЛЯ SHARP 5316 (ОРИГИНАЛЬНЫЙ)</t>
  </si>
  <si>
    <t>ТОНЕР-КАРТРИДЖ XEROX (006R01020) ДЛЯ 5915/5918/5921 (ОРИГИНАЛЬНЫЙ)</t>
  </si>
  <si>
    <t>ТОНЕР-КАРТРИДЖ ДЛЯ KYOCERA KM-1620/1635/1650/2020/2035/2050</t>
  </si>
  <si>
    <t>ТОНЕР-КАРТРИДЖ ДЛЯ KYOCERA TASKALFA (TK435) (ОРИГИНАЛЬНЫЙ)</t>
  </si>
  <si>
    <t>ТОНЕР-КАРТРИДЖ ДЛЯ XEROX 5016/5020 (106R01277) (ОРИГИНАЛЬНЫЙ)</t>
  </si>
  <si>
    <t>ТОНЕР-КАРТРИДЖ ДЛЯ XEROX 5019/5022</t>
  </si>
  <si>
    <t>ТОНЕР-КАРТРИДЖ ДЛЯ XEROX WC-415/420 (2 ТУБЫ ПО 260 Г.) (006R01044)</t>
  </si>
  <si>
    <t>ТОНЕР-КАРТРИДЖ ДЛЯ XEROX WC-M118/C118  (006R01179) (ОРИГИНАЛЬНЫЙ)</t>
  </si>
  <si>
    <t>ТОНЕР CANON FC/PC (БУЛАТ 1 КГ. КАНИСТРА)</t>
  </si>
  <si>
    <t>Оригинальный новый тонер ,промышленного производства,в оригинальной упаковке,содержащей все необходимые коды и знаки производителя.Соответствие товара  техническим характеристикам.</t>
  </si>
  <si>
    <t>ТОНЕР HP LJ 1005/1006/1505 (1000 ГР. AQC, США)</t>
  </si>
  <si>
    <t>ТОНЕР HP LJ 4014 (AQC)</t>
  </si>
  <si>
    <t>ТОНЕР HP LJ 4200/4250 (690 ГР. AQC, США)</t>
  </si>
  <si>
    <t>ТОНЕР HP LJ 5000/5100 (500 ГР. AQC, США)</t>
  </si>
  <si>
    <t>ТОНЕР HP LJ 5L/6L/1100/AX (1000 ГР. AQC)</t>
  </si>
  <si>
    <t>ТОНЕР HP LJ 8100 (1100 ГР. AQC, США)</t>
  </si>
  <si>
    <t>ТОНЕР NPG-1 ДЛЯ CANON NP 6416</t>
  </si>
  <si>
    <t>ТОНЕР RICOH AFFICIO 1015/1018/1013 N-1220D</t>
  </si>
  <si>
    <t>ТОНЕР SAMSUNG ML-1640/1641/2240/2241 (70-85 Г.)</t>
  </si>
  <si>
    <t>ТОНЕР SHARP 5420</t>
  </si>
  <si>
    <t>ТОНЕР SHARP MX-B201</t>
  </si>
  <si>
    <t>ТОНЕР ДЛЯ HP LJ 1010/1012/1015 (1000 ГР. AQC)</t>
  </si>
  <si>
    <t>ТОНЕР ДЛЯ HP LJ 1200 (1000 ГР. AQC, США)</t>
  </si>
  <si>
    <t>ФОТОБАРАБАН HP LJ 2035/2055</t>
  </si>
  <si>
    <t>Новый фотобарабан MITSUBISHI для HP LJ 2035/2055</t>
  </si>
  <si>
    <t>ФОТОБАРАБАН HP LJ 9000</t>
  </si>
  <si>
    <t>Новый фотобарабан MITSUBISHI для HP LJ 9000</t>
  </si>
  <si>
    <t>ФОТОВАЛ 1005 (1120)</t>
  </si>
  <si>
    <t>Новый фотобарабан MITSUBISHI для HP LJ 1120</t>
  </si>
  <si>
    <t>ФОТОВАЛ 1010</t>
  </si>
  <si>
    <t>Новый фотобарабан MITSUBISHI для HP LJ 1010</t>
  </si>
  <si>
    <t>ФОТОВАЛ 1200(1150)</t>
  </si>
  <si>
    <t>Новый фотобарабан MITSUBISHI для HP LJ 1200</t>
  </si>
  <si>
    <t>ФОТОВАЛ 2015(1320)</t>
  </si>
  <si>
    <t>Новый фотобарабан MITSUBISHI для HP LJ 2015</t>
  </si>
  <si>
    <t>ФОТОВАЛ 4014</t>
  </si>
  <si>
    <t>Новый фотобарабан MITSUBISHI для HP LJ 4014</t>
  </si>
  <si>
    <t>ФОТОВАЛ 4200</t>
  </si>
  <si>
    <t>Новый фотобарабан MITSUBISHI для HP LJ 4200</t>
  </si>
  <si>
    <t>ФОТОВАЛ 5100</t>
  </si>
  <si>
    <t>Новый фотобарабан MITSUBISHI для HP LJ 5100</t>
  </si>
  <si>
    <t>ФОТОВАЛ 8100</t>
  </si>
  <si>
    <t>Новый фотобарабан MITSUBISHI для HP LJ 8100</t>
  </si>
  <si>
    <t>ФОТОВАЛ CANON FC</t>
  </si>
  <si>
    <t>Новый фотобарабан MITSUBISHI для Canon FC</t>
  </si>
  <si>
    <t>ФОТОВАЛ CANON MF</t>
  </si>
  <si>
    <t>Новый фотобарабан MITSUBISHI для Canon MF</t>
  </si>
  <si>
    <t>ФОТОВАЛ ДЛЯ SAMSUNG ML-1641</t>
  </si>
  <si>
    <t>Новый фотобарабан MITSUBISHI для Samsung ML-1641</t>
  </si>
  <si>
    <t>ЧЕРНИЛА ДЛЯ EPSON T08 (EIM 290)</t>
  </si>
  <si>
    <t>Чернила водорастворимые для EPSON T08 (EIM 290)</t>
  </si>
  <si>
    <t>ЭЛЕМЕНТ ПИТАНИЯ CR2032</t>
  </si>
  <si>
    <t>Элемент питания литиевый , 3В</t>
  </si>
  <si>
    <t>К 72.50</t>
  </si>
  <si>
    <t>К 7250000</t>
  </si>
  <si>
    <t>Оказание услуг по ремонту и техническому обслуживанию оргтехники и вычислительной техники</t>
  </si>
  <si>
    <t>услуги по ремонту и тех.обслуж.,компьютеры и оргтехника ЦАУ и филиалы</t>
  </si>
  <si>
    <t>услуги по ремонту и тех.обслуж.,компьютеры и оргтехника ЦТЭ</t>
  </si>
  <si>
    <t>DL 31.30</t>
  </si>
  <si>
    <t>D 3132000</t>
  </si>
  <si>
    <t>Поставка кабеля RG</t>
  </si>
  <si>
    <t>Соответствие техническим требованиям</t>
  </si>
  <si>
    <t>008</t>
  </si>
  <si>
    <t>километр; тысяча метров</t>
  </si>
  <si>
    <t>КАБЕЛЬ RG 11</t>
  </si>
  <si>
    <t>Кабель коаксиальный, сопротивление 75 Ом</t>
  </si>
  <si>
    <t>КАБЕЛЬ RG 11 C ТРОСОМ</t>
  </si>
  <si>
    <t>КАБЕЛЬ RG 6</t>
  </si>
  <si>
    <t>КАБЕЛЬ RG 6 SAT</t>
  </si>
  <si>
    <t>КАБЕЛЬ РК 50-12-3</t>
  </si>
  <si>
    <t>КАБЕЛЬ РК 75*4*12</t>
  </si>
  <si>
    <t>КАБЕЛЬ РК 75*4*16</t>
  </si>
  <si>
    <t>КАБЕЛЬ РК 75*9*12</t>
  </si>
  <si>
    <t>F 45.21.4</t>
  </si>
  <si>
    <t>F 4520526</t>
  </si>
  <si>
    <t>Выполнение подрядных работ по Строительство сети КТВ Учалинский РУС Белорецкий МУЭС</t>
  </si>
  <si>
    <t>Наличие разрешительных документов, опыт выполнения аналогичных работ</t>
  </si>
  <si>
    <t>г.Учалы</t>
  </si>
  <si>
    <t>сентябрь 2014 г.</t>
  </si>
  <si>
    <t>Подрядные работы по строительству сети КТВ</t>
  </si>
  <si>
    <t>Шеф.монтаж</t>
  </si>
  <si>
    <t>F 45.20.6</t>
  </si>
  <si>
    <t>F 4500000</t>
  </si>
  <si>
    <t>Выполнение подрядных работ по строительству сети КТВ в г. Нефтекамск, г. Агидель, г. Янаул</t>
  </si>
  <si>
    <t>Наличие СРО, опыт выполнения аналогичных работ</t>
  </si>
  <si>
    <t>D 3132112</t>
  </si>
  <si>
    <t>Поставка малопарного абонентского кабеля (ТЦПП)</t>
  </si>
  <si>
    <t>КАБЕЛЬ КСПЗП 1*4*0,9</t>
  </si>
  <si>
    <t>Кабель для прокладки в грунт. В соответствии с закупочной документацией</t>
  </si>
  <si>
    <t>КАБЕЛЬ ТЦППТВ 1*2*0,52</t>
  </si>
  <si>
    <t>КАБЕЛЬ ТЦППТВ 2*2*0,52</t>
  </si>
  <si>
    <t>Кабель телефонный для цифровых сетей абонентского доступа с полиэтиленовой изоляцией ТПЖ в полиэтиленовой оболочке, с грузонесущим элементом предназначен для подвесной прокладки абонентской сети.</t>
  </si>
  <si>
    <t>КАБЕЛЬ ТЦППТВ 4*2*0,52</t>
  </si>
  <si>
    <t>ПРОВОД ПРСП 1*2</t>
  </si>
  <si>
    <t>ПРОВОД ПТПЖ 2*1.2</t>
  </si>
  <si>
    <t>018</t>
  </si>
  <si>
    <t>погонный метр</t>
  </si>
  <si>
    <t>ПРОВОД ТЦППТ 1*2*0,52</t>
  </si>
  <si>
    <t>ПРОВОД ТЦППТ 1*2*0,64</t>
  </si>
  <si>
    <t>ПРОВОД ТЦППТ 2*2*0,52</t>
  </si>
  <si>
    <t>ПРОВОД ТЦППТ 4*2*0,52</t>
  </si>
  <si>
    <t>D 3132118</t>
  </si>
  <si>
    <t>Поставка кабеля типа "витая пара" 5 категории 25х2</t>
  </si>
  <si>
    <t>октябрь 2014 г.</t>
  </si>
  <si>
    <t>КАБЕЛЬ КСВПВ-5Е 25*2*0,52</t>
  </si>
  <si>
    <t>КАБЕЛЬ КСВПП-5Е 25*2*0,52</t>
  </si>
  <si>
    <t>кабель структурированный высокочастотный, в полиэтиленовой изоляции, полиэтиленовая оболочка 5ой категории. Для внешей прокладки</t>
  </si>
  <si>
    <t>I 6420020</t>
  </si>
  <si>
    <t>Внедрение ПО СТиС на АТС Элком, Магелан</t>
  </si>
  <si>
    <t>В соответствие с техническими требованиями</t>
  </si>
  <si>
    <t>К 72.6</t>
  </si>
  <si>
    <t>Ремонт оборудования энергетики</t>
  </si>
  <si>
    <t>Поставка аппарата для сварки оптических волокон SUMITOMO TYPE-71C</t>
  </si>
  <si>
    <t>Аппарат для сварки оптических волокон. Предназначен для  для работы на магистральных и городских линиях связи.</t>
  </si>
  <si>
    <t>май 2014 г.</t>
  </si>
  <si>
    <t>D 3134010</t>
  </si>
  <si>
    <t>Поставка материалов для КТВ</t>
  </si>
  <si>
    <t>АДАПТЕР FC/APC-D-ТИПА</t>
  </si>
  <si>
    <t>Розетка оптическая проходная. Обозначение разъема - FC. Тип контакта - APC. Тип соединяемых волокон - одномод. Вид крепления - круглая с шайбой.</t>
  </si>
  <si>
    <t>АДАПТЕР FC/UPC-SC/UPC</t>
  </si>
  <si>
    <t>АДАПТЕР SC/APC-FC/APC</t>
  </si>
  <si>
    <t>АДАПТЕР SC/APC SM</t>
  </si>
  <si>
    <t>Розетка оптическая проходная. Обозначение разъема - SC/APC. Тип контакта - APC. Тип соединяемых волокон - одномод. Вид крепления - под два винта</t>
  </si>
  <si>
    <t>АДАПТЕР SC/UPC SM</t>
  </si>
  <si>
    <t>Используется для соединения оптических разъемов SC/UPC. Фиксация разъема в адаптере происходит при помощи защелки.Тип соедининения-симплекс.</t>
  </si>
  <si>
    <t>АТТЕНЮАТОР РЕГУЛИРУЕМЫЙ</t>
  </si>
  <si>
    <t>ДЕЛИТЕЛЬ FV 4</t>
  </si>
  <si>
    <t>Делители предназначены для разделения сигнала на равные части на два и более ответвлений с возможностью передачи по одному отводу напряжения для питания антенных усилителей или других устройств.делитель на 4 5-860MHz,7,0db</t>
  </si>
  <si>
    <t>ДЕЛИТЕЛЬ LV  (SAH812F)</t>
  </si>
  <si>
    <t>КЛЕМНИК ЗАЗЕМЛЯЮЩИЙ 5ММ</t>
  </si>
  <si>
    <t>КОННЕКТОР RJ-45 КАТ.5 (УП.500ШТ)</t>
  </si>
  <si>
    <t>упаковка</t>
  </si>
  <si>
    <t>МУФТА ИЗОЛИРУЮЩАЯ FT</t>
  </si>
  <si>
    <t>НАГРУЗКА 75 ОМ F823, ПРОИЗВОДСТВА RTM.</t>
  </si>
  <si>
    <t>ОТВЕТВИТЕЛЬ ТАН 106F</t>
  </si>
  <si>
    <t>Ответвители ТАН106F (1х6dB,5-862Мгц) телевизионный на 1 отвод, затухание 6 дБ</t>
  </si>
  <si>
    <t>ОТВЕТВИТЕЛЬ ТАН 108F</t>
  </si>
  <si>
    <t>Ответвители ТАН108F (1х6dB,5-862Мгц) телевизионный на 1 отвод, затухание 8 дБ</t>
  </si>
  <si>
    <t>ОТВЕТВИТЕЛЬ ТАН 110F</t>
  </si>
  <si>
    <t>Ответвители абонентские 5-1000 МГц на 1 отвод, затухание 10 дБ</t>
  </si>
  <si>
    <t>ОТВЕТВИТЕЛЬ ТАН 112F</t>
  </si>
  <si>
    <t>ответвитель телевизионный на 1 отвод, затухание 12ДБ</t>
  </si>
  <si>
    <t>ОТВЕТВИТЕЛЬ ТАН 208</t>
  </si>
  <si>
    <t>Ответвители ТАН208F (2х8dB,5-862Мгц) телевизионный на 2 отвода, затухание 8 дБ</t>
  </si>
  <si>
    <t>ОТВЕТВИТЕЛЬ ТАН 306</t>
  </si>
  <si>
    <t>ОТВЕТВИТЕЛЬ ТАН 410</t>
  </si>
  <si>
    <t>Ответвители абонентские 5-862МГц на 4 отвода,  RTV телевизионный на 4 отвода, затухание 16 дБ</t>
  </si>
  <si>
    <t>ОТВЕТВИТЕЛЬ ТАН 412F</t>
  </si>
  <si>
    <t>ответвитель телевизионный на 4 отвода, затухание 12ДБ</t>
  </si>
  <si>
    <t>ОТВЕТВИТЕЛЬ ТАН 414F</t>
  </si>
  <si>
    <t>Ответвитель TAH414F (4x14dB, 5-862МГц) RTM телевизионный на 4 отвода, затухание 14 дБ</t>
  </si>
  <si>
    <t>ОТВЕТВИТЕЛЬ ТАН 416</t>
  </si>
  <si>
    <t>Ответвители ТАН416F (4х16dB,5-862МГц) телевизионный на 4 отвода, затухание 16 дБ</t>
  </si>
  <si>
    <t>ОТВЕТВИТЕЛЬ ТАН 420</t>
  </si>
  <si>
    <t>Ответвители ТАН420F (4х20dB,5-862МГц) телевизионный на 4 отвода, затухание 20 дБ</t>
  </si>
  <si>
    <t>ОТВЕТВИТЕЛЬ ТАН 424F</t>
  </si>
  <si>
    <t>Ответвители ТАН424F (4х24dB,5-862МГц) телевизионный на 4 отвода, затухание 24 дБ</t>
  </si>
  <si>
    <t>ОТВЕТВИТЕЛЬ ТАН 612F</t>
  </si>
  <si>
    <t>ответвитель телевизионный на 6 отводов, затухание 12ДБ</t>
  </si>
  <si>
    <t>ОТВЕТВИТЕЛЬ ТАН 616F</t>
  </si>
  <si>
    <t>ответвитель телевизионный на 6 отводов, затухание 16ДБ</t>
  </si>
  <si>
    <t>ОТВЕТВИТЕЛЬ ТАН 620F</t>
  </si>
  <si>
    <t>ответвитель телевизионный на 6 отводов, затухание 20ДБ</t>
  </si>
  <si>
    <t>ОТВЕТВИТЕЛЬ ТАН 812F</t>
  </si>
  <si>
    <t>ответвитель телевизионный на 8 отводов, затухание 12ДБ</t>
  </si>
  <si>
    <t>ОТВЕТВИТЕЛЬ ТАН 816F</t>
  </si>
  <si>
    <t>Ответвитель TAH816F (8x16dB, 5-862МГц) RTM телевизионный  на 8 отводов, затухание 16дБ</t>
  </si>
  <si>
    <t>ОТВЕТВИТЕЛЬ ТАН 820F</t>
  </si>
  <si>
    <t>Ответвитель TAH820F (8x20dB, 5-862МГц) RTM телевизионный на 8 отводов, затухание 20ДБ</t>
  </si>
  <si>
    <t>ОТВЕТВИТЕЛЬ ТАН210</t>
  </si>
  <si>
    <t>ОТВЕТВИТЕЛЬ ТАН420F</t>
  </si>
  <si>
    <t>ответвитель телевизионный на 4 отвода, затухание 20ДБ</t>
  </si>
  <si>
    <t>ОЧИСТИТЕЛЬ КОННЕКТОРОВ</t>
  </si>
  <si>
    <t>ПЕРЕХОД F 818 F(FEMALE)-F(FEMALE)</t>
  </si>
  <si>
    <t>ПЕРЕХОДНИК F(ГНЕЗДО)-ТВ(ШТЕКЕР)</t>
  </si>
  <si>
    <t>ПЕРЕХОДНИК RJ-45 - RJ-45</t>
  </si>
  <si>
    <t>РАЗВЕТВИТЕЛЬ ОПТИЧЕСКИЙ 1*2 50/50,3,0ММ</t>
  </si>
  <si>
    <t>РАЗВЕТВИТЕЛЬ ОПТИЧЕСКИЙ 1*2 65/35,3,0ММ</t>
  </si>
  <si>
    <t>делитель оптического сигнала</t>
  </si>
  <si>
    <t>РАЗВЕТВИТЕЛЬ ОПТИЧЕСКИЙ 1*2 70/30,3,0ММ</t>
  </si>
  <si>
    <t>Оптический разветвитель Вх.(FC/UPC)-Вых.1(FC/UPC)-Вых.2(SC/APC) - 70/30, 3.0 мм, 1550nm, сплавные, 1 м.</t>
  </si>
  <si>
    <t>РАЗВЕТВИТЕЛЬ ОПТИЧЕСКИЙ 1*2 75/25,3,0ММ</t>
  </si>
  <si>
    <t>Оптический разветвитель Вх.(FC/UPC)-Вых.1(FC/UPC)-Вых.2(SC/APC) - 75/25, 3.0 мм, 1550nm, сплавные, 1 м.</t>
  </si>
  <si>
    <t>РАЗВЕТВИТЕЛЬ ОПТИЧЕСКИЙ 1*2 80/20,3,0ММ</t>
  </si>
  <si>
    <t>Оптический разветвитель Вх.(FC/UPC)-Вых.1(FC/UPC)-Вых.2(SC/APC) - 80/20, длина волны 1550 нм</t>
  </si>
  <si>
    <t>РАЗВЕТВИТЕЛЬ ОПТИЧЕСКИЙ 1*2 85/15,3,0ММ</t>
  </si>
  <si>
    <t>Оптический разветвитель Вх.(FC/UPC)-Вых.1(FC/UPC)-Вых.2(SC/APC) - 85/15, 3.0 мм, 1550nm, сплавные, 1 м.</t>
  </si>
  <si>
    <t>РАЗВЕТВИТЕЛЬ ОПТИЧЕСКИЙ 1*2 90/10,3,0ММ</t>
  </si>
  <si>
    <t>Оптический разветвитель Вх.(FC/UPC)-Вых.1(FC/UPC)-Вых.2(SC/APC) - 90/10, 3.0 мм, 1550nm, сплавные, 1 м.</t>
  </si>
  <si>
    <t>РАЗВЕТВИТЕЛЬ ОПТИЧЕСКИЙ 1*2 95/5,3,0ММ</t>
  </si>
  <si>
    <t>Оптический разветвительВх.(FC/UPC)-Вых.1(FC/UPC)-Вых.2(SC/APC) - 95/5, 3.0 мм, 1550nm, сплавные, 1 м.</t>
  </si>
  <si>
    <t>РАЗВЕТВИТЕЛЬ ОПТИЧЕСКИЙ 1*2 97/3 3,0ММ</t>
  </si>
  <si>
    <t>РАЗВЕТВИТЕЛЬ ОПТИЧЕСКИЙ 1*3 33/33/33,3,0</t>
  </si>
  <si>
    <t>РАЗВЕТВИТЕЛЬ ОПТИЧЕСКИЙ 1*4 25/25/25/25,3,0</t>
  </si>
  <si>
    <t>РАЗВЕТВИТЕЛЬ ОПТИЧЕСКИЙ ВХ.(FC/UPC)-ВЫХ.1(FC/UPC)-ВЫХ.2(FC/UPC)-50/50</t>
  </si>
  <si>
    <t>РАЗВЕТВИТЕЛЬ ОПТИЧЕСКИЙ ВХ.(FC/UPC)-ВЫХ.1(FC/UPC)-ВЫХ.2(SC/APC)-50/50</t>
  </si>
  <si>
    <t>РАЗВЕТВИТЕЛЬ ОПТИЧЕСКИЙ ВХ.(FC/UPC)-ВЫХ.1(FC/UPC)-ВЫХ.2(SC/APC)-70/30</t>
  </si>
  <si>
    <t>РАЗВЕТВИТЕЛЬ ОПТИЧЕСКИЙ ВХ.(FC/UPC)-ВЫХ.1(FC/UPC)-ВЫХ.2(SC/APC)-75/25</t>
  </si>
  <si>
    <t>РАЗВЕТВИТЕЛЬ ОПТИЧЕСКИЙ ВХ.(FC/UPC)-ВЫХ.1(FC/UPC)-ВЫХ.2(SC/APC)-80/20</t>
  </si>
  <si>
    <t>РАЗВЕТВИТЕЛЬ ОПТИЧЕСКИЙ ВХ.(FC/UPC)-ВЫХ.1(FC/UPC)-ВЫХ.2(SC/APC)-85/15</t>
  </si>
  <si>
    <t>РАЗВЕТВИТЕЛЬ ОПТИЧЕСКИЙ ВХ.(FC/UPC)-ВЫХ.1(FC/UPC)-ВЫХ.2(SC/APC)-90/1</t>
  </si>
  <si>
    <t>РАЗВЕТВИТЕЛЬ ОПТИЧЕСКИЙ ВХ.(FC/UPC)-ВЫХ.1(FC/UPC)-ВЫХ.2(SC/APC)-90/10</t>
  </si>
  <si>
    <t>РАЗВЕТВИТЕЛЬ ОПТИЧЕСКИЙ ВХ.(FC/UPC)-ВЫХ.1(FC/UPC)-ВЫХ.2(SC/APC)-95/5</t>
  </si>
  <si>
    <t>РАЗВЕТВИТЕЛЬ ОПТИЧЕСКИЙ ВХ.(SC/UPC)-ВЫХ.4(FC/UPC)-25*4</t>
  </si>
  <si>
    <t>РАЗВЕТВИТЕЛЬ РО-1*2  40/60 3,0 1,0 М</t>
  </si>
  <si>
    <t>РАЗВЕТВИТЕЛЬ РО-1*2 03/97 0,9</t>
  </si>
  <si>
    <t>РАЗВЕТВИТЕЛЬ РО-1*2 10/90 0,9</t>
  </si>
  <si>
    <t>РАЗВЕТВИТЕЛЬ РО-1*2 15/85 0,9</t>
  </si>
  <si>
    <t>РАЗВЕТВИТЕЛЬ РО-1*2 20/80 0,9</t>
  </si>
  <si>
    <t>РАЗВЕТВИТЕЛЬ РО-1*2 25/75 3,0 1,0 М</t>
  </si>
  <si>
    <t>РАЗВЕТВИТЕЛЬ РО-1*2 30/70 0,9</t>
  </si>
  <si>
    <t>РАЗВЕТВИТЕЛЬ РО-1*2 50/50 3,0 1М</t>
  </si>
  <si>
    <t>РАЗВЕТВИТЕЛЬ РО-1*3  20/20//60 0,9</t>
  </si>
  <si>
    <t>РАЗВЕТВИТЕЛЬ РО-1*3  5/5/90 0,9</t>
  </si>
  <si>
    <t>РАЗВЕТВИТЕЛЬ РО-1*3 10/10/80 0,9</t>
  </si>
  <si>
    <t>РАЗВЕТВИТЕЛЬ РО-1*3 10/20/70 0,9</t>
  </si>
  <si>
    <t>РАЗВЕТВИТЕЛЬ РО-1*3 10/30/60 0,9</t>
  </si>
  <si>
    <t>РАЗВЕТВИТЕЛЬ РО-1*3 15/15/70 0,9</t>
  </si>
  <si>
    <t>РАЗВЕТВИТЕЛЬ РО-1*3 3/3/94 0,9</t>
  </si>
  <si>
    <t>РАЗВЕТВИТЕЛЬ РО-1*3 3/5/92 0,9</t>
  </si>
  <si>
    <t>РАЗВЕТВИТЕЛЬ РО-1*3 30/33/37 0,9</t>
  </si>
  <si>
    <t>РАЗВЕТВИТЕЛЬ РО-1*3 33/47/20 0,9</t>
  </si>
  <si>
    <t>РАЗВЕТВИТЕЛЬ РО-1*3 5/10/85 0,9</t>
  </si>
  <si>
    <t>РАЗВЕТВИТЕЛЬ РО-1*3 5/45/50 0,9</t>
  </si>
  <si>
    <t>РАЗВЕТВИТЕЛЬ РО-1*4-PLC-SM/0,9 5SC/APC 1,5М</t>
  </si>
  <si>
    <t>РАЗВЕТВИТЕЛЬ РО-1*4 3/67/15/15 0,9</t>
  </si>
  <si>
    <t>РАЗВЕТВИТЕЛЬ РО-1*4 5/15/70/10 0,9</t>
  </si>
  <si>
    <t>РАЗВЕТВИТЕЛЬ РО-1*4(РАВН) 3,0 1,0 М</t>
  </si>
  <si>
    <t>РАЗВЕТВИТЕЛЬ РО-1*8(РАВН) 0,9 9SC/APC 1,5</t>
  </si>
  <si>
    <t>РАЗЪЕМ BLANKOM SV081</t>
  </si>
  <si>
    <t>РАЗЪЕМ F RG-6</t>
  </si>
  <si>
    <t>F-разъём RG-6 предназначен для кабеля RG-6, имеющего номинальное волновое сопротивление 50 Ом. Изготовлен разъём из высокоочищенной меди. Закрепляется разъем на кабеле (предварительно зачищенном) путем накручивания.</t>
  </si>
  <si>
    <t>РАЗЪЕМ F ПОД RG-6</t>
  </si>
  <si>
    <t>Разъем F810/56U/LD резьба, длинный под RG6</t>
  </si>
  <si>
    <t>РАЗЪЕМ F829/11 С ПИНОМ, RG-11</t>
  </si>
  <si>
    <t>РАЗЪЕМ RCA МЕТАЛИЧЕСКИЙ</t>
  </si>
  <si>
    <t>РАЗЪЕМ ОБЖИМНОЙ F-DG 113</t>
  </si>
  <si>
    <t>РАЗЪЕМ ОБЖИМНОЙ F-DG 80</t>
  </si>
  <si>
    <t>РАЗЪЕМ СР-50</t>
  </si>
  <si>
    <t>РОЗЕТКА RJ-11</t>
  </si>
  <si>
    <t>Тип одинарная. Стандарт RJ-11 6P4C</t>
  </si>
  <si>
    <t>РОЗЕТКА КОМПЬЮТЕРНАЯ RJ-45(8P8C) КАТЕГОРИЯ 5E, ОДИНАРНАЯ 1 ПОРТ, ВНЕШНЯЯ</t>
  </si>
  <si>
    <t>РОЗЕТКА ОПТИЧЕСКАЯ QSC2-S-APC</t>
  </si>
  <si>
    <t>РОЗЕТКА ТЕЛЕФ.САМОКЛ.RJ11 6P4C</t>
  </si>
  <si>
    <t>Тип одинарная. Стандарт RJ-11 6P4C. Самоклеящяася</t>
  </si>
  <si>
    <t>СОЕДИНИТЕЛЬ F-F РАЗЪЕМА</t>
  </si>
  <si>
    <t>электромеханическое устройство, предназначенное для согласованного соединения коаксиального кабеля с оборудованием или сочленения двух коаксиальных кабелей друг с другом.</t>
  </si>
  <si>
    <t>СПЛИТТЕР SAH204F</t>
  </si>
  <si>
    <t>Телевизионный сплиттер абонентский на 2 выхода, затухание 4 дБ</t>
  </si>
  <si>
    <t>СПЛИТТЕР SAH306F</t>
  </si>
  <si>
    <t>Телевизионный сплиттер абонентский на 3 выхода, затухание 6 дБ</t>
  </si>
  <si>
    <t>СПЛИТТЕР SAH408F</t>
  </si>
  <si>
    <t>Телевизионный сплиттер абонентский на 4 выхода, затухание 8 дБ</t>
  </si>
  <si>
    <t>СПЛИТТЕР SAH611F</t>
  </si>
  <si>
    <t>СПЛИТТЕР ОПТИЧ. 1*2,50/50 ОКОНЦ. FC/APC-FC/APC-SC/APC,1550НМ</t>
  </si>
  <si>
    <t>делитель оптического сигнала оконцованный</t>
  </si>
  <si>
    <t>СПЛИТТЕР ОПТИЧ. 1*2,50/50 ОКОНЦ. FC/UPC-FC/UPC-FC/UPC,1550НМ</t>
  </si>
  <si>
    <t>СПЛИТТЕР ОПТИЧ. 1*2,65/35 ОКОНЦ. FC/UPC-FC/UPC-FC/UPC,1550НМ</t>
  </si>
  <si>
    <t>СПЛИТТЕР ОПТИЧ. 1*2,70/30 ОКОНЦ. FC/UPC-FC/UPC-FC/UPC,1550НМ</t>
  </si>
  <si>
    <t>СПЛИТТЕР ОПТИЧ. 1*2,70/30 ОКОНЦ. FC/UPC-FC/UPC-SC/APC,1550НМ</t>
  </si>
  <si>
    <t>СПЛИТТЕР ОПТИЧ. 1*2,75/25 ОКОНЦ. FC/UPC-FC/UPC-FC/UPC,1550НМ</t>
  </si>
  <si>
    <t>СПЛИТТЕР ОПТИЧ. 1*2,80/20 ОКОНЦ. FC/UPC-FC/UPC-FC/UPC,1550НМ</t>
  </si>
  <si>
    <t>СПЛИТТЕР ОПТИЧ. 1*2,80/20 ОКОНЦ. FC/UPC-FC/UPC-SC/APC,1550НМ</t>
  </si>
  <si>
    <t>СПЛИТТЕР ОПТИЧ. 1*2,85/15 ОКОНЦ. FC/UPC-FC/UPC-SC/APC,1550НМ</t>
  </si>
  <si>
    <t>СПЛИТТЕР ОПТИЧ. 1*2,90/10 ОКОНЦ. FC/UPC-FC/UPC-FC/UPC,1550НМ</t>
  </si>
  <si>
    <t>СПЛИТТЕР ОПТИЧ. 1*2,90/10 ОКОНЦ. FC/UPC-FC/UPC-SC/APC,1550НМ</t>
  </si>
  <si>
    <t>СПЛИТТЕР ОПТИЧ. 1*2,95/05 ОКОНЦ. FC/UPC-FC/UPC-SC/APC,1550НМ</t>
  </si>
  <si>
    <t>СПЛИТТЕР ОПТИЧ. 1*2,97/03 ОКОНЦ. SC/UPC-SC/UPC-SC/APC,1550НМ</t>
  </si>
  <si>
    <t>СПЛИТТЕР ОПТИЧЕСКИЙ FC/APC-FC/APC-FC/APC-FC/APC-FC/APC 25*4, 3.0 ММ, 1550NM, СПЛАВНЫЕ, 1 М.</t>
  </si>
  <si>
    <t>СПЛИТТЕР ОПТИЧЕСКИЙ FC/APC-FC/APC-FC/APC-FC/APC 33*3, 3.0 ММ, 1550NM, СПЛАВНЫЕ, 1 М.</t>
  </si>
  <si>
    <t>СПЛИТТЕР ОПТИЧЕСКИЙ FC/APC-FC/APC-FC/APC  95/5, 3.0 ММ, 1550NM, СПЛАВНЫЕ, 1 М.</t>
  </si>
  <si>
    <t>СПЛИТТЕР ОПТИЧЕСКИЙ FC/APC-FC/APC-FC/APC 50/50, 3.0 ММ, 1550NM, СПЛАВНЫЕ, 1 М.</t>
  </si>
  <si>
    <t>СПЛИТТЕР ОПТИЧЕСКИЙ FC/APC-FC/APC-FC/APC 65/35, 3.0 ММ, 1550NM, СПЛАВНЫЕ, 1 М.</t>
  </si>
  <si>
    <t>СПЛИТТЕР ОПТИЧЕСКИЙ FC/APC-FC/APC-FC/APC 70/30, 3.0 ММ, 1550NM, СПЛАВНЫЕ, 1 М.</t>
  </si>
  <si>
    <t>СПЛИТТЕР ОПТИЧЕСКИЙ FC/APC-FC/APC-FC/APC 75/25, 3.0 ММ, 1550NM, СПЛАВНЫЕ, 1 М.</t>
  </si>
  <si>
    <t>СПЛИТТЕР ОПТИЧЕСКИЙ FC/APC-FC/APC-FC/APC 80/20, 3.0 ММ, 1550NM, СПЛАВНЫЕ, 1 М.</t>
  </si>
  <si>
    <t>СПЛИТТЕР ОПТИЧЕСКИЙ FC/APC-FC/APC-FC/APC 85/15, 3.0 ММ, 1550NM, СПЛАВНЫЕ, 1 М.</t>
  </si>
  <si>
    <t>СПЛИТТЕР ОПТИЧЕСКИЙ FC/APC-FC/APC-FC/APC 90/10, 3.0 ММ, 1550NM, СПЛАВНЫЕ, 1 М.</t>
  </si>
  <si>
    <t>СПЛИТТЕР ОПТИЧЕСКИЙ FC/APC-FC/APC-SC/APC 70/30, 3.0 ММ, 1550NM, СПЛАВНЫЕ, 1 М.</t>
  </si>
  <si>
    <t>СПЛИТТЕР ОПТИЧЕСКИЙ FC/APC-FC/APC-SC/APC 75/25, 3.0 ММ, 1550NM, СПЛАВНЫЕ, 1 М.</t>
  </si>
  <si>
    <t>СПЛИТТЕР ОПТИЧЕСКИЙ FC/APC-FC/APC-SC/APC 80/20, 3.0 ММ, 1550NM, СПЛАВНЫЕ, 1 М.</t>
  </si>
  <si>
    <t>СПЛИТТЕР ОПТИЧЕСКИЙ FC/APC-FC/APC-SC/APC 85/15, 3.0 ММ, 1550NM, СПЛАВНЫЕ, 1 М.</t>
  </si>
  <si>
    <t>СПЛИТТЕР ОПТИЧЕСКИЙ FC/APC-FC/APC-SC/APC 90/10, 3.0 ММ, 1550NM, СПЛАВНЫЕ, 1 М.</t>
  </si>
  <si>
    <t>СПЛИТТЕР ОПТИЧЕСКИЙ FC/APC-FC/APC-SC/APC 95/5, 3.0 ММ, 1550NM, СПЛАВНЫЕ, 1 М.</t>
  </si>
  <si>
    <t>СПЛИТТЕР ОПТИЧЕСКИЙ FC/UPC-FC/UPC-FC/UPC-FC/UPC-FC/UPC 25*4, 3.0 ММ, 1550NM, ПЛАНАРНЫЕ, 1 М.</t>
  </si>
  <si>
    <t>СПЛИТТЕР ОПТИЧЕСКИЙ FC/UPC-FC/UPC-FC/UPC-FC/UPC 33*3, 3.0 ММ, 1550NM, ПЛАНАРНЫЕ, 1 М.</t>
  </si>
  <si>
    <t>СПЛИТТЕР ОПТИЧЕСКИЙ FC/UPC-FC/UPC-FC/UPC 85/15, 3.0 ММ, 1550NM, СПЛАВНЫЕ, 1 М.</t>
  </si>
  <si>
    <t>СПЛИТТЕР ОПТИЧЕСКИЙ FC/UPC-FC/UPC-FC/UPC 95/5, 3.0 ММ, 1550NM, СПЛАВНЫЕ, 1 М.</t>
  </si>
  <si>
    <t>ФИЛЬТР 302L</t>
  </si>
  <si>
    <t>Фильтр НЧ 302L соц.пакет</t>
  </si>
  <si>
    <t>ФИЛЬТР НЧ 182/198-50 MF</t>
  </si>
  <si>
    <t>ФИЛЬТР ФНЧ-440L</t>
  </si>
  <si>
    <t>Фильтр НЧ 440 мой город</t>
  </si>
  <si>
    <t>ШНУР ОПТИЧЕСКИЙ SC/APC-SC/APC SM 9/125 SIMPLEX 10М</t>
  </si>
  <si>
    <t>ШНУР ОПТИЧЕСКИЙ ШОС-SM/3,0MM-SC/APC-SC/APC SIMPLEX SM9/125 1,0M</t>
  </si>
  <si>
    <t>ШНУР ОПТИЧЕСКИЙ ШОС-SM/3,0MM-SC/APC-SC/APC SIMPLEX SM9/125 3,0M</t>
  </si>
  <si>
    <t>ШНУР СОЕДИНИТЕЛЬНЫЙ ШОС FC/APC-SC/APC 2M</t>
  </si>
  <si>
    <t>ШНУР ШОС-SM/0,9ММ-SC/APC-Р/Т-1,0 М</t>
  </si>
  <si>
    <t>ШТЕКЕР BNC ОБЖИМНОЙ RG-6</t>
  </si>
  <si>
    <t>ШТЕКЕР XLR (F) КАБЕЛЬНЫЙ</t>
  </si>
  <si>
    <t>ШТЕКЕР XLR (M) КАБЕЛЬНЫЙ</t>
  </si>
  <si>
    <t>К 75.11</t>
  </si>
  <si>
    <t>К 7513020</t>
  </si>
  <si>
    <t>Оказание услуг энергетического обследования</t>
  </si>
  <si>
    <t>Определяется Федеральным Зконом № 261-ФЗ от 23.11.2009г.</t>
  </si>
  <si>
    <t>Поставка оптических муфт (МТОК) и комплектующих</t>
  </si>
  <si>
    <t>КОМПЛЕКТ №3 ДЛЯ ВВОДА ОК МТОК</t>
  </si>
  <si>
    <t>Для ОК без брони. Для подвесных самонесущих ОК с повивом из синтетических нитей. Для МТОК-Б1, В3, К6, ББ.                                                                                        Требования: Соответствие "Правилам применения муфт для монтажа</t>
  </si>
  <si>
    <t>КОМПЛЕКТ №4 ДЛЯ ВВОДА ОК МТОК</t>
  </si>
  <si>
    <t>Для ОК с броней из стальных проволок, гофрированной стальной ленты или стеклопрутков. Для МТОК-Б1, В2, В3, К6, М6, ББ.                                                       Требования: Соответствие "Правилам применения муфт для монтажа кабелей связи", утв</t>
  </si>
  <si>
    <t>КОМПЛЕКТ №6 ДЛЯ ВВОДА ОК МТОК</t>
  </si>
  <si>
    <t>Предназначен для ввода в овальный патрубок “транзитной” петли ОК без крепления силовых элементов или же для ввода двух отдельных ОК. Для МТОК-Б1, В3, Г3, К6, Л6, ББ.</t>
  </si>
  <si>
    <t>КОМПЛЕКТ №7 ДЛЯ ВВОДА ОК МТОК</t>
  </si>
  <si>
    <t>Для ОК с броней из стальных проволок. Для МТОК-А1.                                                          Требования: Соответствие "Правилам применения муфт для монтажа кабелей связи", утвержденным Приказом Мининформсвязи Российской Федерации от 10.04.2</t>
  </si>
  <si>
    <t>КОМПЛЕКТ №9 ДЛЯ ВВОДА ОК МТОК</t>
  </si>
  <si>
    <t>КОМПЛЕКТ ДЛЯ РЕМОНТА МТОК</t>
  </si>
  <si>
    <t>Состав комплекта: ТУТ 180/60 (для герметизации кожуха с оголовником) – 1 шт; Шкурка шлифовальная – 1 шт; Пластмассовый хомут из двух половин – 1 шт; Маркеры для модулей – 1 лист; Гильза КДЗС – 10 шт; Стяжки нейлоновые – 8 шт; Силикагель – 1 упак.  Требова</t>
  </si>
  <si>
    <t>КОМПЛЕКТ МАРКИРОВОЧНЫЙ ПЛАСТМАССОВЫЙ КМП</t>
  </si>
  <si>
    <t>МУФТА BPEO II, 16 КРУГЛЫХ КАБЕЛЬНЫХ ВВОДОВ, 4-12 ММ, 1 ОВАЛЬНЫЙ, 5-20 ММ</t>
  </si>
  <si>
    <t>МУФТА МПЗ ДЛЯ МТОК</t>
  </si>
  <si>
    <t>Защитная пластмассовая муфта. Для дополнительной защиты муфт типа МТОК. Для использования в котлованах, в открытых сухих грунтах: песчаных и глинистых.       Требования: Соответствование "Правилам применения муфт для монтажа кабелей связи", утвержденным П</t>
  </si>
  <si>
    <t>МУФТА МТОК-Г3/Б-1КТ3645-К-8SC</t>
  </si>
  <si>
    <t>МУФТА МЧЗ ДЛЯ МТОК</t>
  </si>
  <si>
    <t>МЧЗ используется для дополнительной защиты муфт МТОК в котлованах, в сырых грунтах с высоким уровнем почвенных вод, а также при укладке оптических муфт непосредственно на дно болот, рек и озер на глубины до 10 метров.</t>
  </si>
  <si>
    <t>МУФТА ОПТИЧЕСКАЯ МТОК-А1/216-1КТ3645-К-77</t>
  </si>
  <si>
    <t>Проволочная броня, транзит.Магистральная тупиковая муфта. Для монтажа магистральных ОК с броней из стальных проволок. Максимальное число соединяемых ОВ - 216. Максимальное число вводимых ОК - 3. Герметизация кожуха с оголовником "горячим" способом, с прим</t>
  </si>
  <si>
    <t>МУФТА ОПТИЧЕСКАЯ МТОК-Б1/216-1КТ3645-К-44</t>
  </si>
  <si>
    <t>Магистральная тупиковая муфта. Для монтажа магистральных ОК с броней из стальных проволок. Максимальное число соединяемых ОВ - 216. Максимальным число вводимых ОК - 8. Герметизация кожуха с оголовником "горячим" способом, с применением термоусаживаемой тр</t>
  </si>
  <si>
    <t>МУФТА ОПТИЧЕСКАЯ МТОК-Б2/216-1КТ3645-К-44</t>
  </si>
  <si>
    <t>Муфта тупиковая оптического кабеля МТОК типоразмера В2/216 (далее муфта) предназначена для использования в качестве соединительной, разветвительной муфты для монтажа оптических кабелей связи , прокладываемых, подвешиваемых на открытом воздухе, в кабельной</t>
  </si>
  <si>
    <t>МУФТА ОПТИЧЕСКАЯ МТОК-В3/216-1КТ3645-К</t>
  </si>
  <si>
    <t>Любой тип кабеля Универсальная тупиковая муфта для монтажа ОК любой конструкции. Максимальное число соединяемых ОВ - 216. Максимальное число вводимых ОК - 8. Герметизация кожуха с оголовником осуществляется механическим способом. Для использования в стесн</t>
  </si>
  <si>
    <t>МУФТА ОПТИЧЕСКАЯ МТОК-Г3/216-1КТ3645-К</t>
  </si>
  <si>
    <t>Внутризоновая тупиковая муфта. Для монтажа городских и подвесных оптических кабелей как с бронёй из гофрированной стальной ленты, так и без брони. Способ герметизации кожуха с оголовником механический, с применением пластмассового хомута. Конструкция корп</t>
  </si>
  <si>
    <t>МУФТА ОПТИЧЕСКАЯ МТОК-Г3/Б-4КТ3645-К-8SC</t>
  </si>
  <si>
    <t>Муфта кластерная. Для оптических сетей доступа (FTTH) в малоэтажном секторе (сельская местность, коттеджные поселки и пр.). Для устанавки в колодцах кабельной канализации, в технических этажах зданий, в наземных или подвесных шкафах, непосредственно на оп</t>
  </si>
  <si>
    <t>МУФТА ОПТИЧЕСКАЯ МТОК-К6/108-1КТ3645-К</t>
  </si>
  <si>
    <t>Малогабаритная универсальная тупиковая муфта для монтажа ОК любой конструкции, с любыми видами брони и силовых элементов (кроме подводных). Максимальное число соединяемых ОВ - 108. Максимальным число вводимых ОК - 5. Способ герметизации кожуха с оголовник</t>
  </si>
  <si>
    <t>МУФТА ОПТИЧЕСКАЯ МТОК-Л6/108-1КТ3645-К</t>
  </si>
  <si>
    <t>Внутризоновая тупиковая муфта для монтажа ОК в городской канализации, подвалах, чердаках, опорах, а также в ЗПТ. Максимальное число соединяемых ОВ - 108. Максимальным число вводимых ОК - 5. Способ герметизации кожуха с оголовником механический, с применен</t>
  </si>
  <si>
    <t>МУФТА ОПТИЧЕСКАЯ МТОК-Л6/В-8SC</t>
  </si>
  <si>
    <t>МТОК-Л6/108-1КТ3645-К (малогабаритная).Внутризоновая тупиковая муфта для монтажа ОК в городской канализации, подвалах, чердаках, опорах, а также в ЗПТ. Максимальное число соединяемых ОВ - 108. Максимальным число вводимых ОК - 5. Способ герметизации кожуха</t>
  </si>
  <si>
    <t>САЛФЕТКИ KIM-WIPES БЕЗВОРСОВ.</t>
  </si>
  <si>
    <t>Cалфетки безворсовые  Kimwipes  используются для очистки оптического волокна от остатков эпоксилокрилового покрытия после его удаления c помощью стриппера, а также используются для протирки оптических коннекторов. Количество салфеток в упаковке - 280 шт.</t>
  </si>
  <si>
    <t>СКОТЧЛОК UY-2</t>
  </si>
  <si>
    <t>кабельный соединитель однопарный с гел. наполн.</t>
  </si>
  <si>
    <t>СОЕДИНИТЕЛЬ СКОТЧЛОК UY-2</t>
  </si>
  <si>
    <t>СПЛАЙС-КАССЕТА ДЛЯ МУФТЫ BPEO II НА 12 СВАРНЫХ СОЕДИНЕНИЙ,  5 ММ</t>
  </si>
  <si>
    <t>ГИЛЬЗА КДЗС (60 ММ)</t>
  </si>
  <si>
    <t>Для защиты сварных соединений оптических волокон.</t>
  </si>
  <si>
    <t>ГИЛЬЗА КДЗС, 40ММ</t>
  </si>
  <si>
    <t>КОМПЛЕКТ КАССЕТЫ К48-4525</t>
  </si>
  <si>
    <t>Кассета для муфт типа МОГ</t>
  </si>
  <si>
    <t>КРОНШТЕЙН УНИВЕРСАЛЬНЫЙ ДЛЯ МОНТАЖА МУФТ</t>
  </si>
  <si>
    <t>Кронштейн универсальный предназначен для организации рабочего места по монтажу тупиковых оптических муфт везде, где имеется стол, верстак, консоль или ящик. С помощью кронштейна муфту можно установить и закрепить в вертикальном или горизонтальном положени</t>
  </si>
  <si>
    <t>КРОСС ОПТИЧЕСКИЙ ШКОС-М-2U/2-48-FC</t>
  </si>
  <si>
    <t>Оптический кросс 48-портовый, для стоек 19», высота 2RU, в комплекте: пигтейлы, адаптер, КДЗС, SC разъемы</t>
  </si>
  <si>
    <t>КРОСС ШКОН-4-SC (В КОМПЛЕКТЕ)</t>
  </si>
  <si>
    <t>КРОСС ШКОН-8-SC (В КОМПЛЕКТЕ)</t>
  </si>
  <si>
    <t>Шкаф кроссовый оптический настенный (ШКОН), 8 портов SC, компактный (FT-C)</t>
  </si>
  <si>
    <t>КРОСС ШКОН-ММ/1-8-SC</t>
  </si>
  <si>
    <t>КРОСС ШКОН-Р/1-4-FC/ST-КОРПУС</t>
  </si>
  <si>
    <t>КРОСС ШКОС-М-1U/2-16-SC</t>
  </si>
  <si>
    <t>КРОСС ШКОС-М-1U/2-24-SC</t>
  </si>
  <si>
    <t>КРОСС ШКОС-М-1U/2-32-SC</t>
  </si>
  <si>
    <t>КРОСС ШКОС-М-1U/2-8-SC</t>
  </si>
  <si>
    <t>КРОСС ШКОС-М-3U/2-64-SC</t>
  </si>
  <si>
    <t>Оптические кроссы должны  поставлятся в предсобранном виде с установленными оптическими адаптерами (розетками) и пигтейлами длиной 1.5 м, сплайс-кассетами для укладки сварных соединений волокон, с установленными оптическими розетками и монтажными шнурами</t>
  </si>
  <si>
    <t>КРОСС ШКОС-М-3U/2-96-SC</t>
  </si>
  <si>
    <t xml:space="preserve">Муфта кластерная предназначена для оптических сетей доступа (FTTH) в малоэтажном секторе (сельская местность, коттеджные поселки и т.п.). Муфта используется для ответвления из распределительного кабеля волокон, обслуживающих группу абонентов (кластер). </t>
  </si>
  <si>
    <t>МУФТА МТОК-М6/144-1КТЗ645-Л-44</t>
  </si>
  <si>
    <t>Муфта оптическая МТОК-М6/144-1КТ3645-К-44 (проволочная броня). Малогабаритная магистральная муфта МТОК-М6 с механической герметизацией корпуса предназначена для установки в помещениях ввода кабелей, в колодцах, коллекторах, котлованах. 
Максимальная емкос</t>
  </si>
  <si>
    <t>МУФТА ОПТИЧЕСКАЯ МТОК-Л7/48-1КС1645-К</t>
  </si>
  <si>
    <t>Малогабаритная оптическая муфта. Муфта обеспечивает ввод через круглые патрубки до 4 отдельных кабелей от 5 до 22 мм.  использованием только термоусаживаемых трубок, входящих в комплект муфты. Из линейки муфт МТОК, Л7 самая невысокая, всего 324 мм.</t>
  </si>
  <si>
    <t>МУФТА ОПТИЧЕСКИЙ МОГ-Т-30-1К4845</t>
  </si>
  <si>
    <t>НАБОР ПРОВОЛОЧЕК Д/ПРОЧИСТКИ РАЗЪЕМОВ ОПТИЧ.</t>
  </si>
  <si>
    <t>Позволяет очищать отверстия 125мкм в ферруле коннектора, если оно забито керамической стружкой и волокно кабеля не проходит внутрь феррули</t>
  </si>
  <si>
    <t>ПАТЧ-КОРД 3,0 М ТИП UTP,КАТЕГОРИИ 5Е</t>
  </si>
  <si>
    <t>ПАТЧ-ПАНЕЛЬ 19" 1U,24 ПОРТА</t>
  </si>
  <si>
    <t>Патч-панель наборная 19", неэкранированная, 24 порта, 1U (LAN-PPL24OK-UTP). 24 порта при высоте 1U, панели обеспечивают высокую плотность монтажа сетевых соединений</t>
  </si>
  <si>
    <t>ПАТЧПАНЕЛЬ ДЛЯ SМ НА 48 ПОРТОВ LC</t>
  </si>
  <si>
    <t>ПИГТЕЙЛ АБОН.SC/APC 15M G 657</t>
  </si>
  <si>
    <t>РАЗВЕТВИТЕЛЬ ОПТИЧЕСКИЙ ВХ.(FC/UPC)-ВЫХ.1(FC/UPC)-ВЫХ.2(FC/UPC)-70/30</t>
  </si>
  <si>
    <t>РАЗВЕТВИТЕЛЬ ОПТИЧЕСКИЙ ВХ.(FC/UPC)-ВЫХ.1(FC/UPC)-ВЫХ.2(FC/UPC)-75/25</t>
  </si>
  <si>
    <t>РАЗВЕТВИТЕЛЬ ОПТИЧЕСКИЙ ВХ.(FC/UPC)-ВЫХ.1(FC/UPC)-ВЫХ.2(SC/APC)-65/35</t>
  </si>
  <si>
    <t>РАЗВЕТВИТЕЛЬ РО-1*2 05/95 0,9</t>
  </si>
  <si>
    <t>РАМА МОНТАЖНАЯ 19-15</t>
  </si>
  <si>
    <t>РОЗЕТКА ОПТИЧЕСКАЯ ВОЛС АДАПТЕР SC/UPC MM SIMPLEX</t>
  </si>
  <si>
    <t>СПЛИТТЕР ОПТИЧ. 1*2,50/50 ОКОНЦ. SC/APC-SC/APC,1310/1550НМ</t>
  </si>
  <si>
    <t>СПЛИТТЕР ОПТИЧ. 1*3,33/33/33 ОКОНЦ. FC/APC-FC/APC,1310/1550НМ</t>
  </si>
  <si>
    <t>ХОМУТ КРЕПЛЕНИЯ КРОНШТЕЙНА НА ОПОРЕ D-150</t>
  </si>
  <si>
    <t>ХОМУТ МОНТАЖНЫЙ НА 3 МЕСТА В К-ТЕ С ПЛИНТАМИ KSC 10</t>
  </si>
  <si>
    <t>Хомут монтажный (скоба) под 3 плинта 10 пар LSA+, нержавейка</t>
  </si>
  <si>
    <t>ШКАФ КРОССОВЫЙ ОПТ. ШКОС 19 2U, 48 SM FC</t>
  </si>
  <si>
    <t>ШКАФ ШКОС-М-1U/2-16-FC/ST</t>
  </si>
  <si>
    <t>ШКАФ ШКОС-М-1U/2-48-SC</t>
  </si>
  <si>
    <t>ШКАФ ШКОС-М-1U/2-8-FC/ST</t>
  </si>
  <si>
    <t>ШКАФ ШКОС-М-2U/2-48-FC/ST</t>
  </si>
  <si>
    <t>ШКАФ ШКОС-С-2U/4-48-FC/ST</t>
  </si>
  <si>
    <t>ШКАФ ШКОС-С-3U/4-96-FC/ST</t>
  </si>
  <si>
    <t>ШНУР ОПТИЧЕСКИЙ FC/APC-SC/APC SM 9/125 SIMPLEX 10М</t>
  </si>
  <si>
    <t>ШНУР ОПТИЧЕСКИЙ ШОС-S7/3,0 ММ-SC/APC-25.0 М АС</t>
  </si>
  <si>
    <t>ШНУР ОПТИЧЕСКИЙ ШОС-SM/3,0MM-FC/APC-FC/APC SIMPLEX SM9/125 2,0M</t>
  </si>
  <si>
    <t>ШНУР ОПТИЧЕСКИЙ ШОС-SM/3,0MM-FC/UPC-FC/UPC SIMPLEX SM9/125 2,0M</t>
  </si>
  <si>
    <t>ШНУР ОПТИЧЕСКИЙ ШОС-SM/3,0MM-FC/UPC-SC/UPC SIMPLEX SM9/125 2,0M</t>
  </si>
  <si>
    <t>ШНУР ОПТИЧЕСКИЙ ШОС-SM/3,0MM-SC/UPC-SC/APC SIMPLEX SM9/125 2,0M</t>
  </si>
  <si>
    <t>ШНУР ОПТИЧЕСКИЙ ШОС-SM/3,0MM-SC/UPC-SC/UPC SIMPLEX SM9/125 2,0M</t>
  </si>
  <si>
    <t>ШНУР ОПТИЧЕСКИЙ ШОС-SM/3,0MM-SC/UPC-SC/UPC SIMPLEX SM9/125 5,0M</t>
  </si>
  <si>
    <t>ШНУР СОЕДИНИТЕЛЬНЫЙ ШОС-SM/3,0MM-FC/APC-FC/UPC-5,0M</t>
  </si>
  <si>
    <t>ШНУР СОЕДИНИТЕЛЬНЫЙ ШОС FC/APC-FC/APC 10M</t>
  </si>
  <si>
    <t>ШНУР ШОС-SM/0,9 ММ-SC/APC-1,5М</t>
  </si>
  <si>
    <t>ШНУР ШОС-SM/2,0 ММ-FC/UPC-LC/UPC-1,0 М</t>
  </si>
  <si>
    <t>шнур оптический соединительный, SM - тип оптического кабеля, 2,0 мм - наружный диаметр кабеля, FC/UPC -LC/UPC - типы коннекторов/виды полировки, 1,0 м - длина шнура</t>
  </si>
  <si>
    <t>ШНУР ШОС-SM/2,0 ММ-SC/APC-SC/APC-3,0М</t>
  </si>
  <si>
    <t>ШНУР ШОС-SM/2,0ММ-FC/APC-FC/UPC-10,0 М</t>
  </si>
  <si>
    <t>ШНУР ШОС-SM/2,0ММ-FC/UPC-SC/UPC-2,0М</t>
  </si>
  <si>
    <t>ШНУР ШОС-SM/3,0 ММ-FC/UPC-FC/UPC-2,0М</t>
  </si>
  <si>
    <t>ШНУР ШОС-SM/3,0 ММ-FC/UPC-FC/UPC-3,0 М</t>
  </si>
  <si>
    <t>ШНУР ШОС-SM/3,0 ММ-FC/UPC-FC/UPC-5,0М</t>
  </si>
  <si>
    <t>ШНУР ШОС-SM/3,0 ММ-SC/APC-FC/UPC-2,0М</t>
  </si>
  <si>
    <t>ШНУР ШОС-SM/3,0 ММ-SC/UPC-SC/UPC-1,0 М</t>
  </si>
  <si>
    <t>шнур оптический соединительный, SM - тип оптического кабеля, 3,0 мм - наружный диаметр кабеля, SC/UPC -SC/UPC - типы коннекторов/виды полировки, 1,0 м - длина шнура</t>
  </si>
  <si>
    <t>ШНУР ШОС-SM/3,0 ММ-SC/UPC-SC/UPC-5,0М</t>
  </si>
  <si>
    <t>шнур оптический соединительный, SM - тип оптического кабеля, 3,0 мм - наружный диаметр кабеля, SC/UPC -SC/UPC - типы коннекторов/виды полировки, 5,0 м - длина шнура</t>
  </si>
  <si>
    <t>ШНУР ШОС-SM/3,0ММ-FC/APC-FC/UPC-2,0М</t>
  </si>
  <si>
    <t>ШНУР ШОС-SM/3,0ММ-FC/APC-SC/APC-15,0 М</t>
  </si>
  <si>
    <t>ШНУР ШОС-SM/3,0ММ-FC/APC-SC/APC-2,0 М</t>
  </si>
  <si>
    <t>ШНУР ШОС-SM/3,0ММ-FC/APC-SC/UPC-2,0М</t>
  </si>
  <si>
    <t>ШНУР ШОС-SM/3,0ММ-FC/UPC-SC/APC-15,0 М</t>
  </si>
  <si>
    <t>ШНУР ШОС FC/UPC-FC/UPC 50М</t>
  </si>
  <si>
    <t>ШНУР ШОС FC/UPC-SC/UPC, 25М</t>
  </si>
  <si>
    <t>ШОС FC/APC-FC/APC SM 3.0 L-2.0М</t>
  </si>
  <si>
    <t>ШОС FC/UPC-FC/APC SM 3.0 L- 10.0 М</t>
  </si>
  <si>
    <t>ШОС FC/UPC-LC/UPCAM 3,0 L-3,0М</t>
  </si>
  <si>
    <t>шнур оптический соединительный, AM - тип оптического кабеля, 3,0 мм - наружный диаметр кабеля, FC/UPC -LC/UPC - типы коннекторов/виды полировки, 3,0 м - длина шнура</t>
  </si>
  <si>
    <t>ШОС FC/UPC-SC/UPC SM 3,0 L-10,0 M</t>
  </si>
  <si>
    <t>ШОС FC/UPC-SC/UPC SM 3,0 L-5,0M</t>
  </si>
  <si>
    <t>шнур оптический соединительный, AM - тип оптического кабеля, 3,0 мм - наружный диаметр кабеля, FC/UPC -SC/UPC - типы коннекторов/виды полировки, 5,0 м - длина шнура</t>
  </si>
  <si>
    <t>ШОС FC/UPS-FC/UPS SM 3.0  L-5,0 M</t>
  </si>
  <si>
    <t>DK 29.23.9</t>
  </si>
  <si>
    <t>D 2923000</t>
  </si>
  <si>
    <t>Техническое обслуживание кондиционеров ЦОД</t>
  </si>
  <si>
    <t>Ремонт и обслуживание внешнего и внутреннего блоков, а также мероприятия, общие для обеих частей кондиционера</t>
  </si>
  <si>
    <t>Поставка оптических усилителей</t>
  </si>
  <si>
    <t>УСИЛИТЕЛЬ VS5702 (ЭРБИЕВЫЙ ОПТИЧЕСКИЙ EDFA 500МВТ)</t>
  </si>
  <si>
    <t>Оптический усилитель (2U 19", 32 выхода 1550EDFA 27dBm)</t>
  </si>
  <si>
    <t>УСИЛИТЕЛЬ ОПТИЧЕСКИЙ  EAU-1000/16-C2-220/48-IC-BS</t>
  </si>
  <si>
    <t>Оптический усилитель (2 входа, 16 выходов по +17 дБм)</t>
  </si>
  <si>
    <t>УСИЛИТЕЛЬ ОПТИЧЕСКИЙ  EAU-1000/16-C2-220/48-IC-BS PON</t>
  </si>
  <si>
    <t>Эрбиевый оптический EDFA усилитель  (1000 мВт,30 dBm, в 19" 220/48В, 16 входов PON  мультиплексоров)</t>
  </si>
  <si>
    <t>УСИЛИТЕЛЬ ОПТИЧЕСКИЙ  EAU-1000/32-C2-220/48-I(C)-BS PON</t>
  </si>
  <si>
    <t>Оптический усилитель (1000 мВт,30 dBm,в 19" 220/48В, 2 входа, 32 выхода по +17 дБм, 32 входа PON мультиплексоров)</t>
  </si>
  <si>
    <t>УСИЛИТЕЛЬ ОПТИЧЕСКИЙ  EAU-1000/32-C2-220/48-IC-BS</t>
  </si>
  <si>
    <t>Оптический усилитель (2 входа, 32 выхода по +17 дБм)</t>
  </si>
  <si>
    <t>УСИЛИТЕЛЬ ОПТИЧЕСКИЙ  EAU-2000/32-C2-220/48-I(C)-BS PON</t>
  </si>
  <si>
    <t>УСИЛИТЕЛЬ ПЛАНАР MX 900</t>
  </si>
  <si>
    <t>Поставка кабеля малопарного типа "витая пара" (UTP,КСВПВ) 5 категории</t>
  </si>
  <si>
    <t>КАБЕЛЬ UTP 1*2 (0,52), CAT 5E</t>
  </si>
  <si>
    <t>808</t>
  </si>
  <si>
    <t>КАБЕЛЬ UTP 2*2*0,52</t>
  </si>
  <si>
    <t>КАБЕЛЬ КСВПВ-5Е 1*2*0,52</t>
  </si>
  <si>
    <t>КАБЕЛЬ КСВПВ 2*2*0,5</t>
  </si>
  <si>
    <t>КАБЕЛЬ КСВПВ 5Е 4*2*0,5</t>
  </si>
  <si>
    <t>006</t>
  </si>
  <si>
    <t>КАБЕЛЬ КСВПП-5Е 2*2*0,52</t>
  </si>
  <si>
    <t>КАБЕЛЬ КСВПП 4*2*0,52</t>
  </si>
  <si>
    <t>ПРОВОД ПКСВ 2*0,5</t>
  </si>
  <si>
    <t>Провод кроссовый станционный, с медными однопроволочными жилами, с изоляцией из поливинилхлоридного пластиката. Провод предназначен для осуществления нестационарных включений в кроссах телефонных станций при постоянном напряжении до 120 В. Разрывное усили</t>
  </si>
  <si>
    <t>80 450 7</t>
  </si>
  <si>
    <t>г. Туймазы</t>
  </si>
  <si>
    <t>80 410 2</t>
  </si>
  <si>
    <t>г. Белорецк</t>
  </si>
  <si>
    <t>март 2014 г.</t>
  </si>
  <si>
    <t>DL 31.40.2</t>
  </si>
  <si>
    <t>D 3141191</t>
  </si>
  <si>
    <t>Поставка батарей аккумуляторов, аккумуляторных стеллажей</t>
  </si>
  <si>
    <t>В соответствии с техническим заданием</t>
  </si>
  <si>
    <t>БАТАРЕЯ АККУМУЛЯТОРОВ 6GFM-100X</t>
  </si>
  <si>
    <t>Аккумуляторная батарея на 12 вольт, ёмкостью100 А/ч, являются необслуживаемыми, серии AGM</t>
  </si>
  <si>
    <t>БАТАРЕЯ АККУМУЛЯТОРОВ 6GFM-125X</t>
  </si>
  <si>
    <t>Аккумуляторная батарея на 12 вольт, ёмкостью125 А/ч, являются необслуживаемыми, серии AGM</t>
  </si>
  <si>
    <t>БАТАРЕЯ АККУМУЛЯТОРОВ 6GFM-38X</t>
  </si>
  <si>
    <t>Аккумуляторная батарея на 12 вольт, ёмкостью 38 А/ч, являются необслуживаемыми, серии AGM</t>
  </si>
  <si>
    <t>БАТАРЕЯ АККУМУЛЯТОРОВ 6GFM-65X</t>
  </si>
  <si>
    <t>Аккумуляторная батарея на 12 вольт, ёмкостью 65 А/ч, являются необслуживаемыми, серии AGM</t>
  </si>
  <si>
    <t>СТЕЛЛАЖ АККУМУЛЯТОРНЫЙ 6GFM-100X</t>
  </si>
  <si>
    <t>Стеллаж для АКБ на 48 вольт ёмкостью 100 А/ч под Coslight</t>
  </si>
  <si>
    <t>Поставка оборудования для ГС КТВ г. Уфа</t>
  </si>
  <si>
    <t>В соответствии с техническими характеристиками</t>
  </si>
  <si>
    <t>ДИСК HDD SATA-32TB WESTERN DIGITAL CAVIAR BLACK 7200RPM [WD2002FAEX] CACHE 64MB</t>
  </si>
  <si>
    <t>КОМПЛЕКС МОНИТОРИНГА ТЕЛЕСКРИН. ЭКЗЕМЛЯР ПО</t>
  </si>
  <si>
    <t>КОНВЕРТОР 8515F</t>
  </si>
  <si>
    <t>КОНВЕРТОР IDLB-SINL40-PREMU-OPP</t>
  </si>
  <si>
    <t>КОНВЕРТОР IDLR-SINF00</t>
  </si>
  <si>
    <t>КОНВЕРТОР LNB 0,8 DB L.O.STABIL.+/-2,0 MHZ, KU, QUATTRO (4 ВЫХОДА, ВЕРХН.И. НИЖН. ДИАП-Н,ВЕРТИК</t>
  </si>
  <si>
    <t>КОНВЕРТОР LV-QD40CIR (0,3ДБ, 11.7-12.75 ГГЦ, КРУГОВАЯ ПОЛЯРИЗ., 4 НЕЗАВИСИМ. ВЫХОДА C ОБЛУЧ.)</t>
  </si>
  <si>
    <t>МОДУЛЬ РАСШИРЕНИЯ SYNOLOGY RX410</t>
  </si>
  <si>
    <t>МОДУЛЬ САМ DRE NKE1</t>
  </si>
  <si>
    <t>МОДУЛЬ САМ IRDETO</t>
  </si>
  <si>
    <t>МОДУЛЬ САМ VIACCESS</t>
  </si>
  <si>
    <t>МОДУЛЬ САМ VIDEOUARD</t>
  </si>
  <si>
    <t>ОПЦИЯ КОНВЕРТИРОВАНИЯ T2MI В ASI К ПРИЕМНИКУ PROVIEW 7100</t>
  </si>
  <si>
    <t>ПРИЁМНИК PROVIEW 7100, MPEG2/4 AVC, SD, (ВХОД DVB-S/S2, ASI, ВЫХОДЫ SDI, IP И ASI)</t>
  </si>
  <si>
    <t>РАДИОПРИЕМНИК БЫЛИНА РП-001</t>
  </si>
  <si>
    <t>СЕРВЕР HP PROLIANT DL385 GEN8</t>
  </si>
  <si>
    <t>СЕРВЕР NAS SYNOLOGY RS812</t>
  </si>
  <si>
    <t>Поставка плата DCM для ГС КТВ г. Уфы</t>
  </si>
  <si>
    <t>DL 31.10.1</t>
  </si>
  <si>
    <t>D 3222251</t>
  </si>
  <si>
    <t>Поставка ЗИП выпрямительного оборудования</t>
  </si>
  <si>
    <t>Блоки ВБВ для выпрямителя серии УЭПС</t>
  </si>
  <si>
    <t>БЛОК ВЫПРЯМИТЕЛЬНЫЙ ВБВ-60/15-2МК</t>
  </si>
  <si>
    <t>ЗИП для выпрямителя УЭПС2-60/60-4.4</t>
  </si>
  <si>
    <t>БЛОК ВЫПРЯМИТЕЛЬНЫЙ ВБВ-60/25-2К</t>
  </si>
  <si>
    <t>ЗИП для выпрямителя УЭПС2 60/200-8.8</t>
  </si>
  <si>
    <t>БЛОК ВЫПРЯМИТЕЛЬНЫЙ ВБВ-60/5-2К</t>
  </si>
  <si>
    <t>ЗИП для выпрямителя УЭПС2к-60/15-3.3</t>
  </si>
  <si>
    <t>БЛОК ВЫПРЯМИТЕЛЬНЫЙ ВБВ-60/50</t>
  </si>
  <si>
    <t>ЗИП для выпрямителя УЭПС2-60/400</t>
  </si>
  <si>
    <t>БЛОК ВЫПРЯМИТЕЛЬНЫЙ ВБВ-60/8-2М</t>
  </si>
  <si>
    <t>ЗИП для выпрямителя УЭПС2-60/24-3.3</t>
  </si>
  <si>
    <t>КОНТРОЛЛЕР NTX-200</t>
  </si>
  <si>
    <t>ЗИП выпрямительного оборудования NTX</t>
  </si>
  <si>
    <t>КОНТРОЛЛЕР SM32(ENATEL)</t>
  </si>
  <si>
    <t>ЗИП выпрямительного оборудования Enatel</t>
  </si>
  <si>
    <t>МОДУЛЬ ВЫПРЯМИТЕЛЬНЫЙ RM-1860(ENATEL)</t>
  </si>
  <si>
    <t>МОДУЛЬ ВЫПРЯМИТЕЛЬНЫЙ RM-2048(ENATEL)</t>
  </si>
  <si>
    <t>D 3221142</t>
  </si>
  <si>
    <t>апрель 2014 г.</t>
  </si>
  <si>
    <t>АНТЕННА "ТУРНИКЕТ-2Г" 10Й, 2-Й ТВК 0,5 КВТ</t>
  </si>
  <si>
    <t>АНТЕННА ПЕРЕДАЮЩАЯ ТЕЛЕВИЗИОННАЯ, АПГК.2 "ЗИГЗАГ" 7Й,10Й ТВК О,5 КВТ</t>
  </si>
  <si>
    <t>ТРАНСФОРМАТОР СОПРОТИВЛЕНИЯ 50-75 ОМ</t>
  </si>
  <si>
    <t>K72.60</t>
  </si>
  <si>
    <t>К 7260090</t>
  </si>
  <si>
    <t>Поставка оборудования СПД</t>
  </si>
  <si>
    <t>КАРТА ЛИНЕЙНАЯ WS-X6704-10GE</t>
  </si>
  <si>
    <t>WS-X6704-10GE CEF720 4 port 10-Gigabit Ethernet Rev. 2.7 (Линейная карта 7606)</t>
  </si>
  <si>
    <t>КОММУТАТОР CISCO 4500X</t>
  </si>
  <si>
    <t>Коммутатор Cisco Catalyst 4500-X 16 Port 10G SFP+</t>
  </si>
  <si>
    <t>КОММУТАТОР CISCO ME-3400G-12CS-D</t>
  </si>
  <si>
    <t>Коммутатор Cisco 12*COMBO (10/100/1000 и SFP) + 4 x SFP DC power</t>
  </si>
  <si>
    <t>Коммутатор Cisco МЕ 3400  24FX SFP + 2  SFP AC power</t>
  </si>
  <si>
    <t>КОММУТАТОР CISCO ME3400-24TS-AC</t>
  </si>
  <si>
    <t>КОММУТАТОР CISCO VS-C6506E-S720-10G</t>
  </si>
  <si>
    <t>МОДУЛЬ 64 КАНАЛЬНЫЙ PVDM2-64</t>
  </si>
  <si>
    <t>МОДУЛЬ 64 КАНАЛЬНЫЙ DSP AS5X-PVDM2-64 64-CHANNEL PACKET VOICE/FAX DSP MODULE</t>
  </si>
  <si>
    <t>МОДУЛЬ CISCO PVDM3-128</t>
  </si>
  <si>
    <t>МОДУЛЬ CISCO VWIC3-2MFT-G703</t>
  </si>
  <si>
    <t>МОДУЛЬ WS-CAC-3000W POWER MODULE</t>
  </si>
  <si>
    <t>Модуль питания Cisco WS-CAC-3000W= Catalyst 6500 3000W AC power supply (spare) (BP)</t>
  </si>
  <si>
    <t>МОДУЛЬ WS-X6716-10G-3C</t>
  </si>
  <si>
    <t>Catalyst 6500 16 port 10 Gigabit Ethernet w/ DFC3C (req X2)</t>
  </si>
  <si>
    <t>МОДУЛЬ WS-X6748-SFP</t>
  </si>
  <si>
    <t>Catalyst 6500 48-port GigE Mod: fabric-enabled (Req. SFPs)</t>
  </si>
  <si>
    <t>МОДУЛЬ ЛИНЕЙНЫЙ A9K-8T-L</t>
  </si>
  <si>
    <t>8-Port 10GE Low Queue Line Card, Requires XFPs</t>
  </si>
  <si>
    <t>МОДУЛЬ ПИТАНИЯ WS-CDC-2500W</t>
  </si>
  <si>
    <t>Catalyst 6000 2500W DC Power Supply</t>
  </si>
  <si>
    <t>ПРОЦЕССОР ЦИФРОВОЙ PVDM3-64</t>
  </si>
  <si>
    <t>СЕРТИФИКАТ ЭЛЕКТРОННЫЙ ТЕХНИЧЕСКОЙ ПОДДЕРЖКИ CISCO SYSTEMS CON-SNT-A9K8TL</t>
  </si>
  <si>
    <t>ТРАНСИВЕР CISCO XENPAK-10GZR-OC1921LR</t>
  </si>
  <si>
    <t>Оптический трансивер 1550nm, SC Connector, с дальностью по SMF до 80 км для карт WS-X6704-10GE маршрутизаторов серии Cisco 7600</t>
  </si>
  <si>
    <t>ТРАНСИВЕР CISCO XFP-10GER-1921R (ORIGINAL)</t>
  </si>
  <si>
    <t>10GBASE-ERandOC192IR2XFPModule</t>
  </si>
  <si>
    <t>ТРАНСИВЕР CISCO XFP-10GZR-OC192LR</t>
  </si>
  <si>
    <t>Оптический трансивер 1550nm, LC Connector, с дальностью по SMF до 80 км для карт 7600-ES+T маршрутизаторов серии Cisco 7600 и карт A9K-8T-L маршрутизаторов серии Cisco ASR9000</t>
  </si>
  <si>
    <t>ТРАНСИВЕР SFP-GE-BX-1490-80-LC</t>
  </si>
  <si>
    <t>Трансивер SFP-модуль (1,25 Гбит/с, 80 км, 1490/1550 нм, одноволоконный, LC)</t>
  </si>
  <si>
    <t>ТРАНСИВЕР SFP-GE-BX-1550-80-LC</t>
  </si>
  <si>
    <t>Трансивер SFP-модуль (1,25 Гбит/с, 80 км, 1550/1490 нм, одноволоконный, LC)</t>
  </si>
  <si>
    <t>ТРАНСИВЕР SFP+-10GE-1550-40-ER</t>
  </si>
  <si>
    <t>Трансивер SFP+ модуль (10 Гбит/с, 40 км, 1550 нм, двухволоконный, 10Gbps, 1550nm SFP+ 40km, -5?C ~ +70?, GPP-55192-ERC)</t>
  </si>
  <si>
    <t>ТРАНСИВЕР SFP+-10GE-1550-80-ZR</t>
  </si>
  <si>
    <t>Трансивер SFP+ модуль (10 Гбит/с, 80 км, 1550 нм, двухволоконный, 10Gbps, 1550nm SFP+ 80km, -5?C ~ +70?, GPP-55192-ZRC)</t>
  </si>
  <si>
    <t>ТРАНСИВЕР X2-10GB-ER</t>
  </si>
  <si>
    <t>10GBASE-ER X2 Module</t>
  </si>
  <si>
    <t>ТРАНСИВЕР X2-10GB-LR</t>
  </si>
  <si>
    <t>10GBASE-LR X2 Module</t>
  </si>
  <si>
    <t>ТРАНСИВЕР X2-10GB-SR</t>
  </si>
  <si>
    <t>10GBASE-SR X2 Module</t>
  </si>
  <si>
    <t>ТРАНСИВЕР XENPAK-10GB-LR</t>
  </si>
  <si>
    <t>10GBASE-LR XENPAK Module with DOM support</t>
  </si>
  <si>
    <t>ТРАНСИВЕР XENPAK-10GB-SR</t>
  </si>
  <si>
    <t>10GBASE-SR XENPAK Module</t>
  </si>
  <si>
    <t>ТРАНСИВЕР XENPAK-10GB-ZR</t>
  </si>
  <si>
    <t>10GBASE-ZR XENPAK Module</t>
  </si>
  <si>
    <t>ТРАНСИВЕР XFP-10GE-1310-10</t>
  </si>
  <si>
    <t>Трансивер XFP модуль (10 Гбит/с, 10 км, 1310 нм, двухволоконный, 1310nm DFB, 10Gbps, 10km,  0?C ~ +70?C,  SDH Version+Ethernet Version, GX-31192-LRCKS)</t>
  </si>
  <si>
    <t>ТРАНСИВЕР XFP-10GE-1550-40</t>
  </si>
  <si>
    <t>Трансивер XFP модуль (10 Гбит/с, 40 км, 1550 нм, двухволоконный, 1550nm, 10Gbps, XFP 40km, -5?C ~ +70?, GX-31192-04C)</t>
  </si>
  <si>
    <t>ТРАНСИВЕР XFP-10GE-1550-80</t>
  </si>
  <si>
    <t>Трансивер XFP модуль (10 Гбит/с, 80 км, 1550 нм, двухволоконный, 1550nm, 10Gbps, XFP 80km, -5?C ~ +70?C, GX-31192-08C)</t>
  </si>
  <si>
    <t>ТРАНСИВЕР XFP-10GLR-OC192SR</t>
  </si>
  <si>
    <t>Multirate XFP module for 10GBASE-LR and OC192 SR-1</t>
  </si>
  <si>
    <t>ТРАНСИВЕР ОПТИЧЕСКИЙ CISCO XFP-10GER-1921R (ORIGINAL)</t>
  </si>
  <si>
    <t>Оптический трансивер Cisco (original) SFP+ SFP-10G-ER для маршрутизатора Cisco до 40км SM  (В Маршрутизаторы)</t>
  </si>
  <si>
    <t>ШАССИ WS-C6506-E</t>
  </si>
  <si>
    <t>Catalyst Chassis+Fan Tray+Sup720-10G; IP Base ONLY incl. VSS</t>
  </si>
  <si>
    <t>Поставка кабельнопроводникой продукции</t>
  </si>
  <si>
    <t>многопарный кабель (КВАЗЭП)</t>
  </si>
  <si>
    <t>КАБЕЛЬ КВАЗЭП 10*2*0,4 3-Й КАТ.</t>
  </si>
  <si>
    <t>КАБЕЛЬ ТИПА КВАЗЭП 10*2*0,4 3-Й КАТ.</t>
  </si>
  <si>
    <t>КАБЕЛЬ КВАЗЭП 10*2*0,5 5Е</t>
  </si>
  <si>
    <t>КАБЕЛЬ ТИПА КВАЗЭП 10*2*0,5 5Е</t>
  </si>
  <si>
    <t>КАБЕЛЬ КВАЗЭП 20*2*0,4 3-Й КАТ.</t>
  </si>
  <si>
    <t>КАБЕЛЬ ТИПА КВАЗЭП 20*2*0,4 3-Й КАТ.</t>
  </si>
  <si>
    <t>КАБЕЛЬ КВАЗЭП 20*2*0,5 5Е</t>
  </si>
  <si>
    <t>КАБЕЛЬ ТИПА КВАЗЭП 20*2*0,5 5Е</t>
  </si>
  <si>
    <t>КАБЕЛЬ КВАЗЭП 30*2*0,4 3-Й КАТ.</t>
  </si>
  <si>
    <t>КАБЕЛЬ ТИПА КВАЗЭП 30*2*0,4 3-Й КАТ.</t>
  </si>
  <si>
    <t>КАБЕЛЬ КВАЗЭП 30*2*0,5 5Е</t>
  </si>
  <si>
    <t>КАБЕЛЬ ТИПА КВАЗЭП 30*2*0,5 5Е</t>
  </si>
  <si>
    <t>КАБЕЛЬ КВАЗЭП 5*2*0,4 3-Й КАТ.</t>
  </si>
  <si>
    <t>КАБЕЛЬ ТИПА КВАЗЭП 5*2*0,4 3-Й КАТ.</t>
  </si>
  <si>
    <t>КАБЕЛЬ КВАЗЭП 5*2*0,5 5Е</t>
  </si>
  <si>
    <t>КАБЕЛЬ ТИПА КВАЗЭП 5*2*0,5 5Е</t>
  </si>
  <si>
    <t>КАБЕЛЬ КВАЗЭП 50*2*0,4 3-Й КАТ.</t>
  </si>
  <si>
    <t>КАБЕЛЬ ТИПА КВАЗЭП 50*2*0,4 3-Й КАТ.</t>
  </si>
  <si>
    <t>КАБЕЛЬ КВАЗЭП 50*2*0,5 5Е</t>
  </si>
  <si>
    <t>КАБЕЛЬ ТИПА КВАЗЭП 50*2*0,5 5Е</t>
  </si>
  <si>
    <t>Поставка конверторов для ТВ сигнала</t>
  </si>
  <si>
    <t>август 2014 г.</t>
  </si>
  <si>
    <t>КОНВЕРТОР C ДИАПАЗОНА БЫТОВОЙ</t>
  </si>
  <si>
    <t>КОНВЕРТОР C ДИАПАЗОНА ПРОФЕССИОНАЛЬНЫЙ</t>
  </si>
  <si>
    <t>КОНВЕРТОР KU ДИАПАЗОНА УНИВЕРСАЛЬНЫЙ</t>
  </si>
  <si>
    <t>КОНВЕРТОР LUMAX ОБЛУЧАТЕЛЬ, KU-BAND,  F\D=0.4, ПОСАДОЧНОЕ МЕСТО 60ММ </t>
  </si>
  <si>
    <t>КОНВЕРТОР LUMAX ПЕРЕХОД ПЛАВНЫЙ, МЕТАЛЛИЧЕСКИЙ  10,7-12,75 GHZ                                      </t>
  </si>
  <si>
    <t>КОНВЕРТОР NORSAT 4506B DIGITAL KU (12,25-12,75ГГЦ), +/-500КГЦ, 0,6ДБ</t>
  </si>
  <si>
    <t>КОНВЕРТОР С ОБЛУЧАТЕЛЕМ</t>
  </si>
  <si>
    <t>ОБЛУЧАТЕЛЬ C ДИАПАЗОНА ДЛЯ ОФСЕТНОЙ АНТЕННЫ</t>
  </si>
  <si>
    <t>ОБЛУЧАТЕЛЬ C ДИАПАЗОНА, ШИРОКОПОЛОСНЫЙ</t>
  </si>
  <si>
    <t>К 7220024</t>
  </si>
  <si>
    <t>Работы по модернизации  ЦОВ CISCO (IPCC)</t>
  </si>
  <si>
    <t>Проведение проектно-изыскательских и пусконаладочных работ по модернизации  ЦОВ CISCO (IPCC)</t>
  </si>
  <si>
    <t>Проектно-изыскательские работы</t>
  </si>
  <si>
    <t>Разработка проектной документации
1.1 Проведение аудита существующей инфраструктуры, анализ готовности к внедрению
1.2 Разработка Технического задания
1.3 Разработка Программы и методики испытаний</t>
  </si>
  <si>
    <t>Пусконаладка</t>
  </si>
  <si>
    <t>Работы по проекту
1 Развертывание системы, проектирование и настройка системы
2 Установка и настройка UCCE, Outbound, CUIC, UCM
3 Перенос ICM скриптов
4 Перенос IVR скриптов
5 Установка и настройка кластера UCM
6 Разработка руководства пользователя</t>
  </si>
  <si>
    <t>К 7230010</t>
  </si>
  <si>
    <t>Проведение работ по аудиту и доработке процесса мониторинга оборудования</t>
  </si>
  <si>
    <t>Согласно договору и спецификации</t>
  </si>
  <si>
    <t>Приобретение сертификатов технической поддержки SDH DWDM</t>
  </si>
  <si>
    <t>Согласно спецификации к договору технической поддержки</t>
  </si>
  <si>
    <t>DK 29.23.2</t>
  </si>
  <si>
    <t>2930274</t>
  </si>
  <si>
    <t>Поставка вентиляторов для КУС по Филиалам</t>
  </si>
  <si>
    <t>ВЕНТИЛЯТОР 1,25 ЭВ-2,8-6-3270УН (220В)</t>
  </si>
  <si>
    <t>Поставка оборудования GPON</t>
  </si>
  <si>
    <t>Абонентская карта на 8 портов PON</t>
  </si>
  <si>
    <t>КАРТА HSWA</t>
  </si>
  <si>
    <t>Модуль управления и коммутации</t>
  </si>
  <si>
    <t>КАРТА HU2A</t>
  </si>
  <si>
    <t>Управляющая карта</t>
  </si>
  <si>
    <t>КАРТА PUBA</t>
  </si>
  <si>
    <t>Сервисная карта</t>
  </si>
  <si>
    <t>ОДНОВОЛОКОННЫЙ SFP-ТРАНСИВЕР GPON ДО 20 КМ FH-PON-GP-20 ZYXEL FIBERHOME</t>
  </si>
  <si>
    <t>ТРАНСИВЕР FH-PON-GP-20</t>
  </si>
  <si>
    <t>Техническая поддержкиа оборудования сети IP/MPLS РБ</t>
  </si>
  <si>
    <t>Приобретение сертификатов технической поддержки оборудования сети IP/MPLS РБ</t>
  </si>
  <si>
    <t>DD 20.10</t>
  </si>
  <si>
    <t>D 2022501</t>
  </si>
  <si>
    <t>Поставка опор пропитанных</t>
  </si>
  <si>
    <t>Опоры воздушных столбовых линий  устанавливаются в местах изменения направления линии.Деревянные опоры должны изготавливаться из хвойных пород деревьев:сосны, кедра согласно утвержденым правилам техобслуживания Минсвязи РФ от 07.10.1996 г</t>
  </si>
  <si>
    <t>Отдел капитального строительства (ОКС), Отдел организации эксплуатации систем коммутации и сетей доступа, Отдел организации эксплуатации транспортных сетей (ООЭТС)</t>
  </si>
  <si>
    <t>Поставка электротехнической продукции</t>
  </si>
  <si>
    <t>КАБЕЛЬ ААБЛ 4*240</t>
  </si>
  <si>
    <t>Кабель силовой с алюминиевыми жилами в алюминиевой оболочке, бронированная стальными лентами, предназначенные для передачи и распределения электроэнергии в стационарных установках на номинальное переменное напряжение 0,66кВ частотой 50 Гц при температуре</t>
  </si>
  <si>
    <t>КАБЕЛЬ АВВГ 3*2,5</t>
  </si>
  <si>
    <t>Кабель силовой АВВГ с алюминиевыми жилами в ПВХ изоляции с ПВХ оболочкой, предназначенные для передачи и распределения электроэнергии в стационарных установках на номинальное переменное напряжение 0,66кВ частотой 50 Гц при температуре окружающей среды от</t>
  </si>
  <si>
    <t>метр</t>
  </si>
  <si>
    <t>КАБЕЛЬ АВВГ 4*35</t>
  </si>
  <si>
    <t>КАБЕЛЬ ВВГ  5*10</t>
  </si>
  <si>
    <t>Кабель силовой ВВГ с медными жилами в ПВХ изоляции с ПВХ оболочкой, предназначенные для передачи и распределения электроэнергии в стационарных установках на номинальное переменное напряжение 0,66кВ частотой 50 Гц при температуре окружающей среды от -50°С</t>
  </si>
  <si>
    <t>КАБЕЛЬ ВВГ 2*1,5</t>
  </si>
  <si>
    <t>КАБЕЛЬ ВВГ 3*2,5 (КМ)</t>
  </si>
  <si>
    <t>КАБЕЛЬ ВВГ 4*70</t>
  </si>
  <si>
    <t>КАБЕЛЬ ВВГ 5*16</t>
  </si>
  <si>
    <t>КАБЕЛЬ ВВГ 5*35</t>
  </si>
  <si>
    <t>КАБЕЛЬ ВВГ 5*4</t>
  </si>
  <si>
    <t>КАБЕЛЬ ВВГ 5*6</t>
  </si>
  <si>
    <t>КАБЕЛЬ ДО 1КВ ВВГ 3*1,5</t>
  </si>
  <si>
    <t>КАБЕЛЬ ПВГ 2*2,5</t>
  </si>
  <si>
    <t>Кабель силовой, Изоляция из полиэтилена, оболочка из поливинилхлоридного пластиката, без защитного покрова, Количество жил 2 с сечением 2,5 мм2.</t>
  </si>
  <si>
    <t>КАБЕЛЬ ПВС 3*1,5</t>
  </si>
  <si>
    <t>Кабель силовой. Изоляция из полиэтилена, оболочка из поливинилхлоридного пластиката, без защитного покрова. Количество жил 3 сечением 1,5 мм2.</t>
  </si>
  <si>
    <t>КАБЕЛЬ ПВС 4*2,5</t>
  </si>
  <si>
    <t>Провод соединительный с поливинилхлоридной изоляцией на номинальное напряжение до 380/660 В ГОСТ 7399-97. Предназначен для присоединения электроприборов и электроинструмента, средств малой механизации , а также для изготовления удлинительных шнуров. Пожар</t>
  </si>
  <si>
    <t>КАБЕЛЬ СИП4 2*16</t>
  </si>
  <si>
    <t>ПРОВОД ПВ 1*10</t>
  </si>
  <si>
    <t>провод с медной жилой, который предназначен для электроустановок в силовых и осветительных сетях</t>
  </si>
  <si>
    <t>ПРОВОД ПВ 3*16</t>
  </si>
  <si>
    <t>Для электрических установок – при стационарной прокладке в осветительных и силовых сетях на номинальное переменное напряжение до 450 В с частотой до 400 Гц или постоянным напряжением 1000 В.</t>
  </si>
  <si>
    <t>ПРОВОД ПВ 3*25</t>
  </si>
  <si>
    <t>ПРОВОД ПВ 3*50</t>
  </si>
  <si>
    <t>ПРОВОД ПВЗ 10</t>
  </si>
  <si>
    <t>Одножильные провода с ПВХ изоляцией. Провода применяются для электрических установок</t>
  </si>
  <si>
    <t>ПРОВОД ПВЗ 6,0</t>
  </si>
  <si>
    <t>ПРОВОД ПВС 2*2,5</t>
  </si>
  <si>
    <t>Соединительный провод предназначен для присоединения бытовых машин и приборов к сетям с номинальным переменным напряжением до 380 В и при частоте 50 Гц.</t>
  </si>
  <si>
    <t>ПРОВОД ПВС 2*4</t>
  </si>
  <si>
    <t>ПРОВОД ПВС 3*1.5</t>
  </si>
  <si>
    <t>Соединительный провод состоит из 3х медных жил сечением 1,5 кв.мм, скрученных из токопроводящих проволок, заключенных в ПВХ изоляцию и имеет оболочку из ПВХ пластиката. Обычно имеет белый цвет.</t>
  </si>
  <si>
    <t>ПРОВОД ПВС 3*4</t>
  </si>
  <si>
    <t>ПРОВОД ПКСВ 2*0,4</t>
  </si>
  <si>
    <t>ПРОВОД СИП-4 2*16</t>
  </si>
  <si>
    <t>Провода самонесущие изолированные и защищенные для воздушных линий электропередач
КОНСТРУКЦИЯ  Провод СИП-2 
1. ТОКОПРОВОДЯЩАЯ ЖИЛА - алюминиевая, круглой формы, многопроволочная уплотненная, число проволок в фазной токопроводящей жиле 2. НЕСУЩАЯ НУЛЕВАЯ</t>
  </si>
  <si>
    <t>АВТОМАТ ВЫКЛ. 1П 10А</t>
  </si>
  <si>
    <t>АВТОМАТ ВЫКЛ. 1П 16А</t>
  </si>
  <si>
    <t>АВТОМАТ ВЫКЛ. 1П 25А</t>
  </si>
  <si>
    <t>АВТОМАТ ВЫКЛ. 3П 25А</t>
  </si>
  <si>
    <t>АВТОМАТ ВЫКЛ. АЕ 2043 25А</t>
  </si>
  <si>
    <t>АВТОМАТ ВЫКЛ. ИЭК ВА-47-29 10А</t>
  </si>
  <si>
    <t>АВТОМАТ ДИФФЕРЕНЦИРОВАННЫЙ АД12 2Р 10-32МА</t>
  </si>
  <si>
    <t>БОКС ЩРН</t>
  </si>
  <si>
    <t>ДЕРЖАТЕЛЬ Д/ГОФРАТРУБЫ Д 25ММ</t>
  </si>
  <si>
    <t>ДЕРЖАТЕЛЬ ДЛЯ ГОФРОТРУБЫ D= 20ММ</t>
  </si>
  <si>
    <t>КАБЕЛЬ-КАНАЛ 10*20</t>
  </si>
  <si>
    <t>КАБЕЛЬ-КАНАЛ 100*60</t>
  </si>
  <si>
    <t>КАБЕЛЬ-КАНАЛ 40*40</t>
  </si>
  <si>
    <t>КОРПУС ЩРН-12 ЗАМК. (310*265*120)</t>
  </si>
  <si>
    <t>МЕТАЛЛОРУКАВ 18</t>
  </si>
  <si>
    <t>Металлорукав РЗ-Ц-Х-18 (улотнитель хлопчатобумажная нить)
 - Наиб. внешний -20мм
 - Наим. внутренний-16,7мм
 - Наим. радиус при изгибе -90мм
 - Длина в бухте- 100±2%</t>
  </si>
  <si>
    <t>МЕТАЛЛОРУКАВ 20</t>
  </si>
  <si>
    <t>Металлорукав РЗ-Ц-Х-20 (улотнитель хлопчатобумажная нить)
 - Наиб. внешний -24мм
 - Наим. внутренний-18,7мм
 - Наим. радиус при изгибе -90мм
 - Длина в бухте- 100±2%</t>
  </si>
  <si>
    <t>МЕТАЛЛОРУКАВ 32</t>
  </si>
  <si>
    <t>Рукава гибкие металлические предназначены для предохранения и защиты кабелей, проводов, гибких шлангов и проч. от механических повреждений, диаметром 32мм.</t>
  </si>
  <si>
    <t>МЕТАЛЛОРУКАВ Д25</t>
  </si>
  <si>
    <t>Рукава гибкие металлические предназначены для предохранения и защиты кабелей, проводов, гибких шлангов и проч. от механических повреждений, диаметром 25мм.</t>
  </si>
  <si>
    <t>НАКОНЕЧНИК  МЕДН Ф 95</t>
  </si>
  <si>
    <t>Наконечник кабельный медный применяется для оконцевания проводов и кабелей с медными жилами сечением от 10 до 240 мм2 и закрепляются на жилах опрессовкой.</t>
  </si>
  <si>
    <t>НАКОНЕЧНИК КАБЕЛЬНЫЙ ТМ-25</t>
  </si>
  <si>
    <t>Наконечник кабельный медный  ТМ 25-10-8 (КВТ) под опрессовку, предназначены для оконцевания медных кабелей и проводов.</t>
  </si>
  <si>
    <t>НАКОНЕЧНИК ТМЛ 16-8-6</t>
  </si>
  <si>
    <t>Наконечник кабельный медный  ТМ 16-8-6 (КВТ) под опрессовку, предназначены для оконцевания медных кабелей и проводов.</t>
  </si>
  <si>
    <t>НАКОНЕЧНИК ТМЛ 6-6-4</t>
  </si>
  <si>
    <t>Наконечник кабельный медный  ТМ 6-6-4 (КВТ) под опрессовку, предназначены для оконцевания медных кабелей и проводов.</t>
  </si>
  <si>
    <t>РОЗЕТКА ЕВРО НА DIN-РЕЙКУ</t>
  </si>
  <si>
    <t>СЧЕТЧИК 1Ф</t>
  </si>
  <si>
    <t>СЧЕТЧИК ЭЛЕКТРОННЫЙ 1Ф ЦЭ 6807-П.1.220 НА DIN РЕЙКУ</t>
  </si>
  <si>
    <t>ТРУБА ГОФР.С ПРОТЯЖКОЙ 25ММ</t>
  </si>
  <si>
    <t>ТРУБА ГОФРИРОВАННАЯ (МЕТАЛОРУКАВ) D=20MM</t>
  </si>
  <si>
    <t>ТРУБА ГОФРИРОВАННАЯ ЛЕГКАЯ 32ММ</t>
  </si>
  <si>
    <t>Труба гофрированная ПВХ легкая с протяжкой D=32mm</t>
  </si>
  <si>
    <t>ШИНА "N" С ИЗОЛЯТОРОМ НА МОНТАЖНУЮ DIN-РЕЙКУ</t>
  </si>
  <si>
    <t>ЭЛЕКТРОСЧЕТЧИК</t>
  </si>
  <si>
    <t>DI 26.66</t>
  </si>
  <si>
    <t>D 2695556</t>
  </si>
  <si>
    <t>Поставка железобетонных опор</t>
  </si>
  <si>
    <t>ОПОРА Ж/Б 9,5 М</t>
  </si>
  <si>
    <t>ОПОРА ЖЕЛЕЗОБЕТОННАЯ 7.5М</t>
  </si>
  <si>
    <t>Подрядный работы по строительству сети  КТВ в г. Сибай</t>
  </si>
  <si>
    <t>Наличие лицензии, опыт работы</t>
  </si>
  <si>
    <t>80 443 7</t>
  </si>
  <si>
    <t>г. Сибай</t>
  </si>
  <si>
    <t>КАБЕЛЬ КЦПППВП 10*2*0,5</t>
  </si>
  <si>
    <t>КАБЕЛЬ ТИПА КЦПППВП 10*2*0,5</t>
  </si>
  <si>
    <t>КАБЕЛЬ КЦПППВП 100*2*0,5</t>
  </si>
  <si>
    <t>КАБЕЛЬ ТИПА КЦПППВП 100*2*0,5</t>
  </si>
  <si>
    <t>КАБЕЛЬ КЦПППВП 20*2*0,5</t>
  </si>
  <si>
    <t>КАБЕЛЬ ТИПА КЦПППВП 20*2*0,5</t>
  </si>
  <si>
    <t>КАБЕЛЬ КЦПППВП 30*2*0,5</t>
  </si>
  <si>
    <t>КАБЕЛЬ ТИПА КЦПППВП 30*2*0,5</t>
  </si>
  <si>
    <t>КАБЕЛЬ КЦПППВП 50*2*0,5</t>
  </si>
  <si>
    <t>КАБЕЛЬ ТИПА КЦПППВП 50*2*0,5</t>
  </si>
  <si>
    <t>КАБЕЛЬ ОКТ-0,22-12П</t>
  </si>
  <si>
    <t>КАБЕЛЬ ОКТ-0,22-16П</t>
  </si>
  <si>
    <t>Волоконно-оптический кабель связи подвесной с вынесенным силовым элементом. Кабель имеет оптический сердечник модульной конструкции, состоящий из центрального силового элемента в виде стеклопластикового прутка. Количество волокон в кабеле: 16. Растягивающ</t>
  </si>
  <si>
    <t>КАБЕЛЬ ОКТ-0,22-32П</t>
  </si>
  <si>
    <t>Волоконно-оптический кабель связи подвесной с вынесенным силовым элементом. Кабель имеет оптический сердечник модульной конструкции, состоящий из центрального силового элемента в виде стеклопластикового прутка. Количество волокон в кабеле: 32. Растягивающ</t>
  </si>
  <si>
    <t>КАБЕЛЬ ОКТ-0,22-4П</t>
  </si>
  <si>
    <t>Волоконно-оптический кабель связи подвесной с вынесенным силовым элементом. Кабель имеет оптический сердечник модульной конструкции, состоящий из центрального силового элемента в виде стеклопластикового прутка. Количество волокон в кабеле: 4. Растягивающе</t>
  </si>
  <si>
    <t>КАБЕЛЬ ОКТ-0,22-8П</t>
  </si>
  <si>
    <t>Волоконно-оптический кабель связи подвесной с вынесенным силовым элементом. Кабель имеет оптический сердечник модульной конструкции, состоящий из центрального силового элемента в виде стеклопластикового прутка. Количество волокон в кабеле: 8. Растягивающе</t>
  </si>
  <si>
    <t>Поставка оптического двухволоконного абонентского кабеля (ТПоД,ОВП)</t>
  </si>
  <si>
    <t>КАБЕЛЬ ОВП-2Д-02*G.657.А1</t>
  </si>
  <si>
    <t>КАБЕЛЬ ТПОД2-П-02ХВ-1,3КН</t>
  </si>
  <si>
    <t>Кабели ТПОд2 применяются для подвеса на опорах воздушных линий связи, контактной сети железных дорог, 
линий электропередач с максимальной величиной потенциала электрического поля до 12 кВ, а также 
между зданиями и сооружениями. Кабель содержит оптически</t>
  </si>
  <si>
    <t>D 3222463</t>
  </si>
  <si>
    <t>Поставка модулей КМН и МГЗК, плинтов LSA Profil 2/10, опор для плинтов LSA</t>
  </si>
  <si>
    <t>МОДУЛЬ КМН</t>
  </si>
  <si>
    <t>Модуль защиты КМН для кабельного ящика с врезным контактом с гелевым наполнителем</t>
  </si>
  <si>
    <t>МОДУЛЬ МГЗК-10И-230В-60МА</t>
  </si>
  <si>
    <t>Модуль защиты комплексной МГЗК-10 предназначен для защиты оборудования АТС от опасных токов и напряжений в составе  кроссов фирмы «Интеркросс», «Krone» и их аналогов.
Один МЗК-10 рассчитан на одновременную защиту десяти входов-выходов АТС на линейной стор</t>
  </si>
  <si>
    <t>ОПОРА ДЛЯ ПЛИНТОВ LSA-PROFIL 2/10 19"3U</t>
  </si>
  <si>
    <t>Опора предназначена для размещения 19 плинтов (2/8, 2/10, 2/8х3) с типом установки LSA-PROFIL.</t>
  </si>
  <si>
    <t>ПЛИНТ LSA-PLUS 2*10</t>
  </si>
  <si>
    <t>Поставка оптических боксов</t>
  </si>
  <si>
    <t>ШКАФ СПЛИТТЕРНЫЙ АНТИВАНДАЛЬНЫЙ 1:32</t>
  </si>
  <si>
    <t>DL 31.20.9</t>
  </si>
  <si>
    <t>D 3140000</t>
  </si>
  <si>
    <t>Техническое обслуживание ИБП ЦОД</t>
  </si>
  <si>
    <t>Специализированная органтзация</t>
  </si>
  <si>
    <t>D 3222492</t>
  </si>
  <si>
    <t>Поставка скоб крепления</t>
  </si>
  <si>
    <t>СКОБА 23</t>
  </si>
  <si>
    <t>Материал металл;двухлапковая;</t>
  </si>
  <si>
    <t>СКОБА 3</t>
  </si>
  <si>
    <t>СКОБА 3 с дюб.-гвоздем для крепл. кабелей СКС</t>
  </si>
  <si>
    <t>СКОБА 4*4,2 С ГВОЗДЕМ</t>
  </si>
  <si>
    <t>СКОБА 4 с дюб.-гвоздем для крепл. кабелей СКС</t>
  </si>
  <si>
    <t>СКОБА 5*5,3 С ГВОЗДЕМ</t>
  </si>
  <si>
    <t>СКОБА 5 с дюб.-гвоздем для крепл. кабелей СКС</t>
  </si>
  <si>
    <t>СКОБА 6*6 С ГВОЗДЕМ</t>
  </si>
  <si>
    <t>СКОБА 3 с дюб.-гвоздем для крепл. кабелей СКС  /В УП.=100 ШТ/</t>
  </si>
  <si>
    <t>СКОБА КРЕПЛЕНИЯ D3</t>
  </si>
  <si>
    <t>Скоба пластиковая для крепления кабеля с дюбелем</t>
  </si>
  <si>
    <t>СКОБА КРЕПЛЕНИЯ D4</t>
  </si>
  <si>
    <t>СКОБА КРЕПЛЕНИЯ D5</t>
  </si>
  <si>
    <t>СКОБА МЕТАЛИЧЕСКАЯ 2-ЛАПКОВАЯ D-50MM</t>
  </si>
  <si>
    <t>СКОБА ТАКЕЛАЖНАЯ М12</t>
  </si>
  <si>
    <t>СКОБА ТИП 3 /В УП.=100 ШТ/</t>
  </si>
  <si>
    <t>СКОБА 4 с дюб.-гвоздем для крепл. кабелей СКС /В УП.=100ШТ/</t>
  </si>
  <si>
    <t>СКОБА ТИП 4 /В УП.=100ШТ/</t>
  </si>
  <si>
    <t>Поставка расходных материалов</t>
  </si>
  <si>
    <t>Стяжки нейлоновые (хомут) используются для скрепления кабелей</t>
  </si>
  <si>
    <t>СТЯЖКА П/Э 200ММ (УП. 1000ШТ.)</t>
  </si>
  <si>
    <t>Стяжка кабельная (хомутик для провода) применяется для крепления кабеля.</t>
  </si>
  <si>
    <t>СТЯЖКА ПРОВОДОВ (100ММ*3,6ММ) (УПАК.100ШТ.)</t>
  </si>
  <si>
    <t>Стяжки кабельные (хомутик для провода) применяются для крепления кабелей при проведении электромонтажных работ.Цвета: белый, чёрный</t>
  </si>
  <si>
    <t>СТЯЖКА ПРОВОДОВ (150ММ*3ММ) (УПАК.100ШТ.)</t>
  </si>
  <si>
    <t>СТЯЖКА ПРОВОДОВ (200*3 ММ)</t>
  </si>
  <si>
    <t>СТЯЖКА ПРОВОДОВ (200*3 ММ) белые</t>
  </si>
  <si>
    <t>СТЯЖКА ПРОВОДОВ (300ММ*8ММ) (УПАК.100ШТ.) ЧЕРНЫЕ</t>
  </si>
  <si>
    <t>Стяжки кабельные (хомутик для провода) применяются для крепления кабелей при проведении электромонтажных работ.</t>
  </si>
  <si>
    <t>СТЯЖКА ПРОВОДОВ /500ММ*5ММ/</t>
  </si>
  <si>
    <t>СТЯЖКА РОВОДОВ (200ММ*3ММ) (УПАК.1000ШТ.)ЧЕРНЫЕ</t>
  </si>
  <si>
    <t>ХОМУТ НЕЙЛОНОВЫЙ 2,9*350 ММ</t>
  </si>
  <si>
    <t>ХОМУТНЫЙ ДЕРЖАТЕЛЬ СО СТЯЖКОЙ</t>
  </si>
  <si>
    <t>Предназначен для крепления трубы к поверхности. Монтаж различных диаметров труб на основе стяжки.  Для труб диаметром 16-32 мм и 32-63 мм. Материал: нейлон</t>
  </si>
  <si>
    <t>В соответствии с техническими тревованиями</t>
  </si>
  <si>
    <t>ЗАЖИМ АНКЕРНЫЙ AC-7</t>
  </si>
  <si>
    <t>Анкерный зажим  AC7 -  предназначен для кабеля типа "8" с вынесенным стальным тросом из диэлектрика или алюминиевого сплава</t>
  </si>
  <si>
    <t>ЗАЖИМ НАТЯЖНОЙ</t>
  </si>
  <si>
    <t>Применяется для крепления и удержания в подвешенном состоянии подвесного кабеля типа «8» с диаметром силового элемента от 4 до 7 мм. Состоит из высокопрочного корпуса, 2х зажимных невыпадающих клиньев и хомута из стального нержавеющего троса. 
Максимально</t>
  </si>
  <si>
    <t>ЗАЖИМ НАТЯЖНОЙ ACADSS10</t>
  </si>
  <si>
    <t>ЗАЖИМ НАТЯЖНОЙ АС35</t>
  </si>
  <si>
    <t>ЗАЖИМ НАТЯЖНОЙ НСО-12,8П-14(17)</t>
  </si>
  <si>
    <t>ЗАЖИМ НАТЯЖНОЙ СПИРАЛЬНЫЙ НСО-8</t>
  </si>
  <si>
    <t>ЗАЖИМ ПОДДЕРЖИВАЮЩИЙ ПСО-12,8П-11</t>
  </si>
  <si>
    <t>ЗАЖИМ РАЗВЕТВИТЕЛЬНЫЙ ОТ 10 ДО 100 ПАР</t>
  </si>
  <si>
    <t>Разветвительный зажим с термоплавким клеем</t>
  </si>
  <si>
    <t>ЗАЖИМ ТРОССОВЫЙ N5</t>
  </si>
  <si>
    <t>КРОНШТЕЙН UPB</t>
  </si>
  <si>
    <t>КРОНШТЕЙН АНКЕРНЫЙ CA 1500</t>
  </si>
  <si>
    <t>ТАЛРЕП КРЮК-КОЛЬЦО</t>
  </si>
  <si>
    <t>Не для подъема. Используется для регулировки натяжения цепей и тросов, для изменения их длины. Изготовлен из оцинкованной стали.</t>
  </si>
  <si>
    <t>УЗЕЛ КРЕПЛЕНИЯ У-3</t>
  </si>
  <si>
    <t>УЗЕЛ КРЕПЛЕНИЯ УК-П-02</t>
  </si>
  <si>
    <t>УЗЕЛ КРЕПЛЕНИЯ УКН-2</t>
  </si>
  <si>
    <t>DH 25.13.6</t>
  </si>
  <si>
    <t>D 2519885</t>
  </si>
  <si>
    <t>Поставка СИЗ по ГОЧС</t>
  </si>
  <si>
    <t>СИЗ для создания запасов по ГОЧС организации</t>
  </si>
  <si>
    <t>КОСТЮМ ЗАЩИТНЫЙ Л-1 (ОЗК И ДР.)</t>
  </si>
  <si>
    <t>Средства индивидуальной защиты (СИЗ) для оснащения нештатных аварийно-спасательных формирований (НАСФ)</t>
  </si>
  <si>
    <t>ПАТРОН ДОПОЛНИТЕЛЬНЫЙ К ПРОТИВОГАЗУ ДПГ-3</t>
  </si>
  <si>
    <t>СИЗ для  НАСФ и персонала организации</t>
  </si>
  <si>
    <t>ПРОТИВОГАЗ ГРАЖДАНСКИЙ ГП-7</t>
  </si>
  <si>
    <t>РЕСПИРАТОР Р-2</t>
  </si>
  <si>
    <t>ГОСТ 12.4.191-99 класс защитыFFP3</t>
  </si>
  <si>
    <t>DL 31.20.1</t>
  </si>
  <si>
    <t>D 3120457</t>
  </si>
  <si>
    <t>КОМПЛЕКТ УЗИП-2C</t>
  </si>
  <si>
    <t>DC 19.30</t>
  </si>
  <si>
    <t>D 1921114</t>
  </si>
  <si>
    <t>Поставка спецобуви</t>
  </si>
  <si>
    <t>Защитная обувь предназначена для защиты ног от неблагоприятных внешних воздействий</t>
  </si>
  <si>
    <t>пара (2 шт.)</t>
  </si>
  <si>
    <t>БОТИНКИ КОЖАНЫЕ Р.39</t>
  </si>
  <si>
    <t>ГОСТ 12.4.137-84; ГОСТ 12.4.187-97 Цвет черный</t>
  </si>
  <si>
    <t>БОТИНКИ КОЖАНЫЕ Р.40</t>
  </si>
  <si>
    <t>БОТИНКИ КОЖАНЫЕ Р.41</t>
  </si>
  <si>
    <t>БОТИНКИ КОЖАНЫЕ Р.42</t>
  </si>
  <si>
    <t>БОТИНКИ КОЖАНЫЕ Р.43</t>
  </si>
  <si>
    <t>БОТИНКИ КОЖАНЫЕ Р.44</t>
  </si>
  <si>
    <t>БОТИНКИ КОЖАНЫЕ Р.45</t>
  </si>
  <si>
    <t>БОТИНКИ КОЖАНЫЕ Р.46</t>
  </si>
  <si>
    <t>БОТИНКИ КОЖАНЫЕ Р.47</t>
  </si>
  <si>
    <t>БОТИНКИ КОЖАНЫЕ С ЖЕСТКИМ ПОДНОСКОМ Р.37</t>
  </si>
  <si>
    <t>ГОСТ 12.4.137-84; ГОСТ 28507-90 Цвет черный</t>
  </si>
  <si>
    <t>БОТИНКИ КОЖАНЫЕ С ЖЕСТКИМ ПОДНОСКОМ Р.38</t>
  </si>
  <si>
    <t>БОТИНКИ КОЖАНЫЕ С ЖЕСТКИМ ПОДНОСКОМ Р.39</t>
  </si>
  <si>
    <t>БОТИНКИ КОЖАНЫЕ С ЖЕСТКИМ ПОДНОСКОМ Р.40</t>
  </si>
  <si>
    <t>БОТИНКИ КОЖАНЫЕ С ЖЕСТКИМ ПОДНОСКОМ Р.41</t>
  </si>
  <si>
    <t>БОТИНКИ КОЖАНЫЕ С ЖЕСТКИМ ПОДНОСКОМ Р.42</t>
  </si>
  <si>
    <t>БОТИНКИ КОЖАНЫЕ С ЖЕСТКИМ ПОДНОСКОМ Р.43</t>
  </si>
  <si>
    <t>БОТИНКИ КОЖАНЫЕ С ЖЕСТКИМ ПОДНОСКОМ Р.44</t>
  </si>
  <si>
    <t>БОТИНКИ КОЖАНЫЕ С ЖЕСТКИМ ПОДНОСКОМ Р.45</t>
  </si>
  <si>
    <t>БОТИНКИ КОЖАНЫЕ С ЖЕСТКИМ ПОДНОСКОМ Р.46</t>
  </si>
  <si>
    <t>БОТИНКИ КОЖАНЫЕ С ЖЕСТКИМ ПОДНОСКОМ Р.47</t>
  </si>
  <si>
    <t>БОТИНКИ КОЖАНЫЕ УТЕПЛЕННЫЕ Р.36</t>
  </si>
  <si>
    <t>ГОСТ 12.4.137-84; ГОСТ 26167-2005 Цвет черный</t>
  </si>
  <si>
    <t>БОТИНКИ КОЖАНЫЕ УТЕПЛЕННЫЕ Р.37</t>
  </si>
  <si>
    <t>БОТИНКИ КОЖАНЫЕ УТЕПЛЕННЫЕ Р.38</t>
  </si>
  <si>
    <t>БОТИНКИ КОЖАНЫЕ УТЕПЛЕННЫЕ Р.39</t>
  </si>
  <si>
    <t>БОТИНКИ КОЖАНЫЕ УТЕПЛЕННЫЕ Р.40</t>
  </si>
  <si>
    <t>БОТИНКИ КОЖАНЫЕ УТЕПЛЕННЫЕ Р.41</t>
  </si>
  <si>
    <t>БОТИНКИ КОЖАНЫЕ УТЕПЛЕННЫЕ Р.42</t>
  </si>
  <si>
    <t>БОТИНКИ КОЖАНЫЕ УТЕПЛЕННЫЕ Р.43</t>
  </si>
  <si>
    <t>БОТИНКИ КОЖАНЫЕ УТЕПЛЕННЫЕ Р.44</t>
  </si>
  <si>
    <t>БОТИНКИ КОЖАНЫЕ УТЕПЛЕННЫЕ Р.45</t>
  </si>
  <si>
    <t>БОТИНКИ КОЖАНЫЕ УТЕПЛЕННЫЕ Р.46</t>
  </si>
  <si>
    <t>БОТИНКИ КОЖАНЫЕ УТЕПЛЕННЫЕ Р.47</t>
  </si>
  <si>
    <t>БОТИНКИ КОЖАНЫЕ УТЕПЛЕННЫЕ С ЖЕСТКИМ ПОДНОСКОМ Р.38</t>
  </si>
  <si>
    <t>БОТИНКИ КОЖАНЫЕ УТЕПЛЕННЫЕ С ЖЕСТКИМ ПОДНОСКОМ Р.39</t>
  </si>
  <si>
    <t>БОТИНКИ КОЖАНЫЕ УТЕПЛЕННЫЕ С ЖЕСТКИМ ПОДНОСКОМ Р.40</t>
  </si>
  <si>
    <t>БОТИНКИ КОЖАНЫЕ УТЕПЛЕННЫЕ С ЖЕСТКИМ ПОДНОСКОМ Р.41</t>
  </si>
  <si>
    <t>БОТИНКИ КОЖАНЫЕ УТЕПЛЕННЫЕ С ЖЕСТКИМ ПОДНОСКОМ Р.42</t>
  </si>
  <si>
    <t>БОТИНКИ КОЖАНЫЕ УТЕПЛЕННЫЕ С ЖЕСТКИМ ПОДНОСКОМ Р.43</t>
  </si>
  <si>
    <t>БОТИНКИ КОЖАНЫЕ УТЕПЛЕННЫЕ С ЖЕСТКИМ ПОДНОСКОМ Р.44</t>
  </si>
  <si>
    <t>БОТИНКИ КОЖАНЫЕ УТЕПЛЕННЫЕ С ЖЕСТКИМ ПОДНОСКОМ Р.45</t>
  </si>
  <si>
    <t>БОТИНКИ КОЖАНЫЕ УТЕПЛЕННЫЕ С ЖЕСТКИМ ПОДНОСКОМ Р.46</t>
  </si>
  <si>
    <t>БОТИНКИ КОЖАНЫЕ УТЕПЛЕННЫЕ С ЖЕСТКИМ ПОДНОСКОМ Р.47</t>
  </si>
  <si>
    <t>ВАЛЕНКИ С РЕЗИНОВЫМ НИЗОМ Р.38</t>
  </si>
  <si>
    <t>ГОСТ 18724-88 ТУ 17 РФ 0302312-002-90 Цвет серый</t>
  </si>
  <si>
    <t>ВАЛЕНКИ С РЕЗИНОВЫМ НИЗОМ Р.39</t>
  </si>
  <si>
    <t>ВАЛЕНКИ С РЕЗИНОВЫМ НИЗОМ Р.41</t>
  </si>
  <si>
    <t>ВАЛЕНКИ С РЕЗИНОВЫМ НИЗОМ Р.42</t>
  </si>
  <si>
    <t>ВАЛЕНКИ С РЕЗИНОВЫМ НИЗОМ Р.43</t>
  </si>
  <si>
    <t>ВАЛЕНКИ С РЕЗИНОВЫМ НИЗОМ Р.44</t>
  </si>
  <si>
    <t>ВАЛЕНКИ С РЕЗИНОВЫМ НИЗОМ Р.47</t>
  </si>
  <si>
    <t>САПОГИ КОЖАНЫЕ С ЖЕСТКИМ ПОДНОСКОМ Р.40</t>
  </si>
  <si>
    <t>САПОГИ КОЖАНЫЕ С ЖЕСТКИМ ПОДНОСКОМ Р.41</t>
  </si>
  <si>
    <t>САПОГИ КОЖАНЫЕ С ЖЕСТКИМ ПОДНОСКОМ Р.42</t>
  </si>
  <si>
    <t>САПОГИ КОЖАНЫЕ С ЖЕСТКИМ ПОДНОСКОМ Р.43</t>
  </si>
  <si>
    <t>САПОГИ КОЖАНЫЕ С ЖЕСТКИМ ПОДНОСКОМ Р.44</t>
  </si>
  <si>
    <t>САПОГИ КОЖАНЫЕ С ЖЕСТКИМ ПОДНОСКОМ Р.45</t>
  </si>
  <si>
    <t>САПОГИ КОЖАНЫЕ С ЖЕСТКИМ ПОДНОСКОМ Р.46</t>
  </si>
  <si>
    <t>САПОГИ КОЖАНЫЕ УТЕПЛЕННЫЕ ДЛЯ ДОСТАВЩИКОВ ТЕЛЕГРАММ Р.36</t>
  </si>
  <si>
    <t>ГОСТ 26167-2005</t>
  </si>
  <si>
    <t>САПОГИ КОЖАНЫЕ УТЕПЛЕННЫЕ ДЛЯ ДОСТАВЩИКОВ ТЕЛЕГРАММ Р.37</t>
  </si>
  <si>
    <t>САПОГИ КОЖАНЫЕ УТЕПЛЕННЫЕ ДЛЯ ДОСТАВЩИКОВ ТЕЛЕГРАММ Р.38</t>
  </si>
  <si>
    <t>САПОГИ КОЖАНЫЕ УТЕПЛЕННЫЕ ДЛЯ ДОСТАВЩИКОВ ТЕЛЕГРАММ Р.39</t>
  </si>
  <si>
    <t>САПОГИ ПВХ ЖЕНСКИЕ ДЛЯ ДОСТАВЩИКОВ ТЕЛЕГРАММ (УБОРЩИКОВ ПРОИЗВОДСТВЕННЫХ И СЛУЖЕБНЫХ ПОМЕЩЕНИЙ) Р.36</t>
  </si>
  <si>
    <t>ТУ 2590-001-41598788-2009</t>
  </si>
  <si>
    <t>САПОГИ ПВХ ЖЕНСКИЕ ДЛЯ ДОСТАВЩИКОВ ТЕЛЕГРАММ (УБОРЩИКОВ ПРОИЗВОДСТВЕННЫХ И СЛУЖЕБНЫХ ПОМЕЩЕНИЙ) Р.37</t>
  </si>
  <si>
    <t>САПОГИ ПВХ ЖЕНСКИЕ ДЛЯ ДОСТАВЩИКОВ ТЕЛЕГРАММ (УБОРЩИКОВ ПРОИЗВОДСТВЕННЫХ И СЛУЖЕБНЫХ ПОМЕЩЕНИЙ) Р.38</t>
  </si>
  <si>
    <t>САПОГИ ПВХ ЖЕНСКИЕ ДЛЯ ДОСТАВЩИКОВ ТЕЛЕГРАММ (УБОРЩИКОВ ПРОИЗВОДСТВЕННЫХ И СЛУЖЕБНЫХ ПОМЕЩЕНИЙ) Р.39</t>
  </si>
  <si>
    <t>САПОГИ ПВХ ЖЕНСКИЕ ДЛЯ ДОСТАВЩИКОВ ТЕЛЕГРАММ (УБОРЩИКОВ ПРОИЗВОДСТВЕННЫХ И СЛУЖЕБНЫХ ПОМЕЩЕНИЙ) Р.40</t>
  </si>
  <si>
    <t>САПОГИ ПВХ ЖЕНСКИЕ ДЛЯ ДОСТАВЩИКОВ ТЕЛЕГРАММ (УБОРЩИКОВ ПРОИЗВОДСТВЕННЫХ И СЛУЖЕБНЫХ ПОМЕЩЕНИЙ) Р.41</t>
  </si>
  <si>
    <t>САПОГИ ПВХ МУЖСКИЕ Р.40</t>
  </si>
  <si>
    <t>САПОГИ ПВХ МУЖСКИЕ Р.41</t>
  </si>
  <si>
    <t>САПОГИ ПВХ МУЖСКИЕ Р.42</t>
  </si>
  <si>
    <t>САПОГИ ПВХ МУЖСКИЕ Р.43</t>
  </si>
  <si>
    <t>САПОГИ ПВХ МУЖСКИЕ Р.44</t>
  </si>
  <si>
    <t>САПОГИ ПВХ МУЖСКИЕ Р.45</t>
  </si>
  <si>
    <t>САПОГИ РЕЗИНОВЫЕ БОЛОТНЫЕ Р.39</t>
  </si>
  <si>
    <t>ГОСТ 5375-79</t>
  </si>
  <si>
    <t>САПОГИ РЕЗИНОВЫЕ БОЛОТНЫЕ Р.40</t>
  </si>
  <si>
    <t>САПОГИ РЕЗИНОВЫЕ БОЛОТНЫЕ Р.41</t>
  </si>
  <si>
    <t>САПОГИ РЕЗИНОВЫЕ БОЛОТНЫЕ Р.42</t>
  </si>
  <si>
    <t>САПОГИ РЕЗИНОВЫЕ БОЛОТНЫЕ Р.43</t>
  </si>
  <si>
    <t>САПОГИ РЕЗИНОВЫЕ БОЛОТНЫЕ Р.44</t>
  </si>
  <si>
    <t>САПОГИ РЕЗИНОВЫЕ БОЛОТНЫЕ Р.45</t>
  </si>
  <si>
    <t>САПОГИ РЕЗИНОВЫЕ БОЛОТНЫЕ Р.46</t>
  </si>
  <si>
    <t>ГОСТ 5375-79 Цвет черный</t>
  </si>
  <si>
    <t>САПОГИ РЕЗИНОВЫЕ С ЖЕСТКИМ ПОДНОСКОМ Р.38</t>
  </si>
  <si>
    <t>ТУ 2595-001-5020598-02</t>
  </si>
  <si>
    <t>САПОГИ РЕЗИНОВЫЕ С ЖЕСТКИМ ПОДНОСКОМ Р.39</t>
  </si>
  <si>
    <t>САПОГИ РЕЗИНОВЫЕ С ЖЕСТКИМ ПОДНОСКОМ Р.40</t>
  </si>
  <si>
    <t>САПОГИ РЕЗИНОВЫЕ С ЖЕСТКИМ ПОДНОСКОМ Р.41</t>
  </si>
  <si>
    <t>САПОГИ РЕЗИНОВЫЕ С ЖЕСТКИМ ПОДНОСКОМ Р.42</t>
  </si>
  <si>
    <t>САПОГИ РЕЗИНОВЫЕ С ЖЕСТКИМ ПОДНОСКОМ Р.43</t>
  </si>
  <si>
    <t>САПОГИ РЕЗИНОВЫЕ С ЖЕСТКИМ ПОДНОСКОМ Р.44</t>
  </si>
  <si>
    <t>САПОГИ РЕЗИНОВЫЕ С ЖЕСТКИМ ПОДНОСКОМ Р.45</t>
  </si>
  <si>
    <t>САПОГИ РЕЗИНОВЫЕ С ЖЕСТКИМ ПОДНОСКОМ Р.46</t>
  </si>
  <si>
    <t>САПОГИ РЕЗИНОВЫЕ С ЖЕСТКИМ ПОДНОСКОМ Р.47</t>
  </si>
  <si>
    <t>ТАПОЧКИ ЖЕНСКИЕ Р.35</t>
  </si>
  <si>
    <t>ТАПОЧКИ ЖЕНСКИЕ Р.36</t>
  </si>
  <si>
    <t>ТАПОЧКИ ЖЕНСКИЕ Р.37</t>
  </si>
  <si>
    <t>ТАПОЧКИ ЖЕНСКИЕ Р.38</t>
  </si>
  <si>
    <t>ТАПОЧКИ ЖЕНСКИЕ Р.39</t>
  </si>
  <si>
    <t>ТАПОЧКИ ЖЕНСКИЕ Р.40</t>
  </si>
  <si>
    <t>ТАПОЧКИ ЖЕНСКИЕ Р.41</t>
  </si>
  <si>
    <t>ТАПОЧКИ ЖЕНСКИЕ Р.42</t>
  </si>
  <si>
    <t>ТАПОЧКИ МУЖСКИЕ Р.38</t>
  </si>
  <si>
    <t>ТАПОЧКИ МУЖСКИЕ Р.39</t>
  </si>
  <si>
    <t>ТАПОЧКИ МУЖСКИЕ Р.40</t>
  </si>
  <si>
    <t>ТАПОЧКИ МУЖСКИЕ Р.41</t>
  </si>
  <si>
    <t>ТАПОЧКИ МУЖСКИЕ Р.42</t>
  </si>
  <si>
    <t>ТАПОЧКИ МУЖСКИЕ Р.43</t>
  </si>
  <si>
    <t>ТАПОЧКИ МУЖСКИЕ Р.44</t>
  </si>
  <si>
    <t>ТАПОЧКИ МУЖСКИЕ Р.46</t>
  </si>
  <si>
    <t>ТУФЛИ КОЖАНЫЕ ДЛЯ СТАНЦИОННОГО ПЕРСОНАЛА Р.35</t>
  </si>
  <si>
    <t>ТУФЛИ КОЖАНЫЕ ДЛЯ СТАНЦИОННОГО ПЕРСОНАЛА Р.36</t>
  </si>
  <si>
    <t>ТУФЛИ КОЖАНЫЕ ДЛЯ СТАНЦИОННОГО ПЕРСОНАЛА Р.37</t>
  </si>
  <si>
    <t>ТУФЛИ КОЖАНЫЕ ДЛЯ СТАНЦИОННОГО ПЕРСОНАЛА Р.38</t>
  </si>
  <si>
    <t>ТУФЛИ КОЖАНЫЕ ДЛЯ СТАНЦИОННОГО ПЕРСОНАЛА Р.39</t>
  </si>
  <si>
    <t>ТУФЛИ КОЖАНЫЕ ДЛЯ СТАНЦИОННОГО ПЕРСОНАЛА Р.40</t>
  </si>
  <si>
    <t>ТУФЛИ КОЖАНЫЕ ДЛЯ СТАНЦИОННОГО ПЕРСОНАЛА Р.41</t>
  </si>
  <si>
    <t>ТУФЛИ КОЖАНЫЕ ДЛЯ СТАНЦИОННОГО ПЕРСОНАЛА Р.42</t>
  </si>
  <si>
    <t>ТУФЛИ КОЖАНЫЕ ЖЕНСКИЕ ДЛЯ ДОСТАВЩИКОВ ТЕЛЕГРАММ Р.36</t>
  </si>
  <si>
    <t>ТУФЛИ КОЖАНЫЕ ЖЕНСКИЕ ДЛЯ ДОСТАВЩИКОВ ТЕЛЕГРАММ Р.37</t>
  </si>
  <si>
    <t>ТУФЛИ КОЖАНЫЕ ЖЕНСКИЕ ДЛЯ ДОСТАВЩИКОВ ТЕЛЕГРАММ Р.38</t>
  </si>
  <si>
    <t>ТУФЛИ КОЖАНЫЕ ЖЕНСКИЕ ДЛЯ ДОСТАВЩИКОВ ТЕЛЕГРАММ Р.39</t>
  </si>
  <si>
    <t>ТУФЛИ КОЖАНЫЕ ЖЕНСКИЕ ДЛЯ ДОСТАВЩИКОВ ТЕЛЕГРАММ Р.41</t>
  </si>
  <si>
    <t>ТУФЛИ КОЖАНЫЕ Р.39</t>
  </si>
  <si>
    <t>ТУФЛИ КОЖАНЫЕ Р.40</t>
  </si>
  <si>
    <t>ТУФЛИ КОЖАНЫЕ Р.41</t>
  </si>
  <si>
    <t>ТУФЛИ КОЖАНЫЕ Р.42</t>
  </si>
  <si>
    <t>ТУФЛИ КОЖАНЫЕ Р.43</t>
  </si>
  <si>
    <t>ТУФЛИ КОЖАНЫЕ Р.44</t>
  </si>
  <si>
    <t>ТУФЛИ КОЖАНЫЕ Р.45</t>
  </si>
  <si>
    <t>ТУФЛИ КОЖАНЫЕ Р.46</t>
  </si>
  <si>
    <t>DC 25.24.2</t>
  </si>
  <si>
    <t>D 2522315</t>
  </si>
  <si>
    <t>Поставка средств индивидуальной  защиты</t>
  </si>
  <si>
    <t>Согласно ТК РФ статья 212 нормальные условия труда</t>
  </si>
  <si>
    <t>ВКЛАДЫШИ ПРОТИВОШУМНЫЕ</t>
  </si>
  <si>
    <t>ГОСТ Р 12.4.224-99</t>
  </si>
  <si>
    <t>ГАЛОШИ ДИЭЛЕКТРИЧЕСКИЕ</t>
  </si>
  <si>
    <t>ТУ 2595-012-00149564-2010</t>
  </si>
  <si>
    <t>КАНАТ СТРАХОВОЧНЫЙ С КАРАБИНОМ 5 М.</t>
  </si>
  <si>
    <t>КАСКА ЗАЩИТНАЯ (БЕЛЫЙ ЦВЕТ ДЛЯ ИТР)</t>
  </si>
  <si>
    <t>КАСКА ЗАЩИТНАЯ (ОРАНЖЕВЫЙ ЦВЕТ)</t>
  </si>
  <si>
    <t>КОВЕР ДИЭЛЕКТРИЧЕСКИЙ</t>
  </si>
  <si>
    <t>ГОСТ 4997-75</t>
  </si>
  <si>
    <t>КОГТИ МОНТЕРСКИЕ КМ-1</t>
  </si>
  <si>
    <t>ГОСТ Р 12.4.209-99</t>
  </si>
  <si>
    <t>КОГТИ МОНТЕРСКИЕ КМ-2</t>
  </si>
  <si>
    <t>ЛАЗЫ КРПО</t>
  </si>
  <si>
    <t>ТУ 34 09.10601-91</t>
  </si>
  <si>
    <t>ЛАЗЫ УНИВЕРСАЛЬНЫЕ ЛУ-1</t>
  </si>
  <si>
    <t>МАСКА ЭЛЕКТРОСВАРЩИКА</t>
  </si>
  <si>
    <t>ТУ 34 09.10147-88</t>
  </si>
  <si>
    <t>НАКОЛЕННИКИ</t>
  </si>
  <si>
    <t>ГОСТ Р 12.4.011-89</t>
  </si>
  <si>
    <t>НАУШНИКИ ПРОТИВОШУМНЫЕ</t>
  </si>
  <si>
    <t>ОЧКИ ЗАЩИТНЫЕ</t>
  </si>
  <si>
    <t>ГОСТ Р 12.4.230.1-2007</t>
  </si>
  <si>
    <t>ПЕРЧАТКИ ДИЭЛЕКТРИЧЕСКИЕ</t>
  </si>
  <si>
    <t>ГОСТ 12.4.183-91; ГОСТ 12.4.246-2008</t>
  </si>
  <si>
    <t>ПЕРЧАТКИ КИСЛОТОЩЕЛОЧОСТОЙКИЕ</t>
  </si>
  <si>
    <t>ГОСТ 12.4.246-2008</t>
  </si>
  <si>
    <t>ПЕРЧАТКИ КОЖАНЫЕ</t>
  </si>
  <si>
    <t>ГОСТ 12.4.010-75; ГОСТ 12.4.246-2008</t>
  </si>
  <si>
    <t>ПЕРЧАТКИ РЕЗИНОВЫЕ</t>
  </si>
  <si>
    <t>ПЕРЧАТКИ С ЗАЩИТНЫМ ПОКРЫТИЕМ МОРОЗОСТОЙКИЕ С ШЕРСТЯНЫМИ ВКЛАДЫШАМИ</t>
  </si>
  <si>
    <t>ПЕРЧАТКИ С ПОЛИМЕРНЫМ ПОКРЫТИЕМ</t>
  </si>
  <si>
    <t>ПЕРЧАТКИ ТРИКОТАЖНЫЕ С ТОЧЕЧНЫМ ПОКРЫТИЕМ</t>
  </si>
  <si>
    <t>ПОДШЛЕМНИК ПОД КАСКУ</t>
  </si>
  <si>
    <t>ГОСТ  17-635-87</t>
  </si>
  <si>
    <t>ПОДШЛЕМНИК ПОД КАСКУ (С ОДНОСЛОЙНЫМ ИЛИ ТРЕХСЛОЙНЫМ УТЕПЛИТЕЛЕМ)</t>
  </si>
  <si>
    <t>ПОЯС МОНТЕРСКИЙ С ЦЕПЬЮ В ЧЕХЛЕ</t>
  </si>
  <si>
    <t>ГОСТ Р ЕН 358-2008</t>
  </si>
  <si>
    <t>ПОЯС СТРАХОВОЧНЫЙ (СТРОП 1,5 М.) С НАПЛЕЧНЫМИ ЛЯМКАМИ УС-2ВД</t>
  </si>
  <si>
    <t>ГОСТ 12.4.011-89</t>
  </si>
  <si>
    <t>ПОЯС СТРАХОВОЧНЫЙ С НАПЛЕЧНЫМИ И НАБЕДРЕННЫМИ ЛЯМКАМИ УПР-2Ж</t>
  </si>
  <si>
    <t>ПРОТИВОГАЗ ШЛАНГОВЫЙ ИЗОЛИРУЮЩИЙ</t>
  </si>
  <si>
    <t>ТУ 2568-010-54598330-2007</t>
  </si>
  <si>
    <t>РЕМНИ КОЖАНЫЕ К КОГТЯМ И ЛАЗАМ</t>
  </si>
  <si>
    <t>РЕСПИРАТОР ЗМ8101</t>
  </si>
  <si>
    <t>ГОСТ Р 12.4.191-99 ТУ 2568-002-11502704-2011</t>
  </si>
  <si>
    <t>РЕСПИРАТОР ЗМ8112</t>
  </si>
  <si>
    <t>РЕСПИРАТОР РПГ-67 С ПАТРОНОМ МАРКИ А1</t>
  </si>
  <si>
    <t>ГОСТ Р 12.4.041-2001</t>
  </si>
  <si>
    <t>РЕСПИРАТОР У2-К</t>
  </si>
  <si>
    <t>РУКАВИЦЫ БРЕЗЕНТОВЫЕ</t>
  </si>
  <si>
    <t>ГОСТ 12.4.010-75</t>
  </si>
  <si>
    <t>РУКАВИЦЫ КОМБИНИРОВАННЫЕ</t>
  </si>
  <si>
    <t>РУКАВИЦЫ МЕХОВЫЕ</t>
  </si>
  <si>
    <t>ГОСТ 21790-2005</t>
  </si>
  <si>
    <t>УСТРОЙСТВА ПРОТИВОСКОЛЬЗЯЩИЕ</t>
  </si>
  <si>
    <t>ТУ 2636-001-79369731-2009</t>
  </si>
  <si>
    <t>ФАРТУК ИЗ ПОЛИМЕРНЫХ МАТЕРИАЛОВ</t>
  </si>
  <si>
    <t>ГОСТ 12.4.029-76</t>
  </si>
  <si>
    <t>ФАРТУК ИЗ ПОЛИМЕРНЫХ МАТЕРИАЛОВ С НАГРУДНИКОМ</t>
  </si>
  <si>
    <t>ШИПЫ К ЛАЗАМ КРПО</t>
  </si>
  <si>
    <t>ШИПЫ К МОНТЕРСКИМ КОГТЯМ</t>
  </si>
  <si>
    <t>ШИПЫ К УНИВЕРСАЛЬНЫМ ЛАЗАМ</t>
  </si>
  <si>
    <t>ЩИТОК ЗАЩИТНЫЙ</t>
  </si>
  <si>
    <t>DB 18.21</t>
  </si>
  <si>
    <t>D 1815319</t>
  </si>
  <si>
    <t>Поставка спецодежды</t>
  </si>
  <si>
    <t>Согласно ТК РФ статья 212 обеспечение условий труда</t>
  </si>
  <si>
    <t>БЕЙСБОЛКА P.55</t>
  </si>
  <si>
    <t>ГОСТ 27575-87 Цвет синий, с логотипом</t>
  </si>
  <si>
    <t>БЕЙСБОЛКА P.56</t>
  </si>
  <si>
    <t>БЕЙСБОЛКА P.57</t>
  </si>
  <si>
    <t>БЕЙСБОЛКА P.58</t>
  </si>
  <si>
    <t>БЕЙСБОЛКА P.59</t>
  </si>
  <si>
    <t>БЕЙСБОЛКА P.60</t>
  </si>
  <si>
    <t>БЕЙСБОЛКА P.61</t>
  </si>
  <si>
    <t>БЕЙСБОЛКА СИГНАЛЬНАЯ Р.55</t>
  </si>
  <si>
    <t>ГОСТ 27575-87 Цвет сине-оранжевый, с логотипом</t>
  </si>
  <si>
    <t>БЕЙСБОЛКА СИГНАЛЬНАЯ Р.56</t>
  </si>
  <si>
    <t>БЕЙСБОЛКА СИГНАЛЬНАЯ Р.57</t>
  </si>
  <si>
    <t>БЕЙСБОЛКА СИГНАЛЬНАЯ Р.58</t>
  </si>
  <si>
    <t>БЕЙСБОЛКА СИГНАЛЬНАЯ Р.59</t>
  </si>
  <si>
    <t>БЕЙСБОЛКА СИГНАЛЬНАЯ Р.60</t>
  </si>
  <si>
    <t>БЕЙСБОЛКА СИГНАЛЬНАЯ Р.61</t>
  </si>
  <si>
    <t>БЕЛЬЕ НАТЕЛЬНОЕ УТЕПЛЕННОЕ Р.44-46 РОСТ 158-164</t>
  </si>
  <si>
    <t>ГОСТ 26085-84 Цвет оливковый</t>
  </si>
  <si>
    <t>БЕЛЬЕ НАТЕЛЬНОЕ УТЕПЛЕННОЕ Р.44-46 РОСТ 170-176</t>
  </si>
  <si>
    <t>БЕЛЬЕ НАТЕЛЬНОЕ УТЕПЛЕННОЕ Р.44-46 РОСТ 182-188</t>
  </si>
  <si>
    <t>БЕЛЬЕ НАТЕЛЬНОЕ УТЕПЛЕННОЕ Р.48-50 РОСТ 146-152</t>
  </si>
  <si>
    <t>БЕЛЬЕ НАТЕЛЬНОЕ УТЕПЛЕННОЕ Р.48-50 РОСТ 158-164</t>
  </si>
  <si>
    <t>БЕЛЬЕ НАТЕЛЬНОЕ УТЕПЛЕННОЕ Р.48-50 РОСТ 170-176</t>
  </si>
  <si>
    <t>БЕЛЬЕ НАТЕЛЬНОЕ УТЕПЛЕННОЕ Р.48-50 РОСТ 182-188</t>
  </si>
  <si>
    <t>БЕЛЬЕ НАТЕЛЬНОЕ УТЕПЛЕННОЕ Р.48-50 РОСТ 194-200</t>
  </si>
  <si>
    <t>БЕЛЬЕ НАТЕЛЬНОЕ УТЕПЛЕННОЕ Р.52-54 РОСТ 158-164</t>
  </si>
  <si>
    <t>БЕЛЬЕ НАТЕЛЬНОЕ УТЕПЛЕННОЕ Р.52-54 РОСТ 170-176</t>
  </si>
  <si>
    <t>БЕЛЬЕ НАТЕЛЬНОЕ УТЕПЛЕННОЕ Р.52-54 РОСТ 182-188</t>
  </si>
  <si>
    <t>БЕЛЬЕ НАТЕЛЬНОЕ УТЕПЛЕННОЕ Р.52-54 РОСТ 192</t>
  </si>
  <si>
    <t>БЕЛЬЕ НАТЕЛЬНОЕ УТЕПЛЕННОЕ Р.56-58 РОСТ 158-164</t>
  </si>
  <si>
    <t>БЕЛЬЕ НАТЕЛЬНОЕ УТЕПЛЕННОЕ Р.56-58 РОСТ 170-176</t>
  </si>
  <si>
    <t>БЕЛЬЕ НАТЕЛЬНОЕ УТЕПЛЕННОЕ Р.56-58 РОСТ 182-188</t>
  </si>
  <si>
    <t>БЕЛЬЕ НАТЕЛЬНОЕ УТЕПЛЕННОЕ Р.56-58 РОСТ 192</t>
  </si>
  <si>
    <t>БЕЛЬЕ НАТЕЛЬНОЕ УТЕПЛЕННОЕ Р.56-58 РОСТ 194-200</t>
  </si>
  <si>
    <t>БЕЛЬЕ НАТЕЛЬНОЕ УТЕПЛЕННОЕ Р.60-62 РОСТ 182-188</t>
  </si>
  <si>
    <t>БЕЛЬЕ НАТЕЛЬНОЕ УТЕПЛЕННОЕ Р.60-62 РОСТ 194-200</t>
  </si>
  <si>
    <t>БЕЛЬЕ НАТЕЛЬНОЕ УТЕПЛЕННОЕ Р.64-66 РОСТ 170-176</t>
  </si>
  <si>
    <t>БЕЛЬЕ НАТЕЛЬНОЕ УТЕПЛЕННОЕ Р.64-66 РОСТ 182-188</t>
  </si>
  <si>
    <t>БЕЛЬЕ НАТЕЛЬНОЕ УТЕПЛЕННОЕ Р.64-66 РОСТ 194-200</t>
  </si>
  <si>
    <t>ВЕТРОВКА (ШТОРМОВКА) ДЛЯ ЗАЩИТЫ ОТ ВОДЫ ДЛЯ ДОСТАВЩИКОВ ТЕЛЕГРАММ Р.44-46 РОСТ 158-164</t>
  </si>
  <si>
    <t>ГОСТ 25295-03 Цвет темно-синий</t>
  </si>
  <si>
    <t>ВЕТРОВКА (ШТОРМОВКА) ДЛЯ ЗАЩИТЫ ОТ ВОДЫ ДЛЯ ДОСТАВЩИКОВ ТЕЛЕГРАММ Р.44-46 РОСТ 170-176</t>
  </si>
  <si>
    <t>ВЕТРОВКА (ШТОРМОВКА) ДЛЯ ЗАЩИТЫ ОТ ВОДЫ ДЛЯ ДОСТАВЩИКОВ ТЕЛЕГРАММ Р.48-50 РОСТ 158-164</t>
  </si>
  <si>
    <t>ВЕТРОВКА (ШТОРМОВКА) ДЛЯ ЗАЩИТЫ ОТ ВОДЫ ДЛЯ ДОСТАВЩИКОВ ТЕЛЕГРАММ Р.48-50 РОСТ 170-176</t>
  </si>
  <si>
    <t>ВЕТРОВКА (ШТОРМОВКА) ДЛЯ ЗАЩИТЫ ОТ ВОДЫ ДЛЯ ДОСТАВЩИКОВ ТЕЛЕГРАММ Р.52-54 РОСТ 146-152</t>
  </si>
  <si>
    <t>ВЕТРОВКА (ШТОРМОВКА) ДЛЯ ЗАЩИТЫ ОТ ВОДЫ ДЛЯ ДОСТАВЩИКОВ ТЕЛЕГРАММ Р.52-54 РОСТ 158-164</t>
  </si>
  <si>
    <t>ВЕТРОВКА (ШТОРМОВКА) ДЛЯ ЗАЩИТЫ ОТ ВОДЫ ДЛЯ ДОСТАВЩИКОВ ТЕЛЕГРАММ Р.52-54 РОСТ 170-176</t>
  </si>
  <si>
    <t>ВЕТРОВКА (ШТОРМОВКА) ДЛЯ ЗАЩИТЫ ОТ ВОДЫ ДЛЯ ДОСТАВЩИКОВ ТЕЛЕГРАММ Р.56-58 РОСТ 158-164</t>
  </si>
  <si>
    <t>ВЕТРОВКА (ШТОРМОВКА) ДЛЯ ЗАЩИТЫ ОТ ВОДЫ ДЛЯ ДОСТАВЩИКОВ ТЕЛЕГРАММ Р.56-58 РОСТ 170-176</t>
  </si>
  <si>
    <t>ВЕТРОВКА (ШТОРМОВКА) ДЛЯ ЗАЩИТЫ ОТ ВОДЫ ДЛЯ ДОСТАВЩИКОВ ТЕЛЕГРАММ Р.60-62 РОСТ 182-188</t>
  </si>
  <si>
    <t>ЖИЛЕТ СИГНЛЬНЫЙ 2 КЛАССА ЗАЩИТЫ Р.44-46 РОСТ 158-164</t>
  </si>
  <si>
    <t>ГОСТ 12.4.219-99 (2КЛАСС)</t>
  </si>
  <si>
    <t>ЖИЛЕТ СИГНЛЬНЫЙ 2 КЛАССА ЗАЩИТЫ Р.44-46 РОСТ 170-176</t>
  </si>
  <si>
    <t>ЖИЛЕТ СИГНЛЬНЫЙ 2 КЛАССА ЗАЩИТЫ Р.48-50 РОСТ 158-164</t>
  </si>
  <si>
    <t>ЖИЛЕТ СИГНЛЬНЫЙ 2 КЛАССА ЗАЩИТЫ Р.48-50 РОСТ 170-176</t>
  </si>
  <si>
    <t>ЖИЛЕТ СИГНЛЬНЫЙ 2 КЛАССА ЗАЩИТЫ Р.48-50 РОСТ 182-188</t>
  </si>
  <si>
    <t>ЖИЛЕТ СИГНЛЬНЫЙ 2 КЛАССА ЗАЩИТЫ Р.52-54 РОСТ 158-164</t>
  </si>
  <si>
    <t>ЖИЛЕТ СИГНЛЬНЫЙ 2 КЛАССА ЗАЩИТЫ Р.52-54 РОСТ 170-176</t>
  </si>
  <si>
    <t>ЖИЛЕТ СИГНЛЬНЫЙ 2 КЛАССА ЗАЩИТЫ Р.52-54 РОСТ 182-188</t>
  </si>
  <si>
    <t>ЖИЛЕТ СИГНЛЬНЫЙ 2 КЛАССА ЗАЩИТЫ Р.56-58 РОСТ 146-152</t>
  </si>
  <si>
    <t>ЖИЛЕТ СИГНЛЬНЫЙ 2 КЛАССА ЗАЩИТЫ Р.56-58 РОСТ 158-164</t>
  </si>
  <si>
    <t>ЖИЛЕТ СИГНЛЬНЫЙ 2 КЛАССА ЗАЩИТЫ Р.56-58 РОСТ 170-176</t>
  </si>
  <si>
    <t>ЖИЛЕТ СИГНЛЬНЫЙ 2 КЛАССА ЗАЩИТЫ Р.56-58 РОСТ 182-188</t>
  </si>
  <si>
    <t>ЖИЛЕТ СИГНЛЬНЫЙ 2 КЛАССА ЗАЩИТЫ Р.60-62 РОСТ 170-176</t>
  </si>
  <si>
    <t>ЖИЛЕТ УТЕПЛЕННЫЙ ЖЕНСКИЙ Р.44-46 РОСТ 158-164</t>
  </si>
  <si>
    <t>ГОСТ 12.4.236-2007 Цвет темно-синий</t>
  </si>
  <si>
    <t>ЖИЛЕТ УТЕПЛЕННЫЙ ЖЕНСКИЙ Р.48-50 РОСТ 158-164</t>
  </si>
  <si>
    <t>ЖИЛЕТ УТЕПЛЕННЫЙ ЖЕНСКИЙ Р.48-50 РОСТ 170-176</t>
  </si>
  <si>
    <t>ЖИЛЕТ УТЕПЛЕННЫЙ ЖЕНСКИЙ Р.52-54 РОСТ 158-164</t>
  </si>
  <si>
    <t>ЖИЛЕТ УТЕПЛЕННЫЙ ЖЕНСКИЙ Р.52-54 РОСТ 170-176</t>
  </si>
  <si>
    <t>ЖИЛЕТ УТЕПЛЕННЫЙ МУЖСКОЙ Р.44-46 РОСТ 158-164</t>
  </si>
  <si>
    <t>ЖИЛЕТ УТЕПЛЕННЫЙ МУЖСКОЙ Р.44-46 РОСТ 170-176</t>
  </si>
  <si>
    <t>ЖИЛЕТ УТЕПЛЕННЫЙ МУЖСКОЙ Р.44-46 РОСТ 182-188</t>
  </si>
  <si>
    <t>ЖИЛЕТ УТЕПЛЕННЫЙ МУЖСКОЙ Р.48-50 РОСТ 158-164</t>
  </si>
  <si>
    <t>ЖИЛЕТ УТЕПЛЕННЫЙ МУЖСКОЙ Р.48-50 РОСТ 170-176</t>
  </si>
  <si>
    <t>ЖИЛЕТ УТЕПЛЕННЫЙ МУЖСКОЙ Р.48-50 РОСТ 182-188</t>
  </si>
  <si>
    <t>ЖИЛЕТ УТЕПЛЕННЫЙ МУЖСКОЙ Р.52-54 РОСТ 158-164</t>
  </si>
  <si>
    <t>ЖИЛЕТ УТЕПЛЕННЫЙ МУЖСКОЙ Р.52-54 РОСТ 170-176</t>
  </si>
  <si>
    <t>ЖИЛЕТ УТЕПЛЕННЫЙ МУЖСКОЙ Р.52-54 РОСТ 182-188</t>
  </si>
  <si>
    <t>ЖИЛЕТ УТЕПЛЕННЫЙ МУЖСКОЙ Р.52-54 РОСТ 192</t>
  </si>
  <si>
    <t>ЖИЛЕТ УТЕПЛЕННЫЙ МУЖСКОЙ Р.56-58 РОСТ 170-176</t>
  </si>
  <si>
    <t>ЖИЛЕТ УТЕПЛЕННЫЙ МУЖСКОЙ Р.56-58 РОСТ 182-188</t>
  </si>
  <si>
    <t>ЖИЛЕТ УТЕПЛЕННЫЙ МУЖСКОЙ Р.56-58 РОСТ 190-195</t>
  </si>
  <si>
    <t>ЖИЛЕТ УТЕПЛЕННЫЙ МУЖСКОЙ Р.56-58 РОСТ 192</t>
  </si>
  <si>
    <t>ЖИЛЕТ УТЕПЛЕННЫЙ МУЖСКОЙ Р.60-62 РОСТ 170-176</t>
  </si>
  <si>
    <t>ЖИЛЕТ УТЕПЛЕННЫЙ МУЖСКОЙ Р.60-62 РОСТ 194-200</t>
  </si>
  <si>
    <t>КОСТЮМ (КУРТКА, БРЮКИ) НА УТЕПЛЯЮЩЕЙ ПРОКЛАДКЕ Р.44-46 РОСТ 158-164</t>
  </si>
  <si>
    <t>КОСТЮМ (КУРТКА, БРЮКИ) НА УТЕПЛЯЮЩЕЙ ПРОКЛАДКЕ Р.44-46 РОСТ 170-176</t>
  </si>
  <si>
    <t>КОСТЮМ (КУРТКА, БРЮКИ) НА УТЕПЛЯЮЩЕЙ ПРОКЛАДКЕ Р.44-46 РОСТ 182-188</t>
  </si>
  <si>
    <t>КОСТЮМ (КУРТКА, БРЮКИ) НА УТЕПЛЯЮЩЕЙ ПРОКЛАДКЕ Р.44-48 РОСТ 182-188</t>
  </si>
  <si>
    <t>КОСТЮМ (КУРТКА, БРЮКИ) НА УТЕПЛЯЮЩЕЙ ПРОКЛАДКЕ Р.48-50 РОСТ 158-164</t>
  </si>
  <si>
    <t>КОСТЮМ (КУРТКА, БРЮКИ) НА УТЕПЛЯЮЩЕЙ ПРОКЛАДКЕ Р.48-50 РОСТ 170-176</t>
  </si>
  <si>
    <t>КОСТЮМ (КУРТКА, БРЮКИ) НА УТЕПЛЯЮЩЕЙ ПРОКЛАДКЕ Р.48-50 РОСТ 182-188</t>
  </si>
  <si>
    <t>КОСТЮМ (КУРТКА, БРЮКИ) НА УТЕПЛЯЮЩЕЙ ПРОКЛАДКЕ Р.52-54 РОСТ 158-164</t>
  </si>
  <si>
    <t>КОСТЮМ (КУРТКА, БРЮКИ) НА УТЕПЛЯЮЩЕЙ ПРОКЛАДКЕ Р.52-54 РОСТ 170-176</t>
  </si>
  <si>
    <t>КОСТЮМ (КУРТКА, БРЮКИ) НА УТЕПЛЯЮЩЕЙ ПРОКЛАДКЕ Р.52-54 РОСТ 182-188</t>
  </si>
  <si>
    <t>КОСТЮМ (КУРТКА, БРЮКИ) НА УТЕПЛЯЮЩЕЙ ПРОКЛАДКЕ Р.52-54 РОСТ 194-200</t>
  </si>
  <si>
    <t>КОСТЮМ (КУРТКА, БРЮКИ) НА УТЕПЛЯЮЩЕЙ ПРОКЛАДКЕ Р.56-58 РОСТ 158-164</t>
  </si>
  <si>
    <t>КОСТЮМ (КУРТКА, БРЮКИ) НА УТЕПЛЯЮЩЕЙ ПРОКЛАДКЕ Р.56-58 РОСТ 170-176</t>
  </si>
  <si>
    <t>КОСТЮМ (КУРТКА, БРЮКИ) НА УТЕПЛЯЮЩЕЙ ПРОКЛАДКЕ Р.56-58 РОСТ 182-188</t>
  </si>
  <si>
    <t>КОСТЮМ (КУРТКА, БРЮКИ) НА УТЕПЛЯЮЩЕЙ ПРОКЛАДКЕ Р.56-58 РОСТ 194-200</t>
  </si>
  <si>
    <t>КОСТЮМ (КУРТКА, БРЮКИ) НА УТЕПЛЯЮЩЕЙ ПРОКЛАДКЕ Р.60-62 РОСТ 170-176</t>
  </si>
  <si>
    <t>КОСТЮМ (КУРТКА, БРЮКИ) НА УТЕПЛЯЮЩЕЙ ПРОКЛАДКЕ Р.60-62 РОСТ 182-188</t>
  </si>
  <si>
    <t>КОСТЮМ (КУРТКА, БРЮКИ) НА УТЕПЛЯЮЩЕЙ ПРОКЛАДКЕ Р.64-66 РОСТ 170-176</t>
  </si>
  <si>
    <t>КОСТЮМ (КУРТКА, БРЮКИ) НА УТЕПЛЯЮЩЕЙ ПРОКЛАДКЕ Р.64-66 РОСТ 188</t>
  </si>
  <si>
    <t>КОСТЮМ (КУРТКА, БРЮКИ) НА УТЕПЛЯЮЩЕЙ ПРОКЛАДКЕ Р.68-70 РОСТ 170-176</t>
  </si>
  <si>
    <t>КОСТЮМ ЖЕНСКИЙ БРЮЧНОЙ ДЛЯ СТАНЦИОННОГО ПЕРСОНАЛА Р.44-46 РОСТ 146-152</t>
  </si>
  <si>
    <t>ГОСТ 25575-2003 Цвет васильковый</t>
  </si>
  <si>
    <t>КОСТЮМ ЖЕНСКИЙ БРЮЧНОЙ ДЛЯ СТАНЦИОННОГО ПЕРСОНАЛА Р.44-46 РОСТ 158-164</t>
  </si>
  <si>
    <t>КОСТЮМ ЖЕНСКИЙ БРЮЧНОЙ ДЛЯ СТАНЦИОННОГО ПЕРСОНАЛА Р.44-46 РОСТ 170-176</t>
  </si>
  <si>
    <t>КОСТЮМ ЖЕНСКИЙ БРЮЧНОЙ ДЛЯ СТАНЦИОННОГО ПЕРСОНАЛА Р.48-50 РОСТ 146-152</t>
  </si>
  <si>
    <t>КОСТЮМ ЖЕНСКИЙ БРЮЧНОЙ ДЛЯ СТАНЦИОННОГО ПЕРСОНАЛА Р.48-50 РОСТ 158-164</t>
  </si>
  <si>
    <t>КОСТЮМ ЖЕНСКИЙ БРЮЧНОЙ ДЛЯ СТАНЦИОННОГО ПЕРСОНАЛА Р.48-50 РОСТ 170-176</t>
  </si>
  <si>
    <t>КОСТЮМ ЖЕНСКИЙ БРЮЧНОЙ ДЛЯ СТАНЦИОННОГО ПЕРСОНАЛА Р.52-54 РОСТ 146-152</t>
  </si>
  <si>
    <t>КОСТЮМ ЖЕНСКИЙ БРЮЧНОЙ ДЛЯ СТАНЦИОННОГО ПЕРСОНАЛА Р.52-54 РОСТ 158-164</t>
  </si>
  <si>
    <t>КОСТЮМ ЖЕНСКИЙ БРЮЧНОЙ ДЛЯ СТАНЦИОННОГО ПЕРСОНАЛА Р.52-54 РОСТ 170-176</t>
  </si>
  <si>
    <t>КОСТЮМ ЖЕНСКИЙ БРЮЧНОЙ ДЛЯ СТАНЦИОННОГО ПЕРСОНАЛА Р.52-54 РОСТ 182-188</t>
  </si>
  <si>
    <t>КОСТЮМ ЖЕНСКИЙ БРЮЧНОЙ ДЛЯ СТАНЦИОННОГО ПЕРСОНАЛА Р.56-58 РОСТ 158-164</t>
  </si>
  <si>
    <t>КОСТЮМ ЖЕНСКИЙ БРЮЧНОЙ ДЛЯ СТАНЦИОННОГО ПЕРСОНАЛА Р.56-58 РОСТ 170-176</t>
  </si>
  <si>
    <t>КОСТЮМ ЖЕНСКИЙ БРЮЧНОЙ ДЛЯ СТАНЦИОННОГО ПЕРСОНАЛА Р.60-62 РОСТ 158-164</t>
  </si>
  <si>
    <t>КОСТЮМ ЖЕНСКИЙ БРЮЧНОЙ ДЛЯ СТАНЦИОННОГО ПЕРСОНАЛА Р.60-62 РОСТ 170-176</t>
  </si>
  <si>
    <t>КОСТЮМ ЖЕНСКИЙ БРЮЧНОЙ ДЛЯ СТАНЦИОННОГО ПЕРСОНАЛА Р.64-66 РОСТ 170-176</t>
  </si>
  <si>
    <t>КОСТЮМ ЗИМНИЙ СВАРЩИКА Р.48-50 РОСТ 158-164</t>
  </si>
  <si>
    <t>ГОСТ Р ИСО 11611-2011 Цвет хаки</t>
  </si>
  <si>
    <t>КОСТЮМ ЗИМНИЙ СВАРЩИКА Р.48-50 РОСТ 170-176</t>
  </si>
  <si>
    <t>КОСТЮМ ЗИМНИЙ СВАРЩИКА Р.52-54 РОСТ 170-176</t>
  </si>
  <si>
    <t>КОСТЮМ ЗИМНИЙ СВАРЩИКА Р.52-54 РОСТ 182-188</t>
  </si>
  <si>
    <t>КОСТЮМ ИЗ СМЕШАННЫХ ТКАНЕЙ ДЛЯ ЗАЩИТЫ ОТ ОБЩ. ПРОИЗВ-Х ЗАГРЯЗНЕНИЙ И МЕХ. ВОЗД Р.44-46 РОСТ 158-164</t>
  </si>
  <si>
    <t>ГОСТ 27575-87 Цвет темно-синий, отделка - васильковый</t>
  </si>
  <si>
    <t>КОСТЮМ ИЗ СМЕШАННЫХ ТКАНЕЙ ДЛЯ ЗАЩИТЫ ОТ ОБЩ. ПРОИЗВ-Х ЗАГРЯЗНЕНИЙ И МЕХ. ВОЗД Р.44-46 РОСТ 170-176</t>
  </si>
  <si>
    <t>КОСТЮМ ИЗ СМЕШАННЫХ ТКАНЕЙ ДЛЯ ЗАЩИТЫ ОТ ОБЩ. ПРОИЗВ-Х ЗАГРЯЗНЕНИЙ И МЕХ. ВОЗД Р.44-46 РОСТ 182-188</t>
  </si>
  <si>
    <t>КОСТЮМ ИЗ СМЕШАННЫХ ТКАНЕЙ ДЛЯ ЗАЩИТЫ ОТ ОБЩ. ПРОИЗВ-Х ЗАГРЯЗНЕНИЙ И МЕХ. ВОЗД Р.48-50 РОСТ 158-164</t>
  </si>
  <si>
    <t>КОСТЮМ ИЗ СМЕШАННЫХ ТКАНЕЙ ДЛЯ ЗАЩИТЫ ОТ ОБЩ. ПРОИЗВ-Х ЗАГРЯЗНЕНИЙ И МЕХ. ВОЗД Р.48-50 РОСТ 170-176</t>
  </si>
  <si>
    <t>КОСТЮМ ИЗ СМЕШАННЫХ ТКАНЕЙ ДЛЯ ЗАЩИТЫ ОТ ОБЩ. ПРОИЗВ-Х ЗАГРЯЗНЕНИЙ И МЕХ. ВОЗД Р.48-50 РОСТ 182-188</t>
  </si>
  <si>
    <t>КОСТЮМ ИЗ СМЕШАННЫХ ТКАНЕЙ ДЛЯ ЗАЩИТЫ ОТ ОБЩ. ПРОИЗВ-Х ЗАГРЯЗНЕНИЙ И МЕХ. ВОЗД Р.52-54 РОСТ 158-164</t>
  </si>
  <si>
    <t>КОСТЮМ ИЗ СМЕШАННЫХ ТКАНЕЙ ДЛЯ ЗАЩИТЫ ОТ ОБЩ. ПРОИЗВ-Х ЗАГРЯЗНЕНИЙ И МЕХ. ВОЗД Р.52-54 РОСТ 170-176</t>
  </si>
  <si>
    <t>КОСТЮМ ИЗ СМЕШАННЫХ ТКАНЕЙ ДЛЯ ЗАЩИТЫ ОТ ОБЩ. ПРОИЗВ-Х ЗАГРЯЗНЕНИЙ И МЕХ. ВОЗД Р.52-54 РОСТ 182-188</t>
  </si>
  <si>
    <t>КОСТЮМ ИЗ СМЕШАННЫХ ТКАНЕЙ ДЛЯ ЗАЩИТЫ ОТ ОБЩ. ПРОИЗВ-Х ЗАГРЯЗНЕНИЙ И МЕХ. ВОЗД Р.52-54 РОСТ 194-200</t>
  </si>
  <si>
    <t>ГОСТ 27575-87 Цвет темно-синий</t>
  </si>
  <si>
    <t>КОСТЮМ ИЗ СМЕШАННЫХ ТКАНЕЙ ДЛЯ ЗАЩИТЫ ОТ ОБЩ. ПРОИЗВ-Х ЗАГРЯЗНЕНИЙ И МЕХ. ВОЗД Р.56-58 РОСТ 158-164</t>
  </si>
  <si>
    <t>КОСТЮМ ИЗ СМЕШАННЫХ ТКАНЕЙ ДЛЯ ЗАЩИТЫ ОТ ОБЩ. ПРОИЗВ-Х ЗАГРЯЗНЕНИЙ И МЕХ. ВОЗД Р.56-58 РОСТ 170-176</t>
  </si>
  <si>
    <t>КОСТЮМ ИЗ СМЕШАННЫХ ТКАНЕЙ ДЛЯ ЗАЩИТЫ ОТ ОБЩ. ПРОИЗВ-Х ЗАГРЯЗНЕНИЙ И МЕХ. ВОЗД Р.56-58 РОСТ 182-188</t>
  </si>
  <si>
    <t>КОСТЮМ ИЗ СМЕШАННЫХ ТКАНЕЙ ДЛЯ ЗАЩИТЫ ОТ ОБЩ. ПРОИЗВ-Х ЗАГРЯЗНЕНИЙ И МЕХ. ВОЗД Р.56-58 РОСТ 192-200</t>
  </si>
  <si>
    <t>КОСТЮМ ИЗ СМЕШАННЫХ ТКАНЕЙ ДЛЯ ЗАЩИТЫ ОТ ОБЩ. ПРОИЗВ-Х ЗАГРЯЗНЕНИЙ И МЕХ. ВОЗД Р.60-62 РОСТ 170-176</t>
  </si>
  <si>
    <t>КОСТЮМ ИЗ СМЕШАННЫХ ТКАНЕЙ ДЛЯ ЗАЩИТЫ ОТ ОБЩ. ПРОИЗВ-Х ЗАГРЯЗНЕНИЙ И МЕХ. ВОЗД Р.60-62 РОСТ 182-188</t>
  </si>
  <si>
    <t>КОСТЮМ ИЗ СМЕШАННЫХ ТКАНЕЙ ДЛЯ ЗАЩИТЫ ОТ ОБЩ. ПРОИЗВ-Х ЗАГРЯЗНЕНИЙ И МЕХ. ВОЗД Р.60-62 РОСТ 194-200</t>
  </si>
  <si>
    <t>КОСТЮМ ИЗ СМЕШАННЫХ ТКАНЕЙ ДЛЯ ЗАЩИТЫ ОТ ОБЩ. ПРОИЗВ-Х ЗАГРЯЗНЕНИЙ И МЕХ. ВОЗД Р.66 РОСТ 182-188</t>
  </si>
  <si>
    <t>КОСТЮМ ИЗ СМЕШАННЫХ ТКАНЕЙ ДЛЯ ЗАЩИТЫ ОТ ОБЩ. ПРОИЗВ-Х ЗАГРЯЗНЕНИЙ И МЕХ. ВОЗД Р.68-70 РОСТ 170-176</t>
  </si>
  <si>
    <t>КОСТЮМ ИЗ СМЕШАННЫХ ТКАНЕЙ ДЛЯ ЗАЩИТЫ ОТ РАСТВОРОВ КИСЛОТ Р.44-46 РОСТ 146-152</t>
  </si>
  <si>
    <t>КОСТЮМ ИЗ СМЕШАННЫХ ТКАНЕЙ ДЛЯ ЗАЩИТЫ ОТ РАСТВОРОВ КИСЛОТ Р.44-46 РОСТ 158-164</t>
  </si>
  <si>
    <t>КОСТЮМ ИЗ СМЕШАННЫХ ТКАНЕЙ ДЛЯ ЗАЩИТЫ ОТ РАСТВОРОВ КИСЛОТ Р.48-50 РОСТ 170-16</t>
  </si>
  <si>
    <t>КОСТЮМ ИЗ СМЕШАННЫХ ТКАНЕЙ ДЛЯ ЗАЩИТЫ ОТ РАСТВОРОВ КИСЛОТ Р.52-54 РОСТ 158-164</t>
  </si>
  <si>
    <t>КОСТЮМ ИЗ СМЕШАННЫХ ТКАНЕЙ ДЛЯ ЗАЩИТЫ ОТ РАСТВОРОВ КИСЛОТ Р.52-54 РОСТ 170-176</t>
  </si>
  <si>
    <t>КОСТЮМ ПРОТИВОЭНЦЕФОЛИТНЫЙ Р.44-46 РОСТ 170-176</t>
  </si>
  <si>
    <t>ТУ 17 РФ 5109240-5584-90</t>
  </si>
  <si>
    <t>КОСТЮМ ПРОТИВОЭНЦЕФОЛИТНЫЙ Р.48-50 РОСТ 158-164</t>
  </si>
  <si>
    <t>КОСТЮМ ПРОТИВОЭНЦЕФОЛИТНЫЙ Р.48-50 РОСТ 170-176</t>
  </si>
  <si>
    <t>КОСТЮМ ПРОТИВОЭНЦЕФОЛИТНЫЙ Р.48-50 РОСТ 182-188</t>
  </si>
  <si>
    <t>КОСТЮМ ПРОТИВОЭНЦЕФОЛИТНЫЙ Р.52-54 РОСТ 158-164</t>
  </si>
  <si>
    <t>КОСТЮМ ПРОТИВОЭНЦЕФОЛИТНЫЙ Р.52-54 РОСТ 170-176</t>
  </si>
  <si>
    <t>КОСТЮМ ПРОТИВОЭНЦЕФОЛИТНЫЙ Р.52-54 РОСТ 182-188</t>
  </si>
  <si>
    <t>КОСТЮМ ПРОТИВОЭНЦЕФОЛИТНЫЙ Р.52-54 РОСТ 194-200</t>
  </si>
  <si>
    <t>КОСТЮМ ПРОТИВОЭНЦЕФОЛИТНЫЙ Р.56-58 РОСТ 158-164</t>
  </si>
  <si>
    <t>КОСТЮМ ПРОТИВОЭНЦЕФОЛИТНЫЙ Р.56-58 РОСТ 170-176</t>
  </si>
  <si>
    <t>КОСТЮМ ПРОТИВОЭНЦЕФОЛИТНЫЙ Р.56-58 РОСТ 194-200</t>
  </si>
  <si>
    <t>КОСТЮМ СВАРЩИКА Р.48-50 РОСТ 158-164</t>
  </si>
  <si>
    <t>КОСТЮМ СВАРЩИКА Р.48-50 РОСТ 170-176</t>
  </si>
  <si>
    <t>КОСТЮМ СВАРЩИКА Р.52-54 РОСТ 170-176</t>
  </si>
  <si>
    <t>КОСТЮМ СВАРЩИКА Р.52-54 РОСТ 182-188</t>
  </si>
  <si>
    <t>КОСТЮМ СВАРЩИКА Р.56-58 РОСТ 170-176</t>
  </si>
  <si>
    <t>КОСТЮМ СИГНАЛЬНЫЙ 3 КЛАССА ЗАЩИТЫ Р.44-46 РОСТ 158-164</t>
  </si>
  <si>
    <t>ГОСТ 12.4.219-99 Цвет темно-синий + флуоресцентный оранжевый</t>
  </si>
  <si>
    <t>КОСТЮМ СИГНАЛЬНЫЙ 3 КЛАССА ЗАЩИТЫ Р.44-46 РОСТ 170-176</t>
  </si>
  <si>
    <t>КОСТЮМ СИГНАЛЬНЫЙ 3 КЛАССА ЗАЩИТЫ Р.44-46 РОСТ 182-188</t>
  </si>
  <si>
    <t>КОСТЮМ СИГНАЛЬНЫЙ 3 КЛАССА ЗАЩИТЫ Р.48-50 РОСТ 158-164</t>
  </si>
  <si>
    <t>КОСТЮМ СИГНАЛЬНЫЙ 3 КЛАССА ЗАЩИТЫ Р.48-50 РОСТ 170-176</t>
  </si>
  <si>
    <t>КОСТЮМ СИГНАЛЬНЫЙ 3 КЛАССА ЗАЩИТЫ Р.48-50 РОСТ 182-188</t>
  </si>
  <si>
    <t>КОСТЮМ СИГНАЛЬНЫЙ 3 КЛАССА ЗАЩИТЫ Р.48-50 РОСТ 194-200</t>
  </si>
  <si>
    <t>ГОСТ Р 12.4.219-99 Цвет флуоресцентный оранжевый с темно-синим</t>
  </si>
  <si>
    <t>КОСТЮМ СИГНАЛЬНЫЙ 3 КЛАССА ЗАЩИТЫ Р.52-54 РОСТ 146-152</t>
  </si>
  <si>
    <t>КОСТЮМ СИГНАЛЬНЫЙ 3 КЛАССА ЗАЩИТЫ Р.52-54 РОСТ 158-164</t>
  </si>
  <si>
    <t>КОСТЮМ СИГНАЛЬНЫЙ 3 КЛАССА ЗАЩИТЫ Р.52-54 РОСТ 170-176</t>
  </si>
  <si>
    <t>КОСТЮМ СИГНАЛЬНЫЙ 3 КЛАССА ЗАЩИТЫ Р.52-54 РОСТ 182-188</t>
  </si>
  <si>
    <t>КОСТЮМ СИГНАЛЬНЫЙ 3 КЛАССА ЗАЩИТЫ Р.52-54 РОСТ 192-198</t>
  </si>
  <si>
    <t>КОСТЮМ СИГНАЛЬНЫЙ 3 КЛАССА ЗАЩИТЫ Р.56-58 РОСТ 146-152</t>
  </si>
  <si>
    <t>КОСТЮМ СИГНАЛЬНЫЙ 3 КЛАССА ЗАЩИТЫ Р.56-58 РОСТ 158-164</t>
  </si>
  <si>
    <t>КОСТЮМ СИГНАЛЬНЫЙ 3 КЛАССА ЗАЩИТЫ Р.56-58 РОСТ 182-188</t>
  </si>
  <si>
    <t>КОСТЮМ СИГНАЛЬНЫЙ 3 КЛАССА ЗАЩИТЫ Р.56-58 РОСТ 192-198</t>
  </si>
  <si>
    <t>КОСТЮМ СИГНАЛЬНЫЙ 3 КЛАССА ЗАЩИТЫ Р.56-58 РОСТ170-176</t>
  </si>
  <si>
    <t>КОСТЮМ СИГНАЛЬНЫЙ 3 КЛАССА ЗАЩИТЫ Р.60-62 РОСТ 170-176</t>
  </si>
  <si>
    <t>КОСТЮМ СИГНАЛЬНЫЙ 3 КЛАССА ЗАЩИТЫ Р.60-62 РОСТ 182-188</t>
  </si>
  <si>
    <t>КОСТЮМ СИГНАЛЬНЫЙ 3 КЛАССА ЗАЩИТЫ Р.60-62 РОСТ 194-200</t>
  </si>
  <si>
    <t>КОСТЮМ СИГНАЛЬНЫЙ 3 КЛАССА ЗАЩИТЫ Р.64-66 РОСТ 194-200</t>
  </si>
  <si>
    <t>КОСТЮМ СИГНАЛЬНЫЙ НА УТЕПЛЯЮЩЕЙ ПРОКЛАДКЕ,  ВОДООТТАЛКИВАЮЩИЙ 3 КЛ ЗАЩИТЫ Р.44-46 РОСТ 170-176</t>
  </si>
  <si>
    <t>КОСТЮМ СИГНАЛЬНЫЙ НА УТЕПЛЯЮЩЕЙ ПРОКЛАДКЕ, ВОДООТТАЛКИВАЮЩИЙ 3 КЛ ЗАЩИТЫ Р.44-46 РОСТ 158-164</t>
  </si>
  <si>
    <t>КОСТЮМ СИГНАЛЬНЫЙ НА УТЕПЛЯЮЩЕЙ ПРОКЛАДКЕ, ВОДООТТАЛКИВАЮЩИЙ 3 КЛ ЗАЩИТЫ Р.44-46 РОСТ 182-188</t>
  </si>
  <si>
    <t>КОСТЮМ СИГНАЛЬНЫЙ НА УТЕПЛЯЮЩЕЙ ПРОКЛАДКЕ, ВОДООТТАЛКИВАЮЩИЙ 3 КЛ ЗАЩИТЫ Р.48-50 РОСТ 146-152</t>
  </si>
  <si>
    <t>КОСТЮМ СИГНАЛЬНЫЙ НА УТЕПЛЯЮЩЕЙ ПРОКЛАДКЕ, ВОДООТТАЛКИВАЮЩИЙ 3 КЛ ЗАЩИТЫ Р.48-50 РОСТ 158-164</t>
  </si>
  <si>
    <t>КОСТЮМ СИГНАЛЬНЫЙ НА УТЕПЛЯЮЩЕЙ ПРОКЛАДКЕ, ВОДООТТАЛКИВАЮЩИЙ 3 КЛ ЗАЩИТЫ Р.48-50 РОСТ 170-176</t>
  </si>
  <si>
    <t>КОСТЮМ СИГНАЛЬНЫЙ НА УТЕПЛЯЮЩЕЙ ПРОКЛАДКЕ, ВОДООТТАЛКИВАЮЩИЙ 3 КЛ ЗАЩИТЫ Р.48-50 РОСТ 182-188</t>
  </si>
  <si>
    <t>КОСТЮМ СИГНАЛЬНЫЙ НА УТЕПЛЯЮЩЕЙ ПРОКЛАДКЕ, ВОДООТТАЛКИВАЮЩИЙ 3 КЛ ЗАЩИТЫ Р.48-50 РОСТ 194-200</t>
  </si>
  <si>
    <t>КОСТЮМ СИГНАЛЬНЫЙ НА УТЕПЛЯЮЩЕЙ ПРОКЛАДКЕ, ВОДООТТАЛКИВАЮЩИЙ 3 КЛ ЗАЩИТЫ Р.52-54 РОСТ 146-152</t>
  </si>
  <si>
    <t>КОСТЮМ СИГНАЛЬНЫЙ НА УТЕПЛЯЮЩЕЙ ПРОКЛАДКЕ, ВОДООТТАЛКИВАЮЩИЙ 3 КЛ ЗАЩИТЫ Р.52-54 РОСТ 158-164</t>
  </si>
  <si>
    <t>КОСТЮМ СИГНАЛЬНЫЙ НА УТЕПЛЯЮЩЕЙ ПРОКЛАДКЕ, ВОДООТТАЛКИВАЮЩИЙ 3 КЛ ЗАЩИТЫ Р.52-54 РОСТ 170-176</t>
  </si>
  <si>
    <t>КОСТЮМ СИГНАЛЬНЫЙ НА УТЕПЛЯЮЩЕЙ ПРОКЛАДКЕ, ВОДООТТАЛКИВАЮЩИЙ 3 КЛ ЗАЩИТЫ Р.52-54 РОСТ 182-188</t>
  </si>
  <si>
    <t>КОСТЮМ СИГНАЛЬНЫЙ НА УТЕПЛЯЮЩЕЙ ПРОКЛАДКЕ, ВОДООТТАЛКИВАЮЩИЙ 3 КЛ ЗАЩИТЫ Р.52-54 РОСТ 198</t>
  </si>
  <si>
    <t>КОСТЮМ СИГНАЛЬНЫЙ НА УТЕПЛЯЮЩЕЙ ПРОКЛАДКЕ, ВОДООТТАЛКИВАЮЩИЙ 3 КЛ ЗАЩИТЫ Р.56-58 РОСТ 170-176</t>
  </si>
  <si>
    <t>КОСТЮМ СИГНАЛЬНЫЙ НА УТЕПЛЯЮЩЕЙ ПРОКЛАДКЕ, ВОДООТТАЛКИВАЮЩИЙ 3 КЛ ЗАЩИТЫ Р.56-58 РОСТ 182-188</t>
  </si>
  <si>
    <t>КОСТЮМ СИГНАЛЬНЫЙ НА УТЕПЛЯЮЩЕЙ ПРОКЛАДКЕ, ВОДООТТАЛКИВАЮЩИЙ 3 КЛ ЗАЩИТЫ Р.56-58 РОСТ 194-200</t>
  </si>
  <si>
    <t>КОСТЮМ СИГНАЛЬНЫЙ НА УТЕПЛЯЮЩЕЙ ПРОКЛАДКЕ, ВОДООТТАЛКИВАЮЩИЙ 3 КЛ ЗАЩИТЫ Р.60-62 РОСТ 182-188</t>
  </si>
  <si>
    <t>КОСТЮМ СИГНАЛЬНЫЙ НА УТЕПЛЯЮЩЕЙ ПРОКЛАДКЕ, ВОДООТТАЛКИВАЮЩИЙ 3 КЛ ЗАЩИТЫ Р.60-62 РОСТ 194-200</t>
  </si>
  <si>
    <t>КОСТЮМ ХЛОПЧАТОБУМАЖНЫЙ ДЛЯ ЗАЩИТЫ ОТ ОБЩ. ПРОИЗВ-Х ЗАГРЯЗНЕНИЙ И МЕХ. ВОЗД  Р.44-46 РОСТ 158-164</t>
  </si>
  <si>
    <t>КОСТЮМ ХЛОПЧАТОБУМАЖНЫЙ ДЛЯ ЗАЩИТЫ ОТ ОБЩ. ПРОИЗВ-Х ЗАГРЯЗНЕНИЙ И МЕХ. ВОЗД  Р.44-46 РОСТ 170-176</t>
  </si>
  <si>
    <t>КОСТЮМ ХЛОПЧАТОБУМАЖНЫЙ ДЛЯ ЗАЩИТЫ ОТ ОБЩ. ПРОИЗВ-Х ЗАГРЯЗНЕНИЙ И МЕХ. ВОЗД  Р.48-50 РОСТ 158-164</t>
  </si>
  <si>
    <t>КОСТЮМ ХЛОПЧАТОБУМАЖНЫЙ ДЛЯ ЗАЩИТЫ ОТ ОБЩ. ПРОИЗВ-Х ЗАГРЯЗНЕНИЙ И МЕХ. ВОЗД  Р.48-50 РОСТ 170-176</t>
  </si>
  <si>
    <t>КОСТЮМ ХЛОПЧАТОБУМАЖНЫЙ ДЛЯ ЗАЩИТЫ ОТ ОБЩ. ПРОИЗВ-Х ЗАГРЯЗНЕНИЙ И МЕХ. ВОЗД  Р.48-50 РОСТ 182-188</t>
  </si>
  <si>
    <t>КОСТЮМ ХЛОПЧАТОБУМАЖНЫЙ ДЛЯ ЗАЩИТЫ ОТ ОБЩ. ПРОИЗВ-Х ЗАГРЯЗНЕНИЙ И МЕХ. ВОЗД  Р.50 РОСТ 194</t>
  </si>
  <si>
    <t>КОСТЮМ ХЛОПЧАТОБУМАЖНЫЙ ДЛЯ ЗАЩИТЫ ОТ ОБЩ. ПРОИЗВ-Х ЗАГРЯЗНЕНИЙ И МЕХ. ВОЗД  Р.52-54 РОСТ 146-152</t>
  </si>
  <si>
    <t>КОСТЮМ ХЛОПЧАТОБУМАЖНЫЙ ДЛЯ ЗАЩИТЫ ОТ ОБЩ. ПРОИЗВ-Х ЗАГРЯЗНЕНИЙ И МЕХ. ВОЗД  Р.52-54 РОСТ 158-164</t>
  </si>
  <si>
    <t>КОСТЮМ ХЛОПЧАТОБУМАЖНЫЙ ДЛЯ ЗАЩИТЫ ОТ ОБЩ. ПРОИЗВ-Х ЗАГРЯЗНЕНИЙ И МЕХ. ВОЗД  Р.52-54 РОСТ 170-176</t>
  </si>
  <si>
    <t>КОСТЮМ ХЛОПЧАТОБУМАЖНЫЙ ДЛЯ ЗАЩИТЫ ОТ ОБЩ. ПРОИЗВ-Х ЗАГРЯЗНЕНИЙ И МЕХ. ВОЗД  Р.52-54 РОСТ 182-188</t>
  </si>
  <si>
    <t>КОСТЮМ ХЛОПЧАТОБУМАЖНЫЙ ДЛЯ ЗАЩИТЫ ОТ ОБЩ. ПРОИЗВ-Х ЗАГРЯЗНЕНИЙ И МЕХ. ВОЗД  Р.56-58 РОСТ 170-176</t>
  </si>
  <si>
    <t>КОСТЮМ ХЛОПЧАТОБУМАЖНЫЙ ДЛЯ ЗАЩИТЫ ОТ ОБЩ. ПРОИЗВ-Х ЗАГРЯЗНЕНИЙ И МЕХ. ВОЗД  Р.56-58 РОСТ 182-188</t>
  </si>
  <si>
    <t>КОСТЮМ ХЛОПЧАТОБУМАЖНЫЙ ДЛЯ ЗАЩИТЫ ОТ ОБЩ. ПРОИЗВ-Х ЗАГРЯЗНЕНИЙ И МЕХ. ВОЗД  Р.60-62 РОСТ 182-188</t>
  </si>
  <si>
    <t>КУРТКА НА УТЕПЛЯЮЩЕЙ ПРОКЛАДКЕ ЖЕНСКИЙ Р.44-46 РОСТ 146-152</t>
  </si>
  <si>
    <t>ГОСТ 12.4.236-2007 Цвет васильковый</t>
  </si>
  <si>
    <t>КУРТКА НА УТЕПЛЯЮЩЕЙ ПРОКЛАДКЕ ЖЕНСКИЙ Р.44-46 РОСТ 158-164</t>
  </si>
  <si>
    <t>КУРТКА НА УТЕПЛЯЮЩЕЙ ПРОКЛАДКЕ ЖЕНСКИЙ Р.44-46 РОСТ 170-176</t>
  </si>
  <si>
    <t>КУРТКА НА УТЕПЛЯЮЩЕЙ ПРОКЛАДКЕ ЖЕНСКИЙ Р.48-50 РОСТ 146-152</t>
  </si>
  <si>
    <t>КУРТКА НА УТЕПЛЯЮЩЕЙ ПРОКЛАДКЕ ЖЕНСКИЙ Р.48-50 РОСТ 158-164</t>
  </si>
  <si>
    <t>КУРТКА НА УТЕПЛЯЮЩЕЙ ПРОКЛАДКЕ ЖЕНСКИЙ Р.48-50 РОСТ 170-176</t>
  </si>
  <si>
    <t>КУРТКА НА УТЕПЛЯЮЩЕЙ ПРОКЛАДКЕ ЖЕНСКИЙ Р.48-50 РОСТ 182-188</t>
  </si>
  <si>
    <t>КУРТКА НА УТЕПЛЯЮЩЕЙ ПРОКЛАДКЕ ЖЕНСКИЙ Р.52-54 РОСТ 158-164</t>
  </si>
  <si>
    <t>КУРТКА НА УТЕПЛЯЮЩЕЙ ПРОКЛАДКЕ ЖЕНСКИЙ Р.52-54 РОСТ 170-176</t>
  </si>
  <si>
    <t>КУРТКА НА УТЕПЛЯЮЩЕЙ ПРОКЛАДКЕ ЖЕНСКИЙ Р.56-58 РОСТ 158-164</t>
  </si>
  <si>
    <t>КУРТКА НА УТЕПЛЯЮЩЕЙ ПРОКЛАДКЕ МУЖСКОЙ Р.48-50 РОСТ 170-176</t>
  </si>
  <si>
    <t>КУРТКА НА УТЕПЛЯЮЩЕЙ ПРОКЛАДКЕ МУЖСКОЙ Р.48-50 РОСТ 182-188</t>
  </si>
  <si>
    <t>КУРТКА НА УТЕПЛЯЮЩЕЙ ПРОКЛАДКЕ МУЖСКОЙ Р.52-54 РОСТ 170-176</t>
  </si>
  <si>
    <t>КУРТКА НА УТЕПЛЯЮЩЕЙ ПРОКЛАДКЕ МУЖСКОЙ Р.52-54 РОСТ 182-188</t>
  </si>
  <si>
    <t>КУРТКА НА УТЕПЛЯЮЩЕЙ ПРОКЛАДКЕ МУЖСКОЙ Р.60-62 РОСТ 170-176</t>
  </si>
  <si>
    <t>ПЛАЩ НЕПРОМОКАЕМЫЙ Р 56-58 РОСТ 170-176</t>
  </si>
  <si>
    <t>ПЛАЩ НЕПРОМОКАЕМЫЙ Р 56-58 РОСТ 182-188</t>
  </si>
  <si>
    <t>ПЛАЩ НЕПРОМОКАЕМЫЙ Р.44-46 РОСТ 170-176</t>
  </si>
  <si>
    <t>ПЛАЩ НЕПРОМОКАЕМЫЙ Р.48-50 РОСТ 158-164</t>
  </si>
  <si>
    <t>ПЛАЩ НЕПРОМОКАЕМЫЙ Р.48-50 РОСТ 170-176</t>
  </si>
  <si>
    <t>ПЛАЩ НЕПРОМОКАЕМЫЙ Р.48-50 РОСТ 182-188</t>
  </si>
  <si>
    <t>ПЛАЩ НЕПРОМОКАЕМЫЙ Р.52-54 РОСТ 146-152</t>
  </si>
  <si>
    <t>ПЛАЩ НЕПРОМОКАЕМЫЙ Р.52-54 РОСТ 158-164</t>
  </si>
  <si>
    <t>ПЛАЩ НЕПРОМОКАЕМЫЙ Р.52-54 РОСТ 170-176</t>
  </si>
  <si>
    <t>ПЛАЩ НЕПРОМОКАЕМЫЙ Р.52-54 РОСТ 182-188</t>
  </si>
  <si>
    <t>ПЛАЩ НЕПРОМОКАЕМЫЙ Р.60-62 РОСТ 194-200</t>
  </si>
  <si>
    <t>ПЛАЩ НЕПРОМОКАЕМЫЙ СИГНАЛЬНЫЙ 3 КЛАССА ЗАЩИТЫ Р 44-46 РОСТ 146-152</t>
  </si>
  <si>
    <t>ГОСТ 12.4.219-99; ГОСТ 12.4.134-83 Цвет темно-синий</t>
  </si>
  <si>
    <t>ПЛАЩ НЕПРОМОКАЕМЫЙ СИГНАЛЬНЫЙ 3 КЛАССА ЗАЩИТЫ Р 44-46 РОСТ 158-164</t>
  </si>
  <si>
    <t>ПЛАЩ НЕПРОМОКАЕМЫЙ СИГНАЛЬНЫЙ 3 КЛАССА ЗАЩИТЫ Р 44-46 РОСТ 170-176</t>
  </si>
  <si>
    <t>ПЛАЩ НЕПРОМОКАЕМЫЙ СИГНАЛЬНЫЙ 3 КЛАССА ЗАЩИТЫ Р 44-46 РОСТ 182-188</t>
  </si>
  <si>
    <t>ПЛАЩ НЕПРОМОКАЕМЫЙ СИГНАЛЬНЫЙ 3 КЛАССА ЗАЩИТЫ Р 48-50 РОСТ 158-164</t>
  </si>
  <si>
    <t>ПЛАЩ НЕПРОМОКАЕМЫЙ СИГНАЛЬНЫЙ 3 КЛАССА ЗАЩИТЫ Р 48-50 РОСТ 170-76</t>
  </si>
  <si>
    <t>ПЛАЩ НЕПРОМОКАЕМЫЙ СИГНАЛЬНЫЙ 3 КЛАССА ЗАЩИТЫ Р 48-50 РОСТ 182-188</t>
  </si>
  <si>
    <t>ПЛАЩ НЕПРОМОКАЕМЫЙ СИГНАЛЬНЫЙ 3 КЛАССА ЗАЩИТЫ Р 52-54 РОСТ 158-164</t>
  </si>
  <si>
    <t>ПЛАЩ НЕПРОМОКАЕМЫЙ СИГНАЛЬНЫЙ 3 КЛАССА ЗАЩИТЫ Р 52-54 РОСТ 170-176</t>
  </si>
  <si>
    <t>ПЛАЩ НЕПРОМОКАЕМЫЙ СИГНАЛЬНЫЙ 3 КЛАССА ЗАЩИТЫ Р 52-54 РОСТ 182-188</t>
  </si>
  <si>
    <t>ПЛАЩ НЕПРОМОКАЕМЫЙ СИГНАЛЬНЫЙ 3 КЛАССА ЗАЩИТЫ Р 52-54 РОСТ 194-200</t>
  </si>
  <si>
    <t>ГОСТ 12.4.219-99</t>
  </si>
  <si>
    <t>ПЛАЩ НЕПРОМОКАЕМЫЙ СИГНАЛЬНЫЙ 3 КЛАССА ЗАЩИТЫ Р 56-58 РОСТ 170-176</t>
  </si>
  <si>
    <t>ПЛАЩ НЕПРОМОКАЕМЫЙ СИГНАЛЬНЫЙ 3 КЛАССА ЗАЩИТЫ Р 56-58 РОСТ 182-188</t>
  </si>
  <si>
    <t>ПЛАЩ НЕПРОМОКАЕМЫЙ СИГНАЛЬНЫЙ 3 КЛАССА ЗАЩИТЫ Р 56-58 РОСТ 192</t>
  </si>
  <si>
    <t>ПЛАЩ НЕПРОМОКАЕМЫЙ СИГНАЛЬНЫЙ 3 КЛАССА ЗАЩИТЫ Р 60-62 РОСТ 194-200</t>
  </si>
  <si>
    <t>ПЛАЩ НЕПРОМОКАЕМЫЙ СИГНАЛЬНЫЙ 3 КЛАССА ЗАЩИТЫ Р 64-66 РОСТ 182-188</t>
  </si>
  <si>
    <t>ХАЛАТ ИЗ СМЕШАННЫХ ТКАНЕЙ ЖЕНСКИЙ Р44-46 РОСТ 158-164</t>
  </si>
  <si>
    <t>ГОСТ 12.4.132-83</t>
  </si>
  <si>
    <t>ХАЛАТ ИЗ СМЕШАННЫХ ТКАНЕЙ ЖЕНСКИЙ Р44-46 РОСТ 170-176</t>
  </si>
  <si>
    <t>ХАЛАТ ИЗ СМЕШАННЫХ ТКАНЕЙ ЖЕНСКИЙ Р44-46 РОСТ 182-188</t>
  </si>
  <si>
    <t>ХАЛАТ ИЗ СМЕШАННЫХ ТКАНЕЙ ЖЕНСКИЙ Р48-50 РОСТ 146-152</t>
  </si>
  <si>
    <t>ХАЛАТ ИЗ СМЕШАННЫХ ТКАНЕЙ ЖЕНСКИЙ Р48-50 РОСТ 158-164</t>
  </si>
  <si>
    <t>ХАЛАТ ИЗ СМЕШАННЫХ ТКАНЕЙ ЖЕНСКИЙ Р48-50 РОСТ 170-176</t>
  </si>
  <si>
    <t>ХАЛАТ ИЗ СМЕШАННЫХ ТКАНЕЙ ЖЕНСКИЙ Р48-50 РОСТ 182-188</t>
  </si>
  <si>
    <t>ХАЛАТ ИЗ СМЕШАННЫХ ТКАНЕЙ ЖЕНСКИЙ Р52-54 РОСТ 146-152</t>
  </si>
  <si>
    <t>ХАЛАТ ИЗ СМЕШАННЫХ ТКАНЕЙ ЖЕНСКИЙ Р52-54 РОСТ 158-164</t>
  </si>
  <si>
    <t>ХАЛАТ ИЗ СМЕШАННЫХ ТКАНЕЙ ЖЕНСКИЙ Р52-54 РОСТ 170-176</t>
  </si>
  <si>
    <t>ХАЛАТ ИЗ СМЕШАННЫХ ТКАНЕЙ ЖЕНСКИЙ Р52-54 РОСТ 182-188</t>
  </si>
  <si>
    <t>ХАЛАТ ИЗ СМЕШАННЫХ ТКАНЕЙ ЖЕНСКИЙ Р56-58 РОСТ 158-164</t>
  </si>
  <si>
    <t>ХАЛАТ ИЗ СМЕШАННЫХ ТКАНЕЙ ЖЕНСКИЙ Р56-58 РОСТ 170-176</t>
  </si>
  <si>
    <t>ХАЛАТ ИЗ СМЕШАННЫХ ТКАНЕЙ ЖЕНСКИЙ Р60-62 РОСТ 170-176</t>
  </si>
  <si>
    <t>ХАЛАТ ИЗ СМЕШАННЫХ ТКАНЕЙ МУЖСКОЙ Р44-46 РОСТ 158-164</t>
  </si>
  <si>
    <t>ХАЛАТ ИЗ СМЕШАННЫХ ТКАНЕЙ МУЖСКОЙ Р44-46 РОСТ 170-176</t>
  </si>
  <si>
    <t>ХАЛАТ ИЗ СМЕШАННЫХ ТКАНЕЙ МУЖСКОЙ Р48-50 РОСТ 158-164</t>
  </si>
  <si>
    <t>ХАЛАТ ИЗ СМЕШАННЫХ ТКАНЕЙ МУЖСКОЙ Р48-50 РОСТ 170-176</t>
  </si>
  <si>
    <t>ХАЛАТ ИЗ СМЕШАННЫХ ТКАНЕЙ МУЖСКОЙ Р48-50 РОСТ 182-188</t>
  </si>
  <si>
    <t>ХАЛАТ ИЗ СМЕШАННЫХ ТКАНЕЙ МУЖСКОЙ Р52-54 РОСТ 158-164</t>
  </si>
  <si>
    <t>ХАЛАТ ИЗ СМЕШАННЫХ ТКАНЕЙ МУЖСКОЙ Р52-54 РОСТ 170-176</t>
  </si>
  <si>
    <t>ХАЛАТ ИЗ СМЕШАННЫХ ТКАНЕЙ МУЖСКОЙ Р52-54 РОСТ 182-188</t>
  </si>
  <si>
    <t>ХАЛАТ ИЗ СМЕШАННЫХ ТКАНЕЙ МУЖСКОЙ Р56-58 РОСТ 170-176</t>
  </si>
  <si>
    <t>ХАЛАТ ИЗ СМЕШАННЫХ ТКАНЕЙ МУЖСКОЙ Р56-58 РОСТ 182-188</t>
  </si>
  <si>
    <t>ХАЛАТ ИЗ СМЕШАННЫХ ТКАНЕЙ МУЖСКОЙ Р60-62 РОСТ 182-188</t>
  </si>
  <si>
    <t>ГОСТ 12.4.131-83 Цвет темно-синий</t>
  </si>
  <si>
    <t>ШАПКА ПОЛУШЕРСТЯНАЯ УТЕПЛЕННАЯ Р.52-54</t>
  </si>
  <si>
    <t>ГОСТ 5274-90</t>
  </si>
  <si>
    <t>ШАПКА ПОЛУШЕРСТЯНАЯ УТЕПЛЕННАЯ Р.54-56</t>
  </si>
  <si>
    <t>ШАПКА ПОЛУШЕРСТЯНАЯ УТЕПЛЕННАЯ Р.56-58</t>
  </si>
  <si>
    <t>ШАПКА ПОЛУШЕРСТЯНАЯ УТЕПЛЕННАЯ Р.58-60</t>
  </si>
  <si>
    <t>ШАПКА ПОЛУШЕРСТЯНАЯ УТЕПЛЕННАЯ Р.60-62</t>
  </si>
  <si>
    <t>ШАПКА ПОЛУШЕРСТЯНАЯ УТЕПЛЕННАЯ Р.62-64</t>
  </si>
  <si>
    <t>Подрядные работы по строительству РОN сетей, в с. Нагаево, Уфимский район</t>
  </si>
  <si>
    <t>Наличие лицензий, опыт работы</t>
  </si>
  <si>
    <t>80 252 0</t>
  </si>
  <si>
    <t>Уфимский район</t>
  </si>
  <si>
    <t>К 74.20.45</t>
  </si>
  <si>
    <t>К 7440090</t>
  </si>
  <si>
    <t>Проведение экспертизы ПД на строительство ТВ станций</t>
  </si>
  <si>
    <t>Наличие лицензии</t>
  </si>
  <si>
    <t>Подрядные работы по строительству РОN сетей, Кармаскалинский район</t>
  </si>
  <si>
    <t>Модем ADSL Zyxel P660RU3 EE (Annex A) с портом DSL и  1хUSB и 1хEthernet</t>
  </si>
  <si>
    <t>Поставка роутеров Sagem</t>
  </si>
  <si>
    <t xml:space="preserve">Домашний мультимедийный роутер  Sagem F@st  </t>
  </si>
  <si>
    <t>Роутер  Sagem F@st 1704</t>
  </si>
  <si>
    <t>Домашний мультимедийный роутер  Sagem F@st 1704 с портом АDSL 2+thernet, WiFi 802.11b/g/n</t>
  </si>
  <si>
    <t>Роутер  Sagem F@st 2804 V5</t>
  </si>
  <si>
    <t>Домашний мультимедийный роутер  Sagem F@st 2804 V5 с портом DSL и 4хFastEthernet, WiFi 802.11b/g/n</t>
  </si>
  <si>
    <t>Поставка генераторов PSI/SI для КТВ</t>
  </si>
  <si>
    <t>K 72.20</t>
  </si>
  <si>
    <t>Техническая поддержка КСАУП"Лексема"</t>
  </si>
  <si>
    <t>Согласно условиям проекта договора</t>
  </si>
  <si>
    <t>Поставка ЗИП для ГС КТВ</t>
  </si>
  <si>
    <t>ДЕМОДУЛЯТОР TV-ДЕМОДУЛЯТОР CDB 109 9250,02</t>
  </si>
  <si>
    <t>ДЕМОДУЛЯТОР ДМТ-011</t>
  </si>
  <si>
    <t>ИНСТРУМЕНТ ОБЖИМНОЙ CABLE STRIPPER ROTARY</t>
  </si>
  <si>
    <t>ИНСТРУМЕНТ ОБЖИМНОЙ RIBBER TOOL FOR CABLE SUPPORT</t>
  </si>
  <si>
    <t>КОДЕР PBI DCH 3000 EC</t>
  </si>
  <si>
    <t>КОМБАЙНЕР ПАССИВНЫЙ 8 ВХОДОВ PCB 190 90470 01</t>
  </si>
  <si>
    <t>КОМПЛЕКС КОНТРОЛЬНО ИЗМЕРИТЕЛЬНЫЙ ЦИУ-003</t>
  </si>
  <si>
    <t>КОНВЕРТЕР DVI VGA</t>
  </si>
  <si>
    <t>КОНВЕРТЕР HDMI VGA</t>
  </si>
  <si>
    <t>КОНВЕРТЕР RCA OR S-VIDEO VGA</t>
  </si>
  <si>
    <t>КОНВЕРТЕР VGA DVI</t>
  </si>
  <si>
    <t>КОНВЕРТЕР VGA HDMI</t>
  </si>
  <si>
    <t>КОНВЕРТЕР VGA RCA OR S-VIDEO</t>
  </si>
  <si>
    <t>КОНТРОЛЛЕР ШИНЫ, БП-8А, 230В ВЕВ 200</t>
  </si>
  <si>
    <t>МОДУЛЬ УПРАВЛЕНИЯ МУЛЬТИПЛЕКСОРОМ ЗЕЛАКС ГМ-1-Л8У-ПМ</t>
  </si>
  <si>
    <t>МОДУЛЯТОР AV-RF 47-862 МГЦ VMB 199 9229,1</t>
  </si>
  <si>
    <t>МОДУЛЯТОР АМА 2999859,82 QAM,ASI ВХОД 47-862МГЦ 116 ДБМКВ 19</t>
  </si>
  <si>
    <t>МОДУЛЯТОР МТ-30А</t>
  </si>
  <si>
    <t>ПЕРЕДАТЧИК И ПРИЕМНИК ВИДЕО СИГНАЛА VGA ПО ВИТОЙ ПАРЕ</t>
  </si>
  <si>
    <t>ПЕРЕДАТЧИК ОПТИЧЕСКИЙ HARMONIC HLT7806R 1550 HM</t>
  </si>
  <si>
    <t>ПРИЕМНИК ПРОФЕССИОНАЛЬНЫЙ DCH-5100P-43S2 DVB-S2 MPEG-2/4 SD/HD</t>
  </si>
  <si>
    <t>ПРИЕМНИК СПУТНИКОВЫЙ PBI DCH-4000P-42S2 DVB-S2 MPEG-2 SD,ASI И IP ВХ, 2CI С MSD,MUX,ASI,SDI,КОМПОЗИТ</t>
  </si>
  <si>
    <t>СТРИППЕР KABIFIX FK28 ДЛЯ УДАЛЕНИЯ ВНЕШНИЙ ОБОЛОЧКИ КАБЕЛЯ</t>
  </si>
  <si>
    <t>Стриппер Kabifix FK-28 предназначен для удаления внешней полимерной оболочки кабеля диаметром от 6 до 28 мм. Может использоваться также для резки пластиковых труб диаметром 6 - 25 мм. Конструкция стриппера обеспечивает поперечную, продольную и спиральную</t>
  </si>
  <si>
    <t>УДЛИНИТЕЛЬ СЕТЕВОЙ 5М</t>
  </si>
  <si>
    <t>Поставка ЗИП для ВКС</t>
  </si>
  <si>
    <t>БЛОК ПИТАНИЯ (AC INPUT 100…240V~, 0.75A-0.4А, 50…60HZ DC OUTPUT 12V=, 3A MAX, 5ММ-2 КОНТАКТНЫЙ</t>
  </si>
  <si>
    <t>высококачественный матричный RGBHV-коммутатор 8x8, предназначенный для видео высокого разрешения и VGA-UXGA/WUXGA-сигналов.</t>
  </si>
  <si>
    <t>ПРИЁМНИК TOPFIELD SRP-2410</t>
  </si>
  <si>
    <t>РАДИОМИКРОФОН СТАНЦИЯ SENNHEISER EW 135 G3</t>
  </si>
  <si>
    <t>D 3222501</t>
  </si>
  <si>
    <t>Поставка опознавательных столбиков</t>
  </si>
  <si>
    <t>Столбики замерные для обозначения трасс кабельных линий передачи Размеры столбика  (ВхШхГ) 1200х120х100 мм
 Материал - полимерно-композитная смесь с содержанием полимеров не менее 25%
Цвет изделия — светло-серый
Верхняя часть изделий должна быть окрашена</t>
  </si>
  <si>
    <t>D 3222474</t>
  </si>
  <si>
    <t>ТРУБА ПВД Д.63</t>
  </si>
  <si>
    <t>ТРУБА ПНД П/Э D-50*3,7MM</t>
  </si>
  <si>
    <t>ТРУБА ПНД П/Э D-63*4,7MM</t>
  </si>
  <si>
    <t>ТРУБА ПНД П/Э D-90*6,7MM</t>
  </si>
  <si>
    <t>УСТРОЙСТВО ИНВЕРТОРНОЕ PS60-1500</t>
  </si>
  <si>
    <t>К 74.12.2</t>
  </si>
  <si>
    <t>К 7412040</t>
  </si>
  <si>
    <t>Аудит бухгалтерской отчетности</t>
  </si>
  <si>
    <t>G 50.10.2</t>
  </si>
  <si>
    <t>G 5010020</t>
  </si>
  <si>
    <t>Группа транспорта и механизации (ГТиМ)</t>
  </si>
  <si>
    <t>АВТОМОБИЛЬ УАЗ-390995</t>
  </si>
  <si>
    <t xml:space="preserve"> I 64.20.11</t>
  </si>
  <si>
    <t>Поставка системы МС-04</t>
  </si>
  <si>
    <t>Цифровая система передачи МС04 на 128 канальных окончаний</t>
  </si>
  <si>
    <t>K 7220026</t>
  </si>
  <si>
    <t>Месяц</t>
  </si>
  <si>
    <t>Поставка приставок железобетонных ПТ28-2</t>
  </si>
  <si>
    <t>Железобетонная приставка  для воздушных линий электропередачи связи  ПТ-28-2. Приставки  применяются при строительстве  воздушных линий телеграфной и телефонной связи и радиофикации в обычных условиях строительства. Марка приставки: ПТ 28-2, ТУ 5863-001-0</t>
  </si>
  <si>
    <t>Выполнение подрядных работ  по строительству сети доступа PON</t>
  </si>
  <si>
    <t>80 445 6</t>
  </si>
  <si>
    <t xml:space="preserve"> г. Стерлитамак</t>
  </si>
  <si>
    <t>АРМАТУРА А3</t>
  </si>
  <si>
    <t>Стальная рифленая арматура а3 представляет из себя круглые профили с двумя долевыми ребрами и пересекающими выпуклостями, проходящими по трехзаходной спиральной линии.</t>
  </si>
  <si>
    <t>ЖЕЛЕЗО ЛИСТ 3ММ</t>
  </si>
  <si>
    <t>Плоское изделие трехмиллиметровой толщины, изготовленное  из стали методом горячего проката.</t>
  </si>
  <si>
    <t>КАТАНКА 6,5</t>
  </si>
  <si>
    <t>Катанка d -6,5 горячекатаная применяется для увязки  столба и приставки  при строительстве  воздушных линий связи. Катанку изготавляют в соответствии с требованиями настоящего стандарта по технологическому регламенту, утвержденному в установленном порядке</t>
  </si>
  <si>
    <t>ПРОВОЛОКА ОЦИНКОВ  3ММ</t>
  </si>
  <si>
    <t>ПРОВОЛОКА ОЦИНКОВ. 4ММ (ПСО-4)</t>
  </si>
  <si>
    <t>ТРУБА 51</t>
  </si>
  <si>
    <t>Труба стальная бесшовная горячекатаная</t>
  </si>
  <si>
    <t>ТРУБА Д32</t>
  </si>
  <si>
    <t>УГОЛОК 40*40</t>
  </si>
  <si>
    <t>уголок стальной с шириной стенки 40 мм</t>
  </si>
  <si>
    <t>ШТЫРИ ЗАЗЕМЛЕНИЯ</t>
  </si>
  <si>
    <t>Предназначен для  соединение какого-либо участка электрической цепи или оборудования с устройством заземления,.устройством заземления является металлический штырь из  стальной арматуры  класса А-3 d16 длиной 2000мм</t>
  </si>
  <si>
    <t>Поставка кроссового оборудования</t>
  </si>
  <si>
    <t>КАБЕЛЬ ОКБ-0,22-8П</t>
  </si>
  <si>
    <t>Волоконно-оптический кабель связи для прокладки в грунтах всех категорий  с круглой проволочной броней. Количество волокон в кабеле: 8. Тип волокна по спецификации ITU-T G.652.D производства Corning.</t>
  </si>
  <si>
    <t>Поставка ж/б колодцев связи (ККС)</t>
  </si>
  <si>
    <t>КОЛОДЕЦ ККС-2-80</t>
  </si>
  <si>
    <t>Устройство  смотровые кабельной канализации связи предназначены  для прокладки , монтажа и проверок  ремонта и эксплуатационого обслуживания  кабелей связи. Колодец ККС     2-80 железобетонный имеет восьмигранную форму  состоит  из двух отдельных частей (</t>
  </si>
  <si>
    <t>КОЛОДЕЦ ККС-4</t>
  </si>
  <si>
    <t>КОЛОДЕЦ ККС-5-80</t>
  </si>
  <si>
    <t>КОЛОДЕЦ ККС 3-80</t>
  </si>
  <si>
    <t>ПЛИТА ПЕРЕКРЫТИЯ ПП 10-01</t>
  </si>
  <si>
    <t>Плита перекрытия колодезная железобетонная</t>
  </si>
  <si>
    <t>Выполнение подрядных работ по строительству сети КТВ в г. Уфа</t>
  </si>
  <si>
    <t>F 45.50</t>
  </si>
  <si>
    <t>F 4550020</t>
  </si>
  <si>
    <t>Выполнение ГНБ</t>
  </si>
  <si>
    <t>Выполнение ГНБ по договору</t>
  </si>
  <si>
    <t>ГПБ ПЕРЕХОД Р.ТЮЙ 120М.</t>
  </si>
  <si>
    <t>СОГЛАСОВАНИЕ, ТЕХ.УСЛОВИЯ ПЕРЕХОДОВ НЕФТЕПРОВОДОВ</t>
  </si>
  <si>
    <t>D 3220000</t>
  </si>
  <si>
    <t>Поставка оборудования КТВ</t>
  </si>
  <si>
    <t>АНАЛИЗАТОР СИГНАЛОВ DVB-C ИТ-087</t>
  </si>
  <si>
    <t>БЛОК ПИТАНИЯ ДЛЯ BNSG</t>
  </si>
  <si>
    <t>БЛОК РОЗЕТОК НА 8 ПОТРЕБИТЕЛЕЙ В 19 ЮНИТ</t>
  </si>
  <si>
    <t>КАБЕЛЬ КОАКСИАЛЬНЫЙ DG 113 C ЭКРАНИРОВКОЙ 90 DB</t>
  </si>
  <si>
    <t>КОНТРОЛЛЕР ПРОГРАММАТОР, БП-8А, 230В НСВ 200</t>
  </si>
  <si>
    <t>КРОНШТЕЙН КРЕПЛЕНИЯ МОДУЛЕЙ WH 099 8060,99</t>
  </si>
  <si>
    <t>ЛИЦЕНЗИЯ НА 1 QAM BUNDLED</t>
  </si>
  <si>
    <t>МОДУЛЬ QAM RF, 48МГЦ ДО 6 QAM</t>
  </si>
  <si>
    <t>ОПЦИЯ СКВ 210 5100,60 АКТИВАЦИИ SFR GJHNF D PALIOS, QAMOS</t>
  </si>
  <si>
    <t>ПАТЧ-КОРД RJ-45 2M</t>
  </si>
  <si>
    <t>РАЗЪЕМ F-56-ALM 4,9/8,4 F MALE, ОБЖИМ НА RG6, СТАНДАРТНЫЙ</t>
  </si>
  <si>
    <t>СТАНЦИЯ ГОЛОВНАЯ A-PALIOS-IPM4 5105,82</t>
  </si>
  <si>
    <t>СУММАТОР ACB 100 RF АКТИВНЫЙ НА 2 ВХОДА</t>
  </si>
  <si>
    <t>СУММАТОР PCB 190RF НА 8 ВХОДОВ</t>
  </si>
  <si>
    <t>ТЮНЕР BEHOLDER BEHOLD TV T17</t>
  </si>
  <si>
    <t>ШАССИ BNSG900 QAM МОДУЛЯТОРИ РЕМУЛЬТИППЛЕКСОР</t>
  </si>
  <si>
    <t>ШАССИ ДЛЯ РАЗМЕЩЕНИЯ МОДУЛЕЙ ГС BGT 008</t>
  </si>
  <si>
    <t>Кабели  телефонные  с медными жилами диаметром 0,4 мм , с сплошной  полиэтиленноыой  изоляцией жил, с экраном  из алюмополимерной ленты , в полиэтиленовой оболочке  с гидрофобным заполнением  сердечника. Требования: протокол испытаний  аккредитованный исп</t>
  </si>
  <si>
    <t>КАБЕЛЬ ТСВ 10*2*0,4</t>
  </si>
  <si>
    <t>КАБЕЛЬ ТСВ 103*2</t>
  </si>
  <si>
    <t>КАБЕЛЬ ТСВ 30*2*0,4</t>
  </si>
  <si>
    <t>Поставка информационных плакатов</t>
  </si>
  <si>
    <t>Предупредительный плакат предназначен для охранно-предупредительной работы обозначения линии связи: комплектуется столбиком и табличкой. Таблички изготавливаются из полиуретана желтого цвета толщиной 6 мм, с нанесением согласованного эскиза прямой печатью</t>
  </si>
  <si>
    <t>F 45.41</t>
  </si>
  <si>
    <t>F 4540000</t>
  </si>
  <si>
    <t>Выполнение строительно-монтажных работ по обеспечению пожарной безопасности на объектах связи</t>
  </si>
  <si>
    <t>Выполнение работ по реконструкции полов, стен, устройства молниезащиты, ограждения кровли</t>
  </si>
  <si>
    <t>июль 2014 г.</t>
  </si>
  <si>
    <t>Заделка отверстий в полах и стенах негорючими материалами для обеспечения требуемого предела огнестойкости</t>
  </si>
  <si>
    <t>Замена горючего покрытия полов на путях эвакуации, устройство изолированного выхода из дизельной</t>
  </si>
  <si>
    <t>Покрытие полов должно быть выполнено из негорючих строительных материалов (керамическая плитка и т.д.)или из линолеума имеющего сертификат  с показателями пожарной опасности не более чем Г2,РП2, Д2,Т2.</t>
  </si>
  <si>
    <t>Замена отделки стен (тамбур) и потолков на не горючий материал</t>
  </si>
  <si>
    <t>Замена горючей отделки стен, потолков на негорючие материалы соответствующие пожарной опасности Г1,В1, В2, Д1, Т1</t>
  </si>
  <si>
    <t>Изготовление стеллажей из не горючего материала</t>
  </si>
  <si>
    <t>Стелажи должны быть выполнены из негорючего материала.</t>
  </si>
  <si>
    <t>Ограждение кровли здания РУС</t>
  </si>
  <si>
    <t>Ограждение кровли здания должно быть выполнено в соответствии с ГОСТ 25772, для обеспечения безопасной работы пожарных подразделений.</t>
  </si>
  <si>
    <t>Устройство молнезащиты здания</t>
  </si>
  <si>
    <t>Организация выполняющая работы должна иметь лицензию в области пожарной безопасности.</t>
  </si>
  <si>
    <t>Наличие лицензий</t>
  </si>
  <si>
    <t>ПО, лицензии</t>
  </si>
  <si>
    <t>D 3222480</t>
  </si>
  <si>
    <t>Поставка комплектующих для монтажа медного кабеля</t>
  </si>
  <si>
    <t>Материалы для монтажа медных кабельных линий</t>
  </si>
  <si>
    <t>АРМОКАСТ</t>
  </si>
  <si>
    <t>КСМ 25</t>
  </si>
  <si>
    <t>Модуль на 25 пар  сухой KSC 21-117</t>
  </si>
  <si>
    <t>КСО 2 ОДНОЖИЛЬНЫЙ RSC21-115</t>
  </si>
  <si>
    <t>Одножильный соединитель  KSC 21-115</t>
  </si>
  <si>
    <t>ЛЕНТА 13 ММ*50М</t>
  </si>
  <si>
    <t>ЛЕНТА EVT</t>
  </si>
  <si>
    <t>Эластичная оберточная виниловая лента EVT применяется для армирования пластиковой емкости и создания компрессии, направленной внутрь сростка кабеля. 9 м</t>
  </si>
  <si>
    <t>ЛЕНТА RST</t>
  </si>
  <si>
    <t>Герметизирующая мастичная лента RST используется для герметизации стыков между оболочкой кабеля и корпусом муфтыЮ а также предотвращения вытекания гидрофобного заполнителя на этапе заливки. 38мм*1,5 м</t>
  </si>
  <si>
    <t>ЛЕНТА VMT</t>
  </si>
  <si>
    <t>Эластичная высокопрочная лента на виниловой основе. VMT применяется для герметизации стыков муфт и ремонта оболочек кабелей.38 мм* 6 м</t>
  </si>
  <si>
    <t>ЛЕНТА VT</t>
  </si>
  <si>
    <t>Всепогодная виниловая защитная лента VT используется в качестве защитного покрова для мастичной ленты RST 12 м</t>
  </si>
  <si>
    <t>ЛЕНТА ЛВМ 38*6</t>
  </si>
  <si>
    <t>изоляционная лента типа  ЛВМ 38*6 и</t>
  </si>
  <si>
    <t>ЛЕНТА ЛВЭ 101ММ*30М</t>
  </si>
  <si>
    <t>изоляционная лента типа ЛВЭ 101ММ*30М</t>
  </si>
  <si>
    <t>ЛЕНТА СИГНАЛЬНАЯ /КРАСНО-БЕЛАЯ/ РУЛОН 250М</t>
  </si>
  <si>
    <t>Лента оградительная сигнальная. Толщина полотна сигнальной ленты 50мкм.Ширна сигнальной ленты 75мм.  Длина рулона 250м.</t>
  </si>
  <si>
    <t>ЛЕНТА ТЕМФЛЕКС</t>
  </si>
  <si>
    <t>изоляционная лента типа ТЕМФЛЕКС</t>
  </si>
  <si>
    <t>МАНЖЕТА ССД ТУМ 160/55-1500</t>
  </si>
  <si>
    <t>МУФТА ПРЯМАЯ ТУМ-КС ВБ 10</t>
  </si>
  <si>
    <t>МУФТА ПРЯМАЯ ТУМ-КС ВБ 20</t>
  </si>
  <si>
    <t>МУФТА ПРЯМАЯ ТУМ-КС ВБ 50</t>
  </si>
  <si>
    <t>МУФТА РАЗВЕТВИТЕЛЬНАЯ ТУМ-КС ВБ 10/2</t>
  </si>
  <si>
    <t>МУФТА РАЗВЕТВИТЕЛЬНАЯ ТУМ-КС ВБ 30/2</t>
  </si>
  <si>
    <t>МУФТА РАЗВЕТВИТЕЛЬНАЯ ТУМ-КС ВБ 50/2</t>
  </si>
  <si>
    <t>МУФТА РАЗВЕТВИТЕЛЬНАЯ ТУМ-КС ВБ 50/3</t>
  </si>
  <si>
    <t>МУФТА ТУМ-К 1М</t>
  </si>
  <si>
    <t>Муфта для монтажа кабелей КСПП</t>
  </si>
  <si>
    <t>МУФТА ТУМ-КС 10</t>
  </si>
  <si>
    <t>МУФТА ТУМ-КС 100</t>
  </si>
  <si>
    <t>МУФТА ТУМ-КС 100/2</t>
  </si>
  <si>
    <t>МУФТА ТУМ-КС 100/3</t>
  </si>
  <si>
    <t>МУФТА ТУМ-КС 20</t>
  </si>
  <si>
    <t>МУФТА ТУМ-КС 20/2</t>
  </si>
  <si>
    <t>МУФТА ТУМ-КС 200</t>
  </si>
  <si>
    <t>МУФТА ТУМ-КС 200/2</t>
  </si>
  <si>
    <t>МУФТА ТУМ-КС 30</t>
  </si>
  <si>
    <t>МУФТА ТУМ-КС 30/2</t>
  </si>
  <si>
    <t>МУФТА ТУМ-КС 30/3</t>
  </si>
  <si>
    <t>МУФТА ТУМ-КС 300</t>
  </si>
  <si>
    <t>МУФТА ТУМ-КС 400</t>
  </si>
  <si>
    <t>МУФТА ТУМ-КС 50</t>
  </si>
  <si>
    <t>МУФТА ТУМ-КС 50/2</t>
  </si>
  <si>
    <t>МУФТА ТУМ-КС 50/3</t>
  </si>
  <si>
    <t>МУФТА ТУМ-КС 500</t>
  </si>
  <si>
    <t>МУФТА ТУМ-КС МН 200/2</t>
  </si>
  <si>
    <t>МУФТА ТУМ-КС МН 50/2</t>
  </si>
  <si>
    <t>МУФТА ТУМ-КС Р 100/2</t>
  </si>
  <si>
    <t>Муфта ремонтная разветвительная комплект 2</t>
  </si>
  <si>
    <t>МУФТА ТУМ-КС Р 100/3</t>
  </si>
  <si>
    <t>Комплекты для ремонта разветвительных муфт на кабелях ТПП, ТППэп, ТППэпЗ.</t>
  </si>
  <si>
    <t>МУФТА ТУМ-КС Р 400</t>
  </si>
  <si>
    <t>Комплекты для ремонта прямых муфт на кабелях ТПП, ТППэп, ТППэпЗ.</t>
  </si>
  <si>
    <t>МУФТА ТУМ-КС Р 50</t>
  </si>
  <si>
    <t>МУФТА ТУМ-КС Р 50/3</t>
  </si>
  <si>
    <t>МУФТА ТУМ-КС Р 500</t>
  </si>
  <si>
    <t>СОЕДИНИТЕЛЬ 4000 D</t>
  </si>
  <si>
    <t>25-парные соединители модульной системы соединения MS?™ компании ЗМ обеспечивают одновременное соединение 25 пар медных жил диаметром от 0,32 до 0,7 мм с любым типом изоляции (полиэтиленовая, бумажная, бумагомассовая).</t>
  </si>
  <si>
    <t>ТРУБКА ССД ТУТ 180/58-1500</t>
  </si>
  <si>
    <t>Для герметизации муфт, восстановления защитных покровов кабелей связи, ремонта пластмассовых оболочек кабелей и т.п. имеют на внутренней поверхности легкоплавкий подклеивающий слой.Технические характеристики  ТУТ-33/8 мм Внутренний диаметр до усадки 180 м</t>
  </si>
  <si>
    <t>ТРУБКА ССД ТУТ 19/5-1500</t>
  </si>
  <si>
    <t>Для герметизации муфт, восстановления защитных покровов кабелей связи, ремонта пластмассовых оболочек кабелей и т.п. имеют на внутренней поверхности легкоплавкий подклеивающий слой.Технические харак-теристики  ТУТ-33/8 мм Внутренний диаметр до усадки 19 м</t>
  </si>
  <si>
    <t>ТРУБКА ССД ТУТ 33/8-1500</t>
  </si>
  <si>
    <t>Для герметизации муфт, восстановления защитных покровов кабелей связи, ремонта пластмассовых оболочек кабелей и т.п. имеет на внутренней поверхности легкоплавкий подклеивающий слой.Технические характеристики  ТУТ-33/8 мм Внутренний диаметр до усадки 33 мм</t>
  </si>
  <si>
    <t>ТРУБКА ТЕРМОУСАЖИВАЕМАЯ 12/3-1000</t>
  </si>
  <si>
    <t>ТРУБКА ТУМ-КС 400/2</t>
  </si>
  <si>
    <t xml:space="preserve"> г. Туймазы </t>
  </si>
  <si>
    <t>Выполнение подрядных работ по строительству РОN сетей, Уфимский район.</t>
  </si>
  <si>
    <t>Выполнение подрядных работ по строительству сети доступа FTTB, Чишминский РУС</t>
  </si>
  <si>
    <t>80 257 3</t>
  </si>
  <si>
    <t>Чишминский район</t>
  </si>
  <si>
    <t>Наличие лицензии, опыт работы, наличие ресурсов</t>
  </si>
  <si>
    <t>Выполнение подрядных работ по строительству сети РОN Ушаково, Уфимский р-н</t>
  </si>
  <si>
    <t>Е 41.00.2</t>
  </si>
  <si>
    <t>Водоснабжение</t>
  </si>
  <si>
    <t>113</t>
  </si>
  <si>
    <t>Е 40.30.3</t>
  </si>
  <si>
    <t>Е 4030204</t>
  </si>
  <si>
    <t>Поставка тепловой энергии</t>
  </si>
  <si>
    <t>Определяется фактической потребностью</t>
  </si>
  <si>
    <t>Е 40.30</t>
  </si>
  <si>
    <t>Е 4030000</t>
  </si>
  <si>
    <t>80 415 5, 80 213 0</t>
  </si>
  <si>
    <t>г. Бирск,          Бирский район</t>
  </si>
  <si>
    <t>80 427 8         80 418 9</t>
  </si>
  <si>
    <t>г. Нефтекамск,          г. Агидель</t>
  </si>
  <si>
    <t>80 418 9</t>
  </si>
  <si>
    <t>г. Дюртюли</t>
  </si>
  <si>
    <t>г. Мелеуз</t>
  </si>
  <si>
    <t>г. Кумертау</t>
  </si>
  <si>
    <t>80 223 882 5</t>
  </si>
  <si>
    <t>с. Месягутово</t>
  </si>
  <si>
    <t>г. Стерлитамак</t>
  </si>
  <si>
    <t>80 420 6</t>
  </si>
  <si>
    <t>г. Ишимбай</t>
  </si>
  <si>
    <t>80 439 0</t>
  </si>
  <si>
    <t>г. Салават</t>
  </si>
  <si>
    <t>G 51.51.2</t>
  </si>
  <si>
    <t>D 2323210</t>
  </si>
  <si>
    <t>Поставка ГСМ через АЗС с использованием топливных карт для ЦТЭ</t>
  </si>
  <si>
    <t>Соответствие стандартам и ГОСТам, наличие лицензий</t>
  </si>
  <si>
    <t>литр</t>
  </si>
  <si>
    <t>К 70.2</t>
  </si>
  <si>
    <t>К 7010000</t>
  </si>
  <si>
    <t>Размещение и обеспечение функционирования технологического оборудования</t>
  </si>
  <si>
    <t>Наличие прав собственности</t>
  </si>
  <si>
    <t>I 60.21.22</t>
  </si>
  <si>
    <t>I 6032000</t>
  </si>
  <si>
    <t>Покупка и пополнение электронных пластиковых транспортных  карт</t>
  </si>
  <si>
    <t>Наличие необходимых ресурсов</t>
  </si>
  <si>
    <t>Размещение технологического оборудования в многоквартирных домах</t>
  </si>
  <si>
    <t>домохозяйств</t>
  </si>
  <si>
    <t>80 427 8</t>
  </si>
  <si>
    <t>г. Нефтекамск</t>
  </si>
  <si>
    <t>I 64.20.1</t>
  </si>
  <si>
    <t>I 6420090</t>
  </si>
  <si>
    <t>Выполнение работ по подключению абонентов к услугам, предоставляемым по технологии GPON</t>
  </si>
  <si>
    <t xml:space="preserve">комплексные подключения </t>
  </si>
  <si>
    <t>запрос предложений</t>
  </si>
  <si>
    <t>да</t>
  </si>
  <si>
    <t>Передача ГСМ на автозаправочных станциях с использованием топливных карт для нужд ЦТЭ ОАО «Башинформсвязь»</t>
  </si>
  <si>
    <t>Передача ГСМ на автозаправочных станциях с использованием топливных карт для нужд Стерлитамакского МУЭС ОАО «Башинформсвязь»</t>
  </si>
  <si>
    <t>Передача ГСМ на автозаправочных станциях с использованием топливных карт для нужд Туймазинского МУЭС ОАО «Башинформсвязь»</t>
  </si>
  <si>
    <t>Передача ГСМ на автозаправочных станциях с использованием топливных карт для нужд Сибайского МУЭС ОАО «Башинформсвязь»</t>
  </si>
  <si>
    <t>Передача ГСМ на автозаправочных станциях с использованием топливных карт для нужд Бирского МУЭС ОАО «Башинформсвязь»</t>
  </si>
  <si>
    <t xml:space="preserve">80 415 5 </t>
  </si>
  <si>
    <t xml:space="preserve">г. Бирск </t>
  </si>
  <si>
    <t xml:space="preserve">378 449,90 </t>
  </si>
  <si>
    <t>Передача ГСМ на автозаправочных станциях с использованием топливных карт для нужд Белорецкого МУЭС ОАО «Башинформсвязь»</t>
  </si>
  <si>
    <t>Передача ГСМ на автозаправочных станциях с использованием топливных карт для нужд Месягутовского МУЭС ОАО «Башинформсвязь»</t>
  </si>
  <si>
    <t>249 000,00</t>
  </si>
  <si>
    <t>Передача ГСМ на автозаправочных станциях с использованием топливных карт для нужд Мелеузовского МУЭС ОАО «Башинформсвязь»</t>
  </si>
  <si>
    <t>G 52.72</t>
  </si>
  <si>
    <t>G 5269919</t>
  </si>
  <si>
    <t>Ремонт ТВ приставки Sagem IAD (версия 83, 84, 85)</t>
  </si>
  <si>
    <t>шт.</t>
  </si>
  <si>
    <t>81 401 3</t>
  </si>
  <si>
    <t>G50.30</t>
  </si>
  <si>
    <t>Поставка автомобильных шин</t>
  </si>
  <si>
    <t>Соответствие требованиям закупочной документации</t>
  </si>
  <si>
    <t>Ремонт приставок Sagem IAD (версия 83, 84, 85)</t>
  </si>
  <si>
    <t>D3400000</t>
  </si>
  <si>
    <t>Отдел капитального строительства (ОКС), Отдел организации эксплуатации систем коммутации и сетей доступа, Отдел развития (ОР)</t>
  </si>
  <si>
    <t>Ноябрь 2014</t>
  </si>
  <si>
    <t>май 2014</t>
  </si>
  <si>
    <t xml:space="preserve">единица </t>
  </si>
  <si>
    <t>Строительство сети доступа ADSL. Лицензии, опыт работы</t>
  </si>
  <si>
    <t>F4520526</t>
  </si>
  <si>
    <t>F45.21.4</t>
  </si>
  <si>
    <t>Сплиттерное шасси с 8 слотами</t>
  </si>
  <si>
    <t>ШАССИ IES-5005ST</t>
  </si>
  <si>
    <t>Главное шасси c 5 слотами</t>
  </si>
  <si>
    <t>ШАССИ IES-5005M C 5 СЛОТАМИ</t>
  </si>
  <si>
    <t>Сплиттерное шасси с 16 слотами</t>
  </si>
  <si>
    <t>ШАССИ IES-5000ST</t>
  </si>
  <si>
    <t>Главное шасси c 10 слотами</t>
  </si>
  <si>
    <t>ШАССИ IES-5000M</t>
  </si>
  <si>
    <t>Шасси DSLAM 1U c питанием DC</t>
  </si>
  <si>
    <t>ШАССИ IES-1000-DC</t>
  </si>
  <si>
    <t>Шасси DSLAM 1U c питанием AC</t>
  </si>
  <si>
    <t>ШАССИ IES-1000-AC</t>
  </si>
  <si>
    <t>48-портовый линейный модуль с портами FXS</t>
  </si>
  <si>
    <t>КАРТА VOP1248G-61</t>
  </si>
  <si>
    <t>24-портовый линейный модуль с портами FXS</t>
  </si>
  <si>
    <t>КАРТА VOP1224-61</t>
  </si>
  <si>
    <t>КАРТА MSC1000G</t>
  </si>
  <si>
    <t>24-портовый сплиттерный модуль ADSL (Annex A)</t>
  </si>
  <si>
    <t>КАРТА ASC-1024 (ANNEX A) 24-ПОРТОВЫЙ СПЛИТТЕРНЫЙ МОДУЛЬ ADSL</t>
  </si>
  <si>
    <t>48-портовый линейный модуль ADSL2+ (Annex A)</t>
  </si>
  <si>
    <t>КАРТА ALC1248G-51</t>
  </si>
  <si>
    <t>12-портовый линейный модуль ADSL2+ (Annex A)</t>
  </si>
  <si>
    <t>КАРТА AAM1212-51 12-ПОРТОВЫЙ ЛИНЕЙНЫЙ ADSL2+(ANNEX A)</t>
  </si>
  <si>
    <t>Кабель TELCO 50, оконцованый с одной стороны длиной 3 м</t>
  </si>
  <si>
    <t>КАБЕЛЬ TELCO50,3M</t>
  </si>
  <si>
    <t>Кабель TELCO 50, оконцованый с одной стороны длиной 10 м</t>
  </si>
  <si>
    <t>КАБЕЛЬ TELCO50,10M</t>
  </si>
  <si>
    <t>D3222155</t>
  </si>
  <si>
    <t>Август 2014</t>
  </si>
  <si>
    <t>Июнь 2014</t>
  </si>
  <si>
    <t>Лицензии, опыт работы</t>
  </si>
  <si>
    <t>F45.21,4</t>
  </si>
  <si>
    <t>Сентябрь 2014</t>
  </si>
  <si>
    <t xml:space="preserve"> Выполнение подрядных работ по строительству сети РОN Жуково, Уфимский р-н</t>
  </si>
  <si>
    <t>лицензии, опыт работы</t>
  </si>
  <si>
    <t xml:space="preserve"> Выполнение подрядных работ по строительству сети РОN Шамонино, Уфимский р-н</t>
  </si>
  <si>
    <t>F4540020</t>
  </si>
  <si>
    <t>F45.4</t>
  </si>
  <si>
    <t xml:space="preserve"> г. Баймак</t>
  </si>
  <si>
    <t xml:space="preserve"> Выполнение  работ по  ремонту  теплотрассы Баймакский РУС </t>
  </si>
  <si>
    <t>F4530010</t>
  </si>
  <si>
    <t>D3222492</t>
  </si>
  <si>
    <t>I64.20.11</t>
  </si>
  <si>
    <t>В соответствии с тех. требованиями</t>
  </si>
  <si>
    <t xml:space="preserve"> Поставка м атериалов  по  абон. доступу</t>
  </si>
  <si>
    <t>D3200000</t>
  </si>
  <si>
    <t>DL 32/20</t>
  </si>
  <si>
    <t xml:space="preserve"> Выполнение подрядных работ  по строительству сети доступа PON Уфа ЦТЭ</t>
  </si>
  <si>
    <t>Оптический патч-корд</t>
  </si>
  <si>
    <t>ПАТЧ-КОРД ОПТИЧЕСКИЙ SIMPLEX LC-LC (SM,9/125),2M</t>
  </si>
  <si>
    <t>ПАТЧ-КОРД ОПТИЧЕСКИЙ DUPLEX LC-LC (MM,50/125),2M</t>
  </si>
  <si>
    <t>ПАТЧ-КОРД ОПТИЧЕСКИЙ DUPLEX  LC-FC (SM,9/125),10M</t>
  </si>
  <si>
    <t xml:space="preserve"> Поставка оптического  подвесного  кабеля  (ОКТ)</t>
  </si>
  <si>
    <t>D3134010</t>
  </si>
  <si>
    <t>КАБЕЛЬ ОКБ-0,22-96П</t>
  </si>
  <si>
    <t xml:space="preserve"> Поставка  и монтаж лифта  грузо-пассажирского</t>
  </si>
  <si>
    <t>2915262</t>
  </si>
  <si>
    <t>DK29.22.1</t>
  </si>
  <si>
    <t>Приобретение дополнительных лицензий для СТУ Аргус</t>
  </si>
  <si>
    <t>Май 2014</t>
  </si>
  <si>
    <t xml:space="preserve"> F45.21.4</t>
  </si>
  <si>
    <t xml:space="preserve"> Выполнение подрядных работ  по строительству РОNсети Атаевка, Кировский р-н Уфы</t>
  </si>
  <si>
    <t xml:space="preserve"> Выполнение подрядных работ  по строительству PON сети, Шакша Северная, Калининский р-н Уфы</t>
  </si>
  <si>
    <t xml:space="preserve"> Выполнение подрядных работы по строительству МСС ВОЛС, Уфимский р-н</t>
  </si>
  <si>
    <t>80  8</t>
  </si>
  <si>
    <t xml:space="preserve"> Выполнение подрядных работ по прокладке ВОЛС, Иглинский район.</t>
  </si>
  <si>
    <t xml:space="preserve">месяцев </t>
  </si>
  <si>
    <t>Согласно спецификации и договору</t>
  </si>
  <si>
    <t>Продление технической поддержки комплекса Agama</t>
  </si>
  <si>
    <t xml:space="preserve"> K7220026</t>
  </si>
  <si>
    <t xml:space="preserve"> K72.60</t>
  </si>
  <si>
    <t xml:space="preserve"> Выполнение подрядных работ по строительству сети доступа ADSL</t>
  </si>
  <si>
    <t>Продление технической поддержки комплекса TVE (Платформа IP-TV)</t>
  </si>
  <si>
    <t>7220026</t>
  </si>
  <si>
    <t xml:space="preserve"> г.Салават </t>
  </si>
  <si>
    <t xml:space="preserve"> Выполнение ремонтныз работ  и ТО Салаватский ГУС- элеваторные узлы</t>
  </si>
  <si>
    <t>F4530422</t>
  </si>
  <si>
    <t>F45.34</t>
  </si>
  <si>
    <t>Материал каркаса:ЛДСП;задняя стенка ЛДВП;одна встроенная полка для обуви 400мм;толщина каркаса 16мм;одна встроенная полка дляголовных уборов 500мм;толщина глухой дверца 16мм;штанга для вешалок-наличие;материал штанги-металическая труба диаметром 20мм;коли</t>
  </si>
  <si>
    <t>ШКАФ ДЛЯ ОДЕЖДЫ 900*600*2100</t>
  </si>
  <si>
    <t>ШКАФ ДЛЯ ОДЕЖДЫ 600*400*2000</t>
  </si>
  <si>
    <t>ШКАФ Д/ОДЕЖДЫ</t>
  </si>
  <si>
    <t>Материал каркаса:ЛДСП;задняя стенка ЛДВП;;толщина каркаса 16мм;толщина глухой дверца 16мм;                            Верхнее отделение :без дверей,количество полок 3 ш,материал полок ЛДСП;Материал 2-х дверей стекло б/ц,толщина стекла 5мм,        Нижнее о</t>
  </si>
  <si>
    <t>ШКАФ Д/ДОКУМЕНТОВ СО СТЕКЛОМ 900*600*2100</t>
  </si>
  <si>
    <t>Материал каркаса:ЛДСП;задняя стенка ЛДВП;;толщина каркаса 16мм;толщина глухой дверца 16мм;                            Верхнее отделение :без дверей,количество полок 3 ш,материал полок ЛДСП;        Нижнее отделение:материал 2-х дверей ЛДСП,количество полок</t>
  </si>
  <si>
    <t>ШКАФ Д/ДОКУМЕНТОВ</t>
  </si>
  <si>
    <t>Материал каркаса ЛДСП;толщина каркаса16мм;материал окантовки ПВХ кромка;толщина кромки  0,4мм;материал опоры пластмасс;вид опоры 4 колеса; количество полок-3штк;ручки на дверях-металлические;направляющая шариков полного выдвижения-наличие;</t>
  </si>
  <si>
    <t>ТУМБОЧКА</t>
  </si>
  <si>
    <t>Материал каркаса ЛДСП;толщина каркаса16мм;материал окантовки торцевых частей элементов стола;толщина обработки кромки каркаса 0,4мм;материал опоры пластмасс;вид опоры 4 колеса;материал двух дверей ЛДСП;количество полок-2 штк;ручки на дверях-металлические.</t>
  </si>
  <si>
    <t>ТУМБА ПОД ОРГТЕХНИКУ</t>
  </si>
  <si>
    <t>Материал каркаса ЛДСП;толщина каркаса16мм;материал окантовки ПВХ кромка;толщина кромки  0,4мм;материал опоры пластмасс;вид опоры 4 колеса;;количество выдвижных  полок-3 штк;ручки на дверях-металлические;направляющая шариков полного выдвижения-наличие;</t>
  </si>
  <si>
    <t>ТУМБА</t>
  </si>
  <si>
    <t>СТУЛ</t>
  </si>
  <si>
    <t>Материал каркаса ЛДСП,выдвижная полка для клавиатуры(направляющая шариков полного выдвижения),материал обработки кромки столешницы ПВХ кромка,толщина обработки кромки каркаса 16 мм,материал опоры пластмасс,кабель канал канал для проводов-пластик,вид опоры</t>
  </si>
  <si>
    <t>СТОЛ КОМПЬЮТЕРНЫЙ</t>
  </si>
  <si>
    <t>Материал каркаса ЛДСП,материал обработки кромки столешницы ПВХ кромка,толщина обработки кромки каркаса 16 мм,материал опоры пластмасс,кабель канал  для проводов-пластик,вид опоры-наконечник.Тумбочка:Материал каркаса ЛДСП,количество выдвижных ящиков 3 шт;т</t>
  </si>
  <si>
    <t>СТОЛ 2-Х ТУМБОВЫЙ</t>
  </si>
  <si>
    <t>Материал каркаса ЛДСП,,материал обработки кромки столешницы ПВХ кромка;толщина обработки кромки каркаса 16 мм,материал опоры пластмасс,кабель канал для проводов-пластик,вид опоры наконечник.Тумбочка:Материал каркаса ЛДСП,количество выдвижных ящиков 3 шт;т</t>
  </si>
  <si>
    <t>СТОЛ 1-ТУМБОВЫЙ</t>
  </si>
  <si>
    <t>СТОЛ  КОМПЬЮТЕРНЫЙ</t>
  </si>
  <si>
    <t>Приобретение прочих МОС филиалом</t>
  </si>
  <si>
    <t>Материал ЛДСП 16,18 мм;ударопрочный кант ПВХ,пластик;</t>
  </si>
  <si>
    <t>ПОДСТАВКА ПОД КОМПЬЮТЕР</t>
  </si>
  <si>
    <t>Обивка:тыльная сторона кресла кож/зам.Сидение и спинка изготовлены из раздельного фанерного каракаса.Крестовина и подлокотники-пластик.Ролики-жесткие пластиковые.Механизм регулировки кресла по высоте"газ-лифт".Механизм качания"топ -ган".Максимальная нагру</t>
  </si>
  <si>
    <t>КРЕСЛО РУКОВОДИТЕЛЯ</t>
  </si>
  <si>
    <t>Кресло имеет ярко-выраженную эргономику спинки и сидения,укомплектовано механизмом ПВМ,который позволяет спинке стула находиться в постоянном контакте со спиной сидящего независимо от угла от наклона.Спинка и сидение выполнены из поролона увеличенной толщ</t>
  </si>
  <si>
    <t>КРЕСЛО ОФИСНОЕ</t>
  </si>
  <si>
    <t>КРЕСЛО ОПЕРАТ.</t>
  </si>
  <si>
    <t>КРЕСЛО "ПРЕСТИЖ"</t>
  </si>
  <si>
    <t>Толщина 5мм:</t>
  </si>
  <si>
    <t>ЗЕРКАЛО</t>
  </si>
  <si>
    <t>Состоит из двух частей:основание в пластиковом корпусе с магнитом;пластина металлическая;с двумя отверстиями для крепления.</t>
  </si>
  <si>
    <t>ЗАЩЕЛКА МЕБЕЛЬНАЯ</t>
  </si>
  <si>
    <t>Врезной цилиндровый замок;подходящий д/стеклян.и деревян.дверей;открывается снаружи ключом,изнутри-вертушкой;материал хромированная сталь;гнездо цилиндра из хромированного цинка;</t>
  </si>
  <si>
    <t>ЗАМОК МЕБЕЛЬНЫЙ</t>
  </si>
  <si>
    <t>Магнитная доска:Лаковое покрытие(металическая поверхность покрыта белым лаком);</t>
  </si>
  <si>
    <t>ДОСКА ПЛАСТИК 60*90</t>
  </si>
  <si>
    <t>Размеры:1820х395х395;покрытие глянцевое,стойкое к истиранию и царапинам,предназначенная для размещения верхней одежды и зонтов.</t>
  </si>
  <si>
    <t>ВЕШАЛКА-СТОЙКА ДЛЯ ОДЕЖДЫ</t>
  </si>
  <si>
    <t>Лопасти пластиковые вращаются во всех плоскостях сферического объема,корпус и обрешатка остаются неподвижны,бесшумные.</t>
  </si>
  <si>
    <t>ВЕНТИЛЯТОР НАСТОЛЬНЫЙ</t>
  </si>
  <si>
    <t>Материал:стальная труба;Диаметр стальной трубы мм25;Толщина поролона на сиденье мм29;Материал обивки:искусственная кожа;Цвет:черный.</t>
  </si>
  <si>
    <t>БАНКЕТКА</t>
  </si>
  <si>
    <t>Административно-хозяйственный отдел (АХО)</t>
  </si>
  <si>
    <t>закупка мебели для филиалов</t>
  </si>
  <si>
    <t xml:space="preserve">  Поставка офисной мебели </t>
  </si>
  <si>
    <t>D3611211</t>
  </si>
  <si>
    <t>DN36.11</t>
  </si>
  <si>
    <t>Апрель 2014</t>
  </si>
  <si>
    <t>Выполнение подрядные работы по строительству сети ADSL, Архангельский РУС</t>
  </si>
  <si>
    <t>Лицензии</t>
  </si>
  <si>
    <t xml:space="preserve"> Выполнение подрядных работ по пусконаладке и инсталляции на оборудовании DWDM.</t>
  </si>
  <si>
    <t>F4530860</t>
  </si>
  <si>
    <t xml:space="preserve"> Выполнение  ремонтных работ  в СП "Связист"</t>
  </si>
  <si>
    <t>839</t>
  </si>
  <si>
    <t>Сва?рочный электро?д — металлический или неметаллический стержень из электропроводного материала, предназначенный для подвода тока к свариваемому изделию.</t>
  </si>
  <si>
    <t>ЭЛЕКТРОДЫ МР-3 Д3</t>
  </si>
  <si>
    <t>ЭЛЕКТРОДЫ (КГ)</t>
  </si>
  <si>
    <t>Тонна</t>
  </si>
  <si>
    <t>ШПАКЛЕВКА ВЕТОНИТ KR /25КГ/</t>
  </si>
  <si>
    <t>Цемент общестроительного назначения для строитльеных растворов</t>
  </si>
  <si>
    <t>ЦЕМЕНТ (Т)</t>
  </si>
  <si>
    <t>УГОЛОК 56*56</t>
  </si>
  <si>
    <t>уголок стальной с шириной стенки 45 мм</t>
  </si>
  <si>
    <t>УГОЛОК 45*45</t>
  </si>
  <si>
    <t>УГОЛОК 32*32</t>
  </si>
  <si>
    <t>ТРУБА ПРОФИЛЬНАЯ 25*25</t>
  </si>
  <si>
    <t>Рулон</t>
  </si>
  <si>
    <t>СЕТКА ОЦИНК.</t>
  </si>
  <si>
    <t>РОТБАНД (КГ)</t>
  </si>
  <si>
    <t>Квадратный метр</t>
  </si>
  <si>
    <t>Полоса металлическая 40х6, произведенная из горячекатаной стали марки 3 пс(сп)</t>
  </si>
  <si>
    <t>ПОЛОСА 40*6</t>
  </si>
  <si>
    <t>Высококачественная однокомпонентная полиуретановая монтажная пена, не требующая для выпуска дополнительных приспособлений.</t>
  </si>
  <si>
    <t>ПЕНА МОНТАЖНАЯ</t>
  </si>
  <si>
    <t>ИЗВЕСТЬ /КГ/</t>
  </si>
  <si>
    <t>Кубический метр</t>
  </si>
  <si>
    <t>ДОСКА 50 (КУБ.М)</t>
  </si>
  <si>
    <t>ДОСКА 25 (КУБ.М)</t>
  </si>
  <si>
    <t>Битум предназначен для гидроизоляции в различных отраслях строительства. Для приклеивания к основанию ненаплавляемых материалов на оcнове окисленного битума.</t>
  </si>
  <si>
    <t>БИТУМ СТРОИТЕЛЬНЫЙ /ТОНН/</t>
  </si>
  <si>
    <t>БИКРОСТ</t>
  </si>
  <si>
    <t>Трубка монтера с частотно-импульсным набором</t>
  </si>
  <si>
    <t>ТРУБКА МОНТЕРА</t>
  </si>
  <si>
    <t>инструмент с изол. рукояткой, применяется как основное средство защиты при работе в электроустановках до 1000 в)</t>
  </si>
  <si>
    <t>ПЛОСКОГУБЦЫ 160 ММ</t>
  </si>
  <si>
    <t>Пара (2 шт.)</t>
  </si>
  <si>
    <t>МОЛОТОК 600 ГР</t>
  </si>
  <si>
    <t>МОЛОТОК 200ГР</t>
  </si>
  <si>
    <t>Инструмент предназначен для заделки проводников в контакты всех серий плинтов ADC Krone LSA-PLUS, LSA-PROFIL, HIGHBAND, без применения пайки, винтового соединения или необходимости снятия изоляции.</t>
  </si>
  <si>
    <t>ИНСТРУМЕНТ УНИВЕРСАЛЬНЫЙ  СЕНСОРНЫЙ 6417</t>
  </si>
  <si>
    <t>Набор предназначен для разделки городских, подвесных и магистрально-зоновых волоконно-оптических кабелей в процессе монтажа оптических линий связи Набор представляет собой удобный кейс со всеми необходимыми для разделки высококачественными инструментами в</t>
  </si>
  <si>
    <t>ИНСТРУМЕНТ НИМ-25 ДЛЯ РАЗДЕЛКИ КАБЕЛЯ</t>
  </si>
  <si>
    <t>БОКОРЕЗЫ</t>
  </si>
  <si>
    <t>Соответствие техн. требованиям</t>
  </si>
  <si>
    <t>D3222494</t>
  </si>
  <si>
    <t>DL32.20</t>
  </si>
  <si>
    <t>Обслуживание и ремонт</t>
  </si>
  <si>
    <t xml:space="preserve"> Оказание услуг по обслуживанию ДГУ</t>
  </si>
  <si>
    <t>D2914180</t>
  </si>
  <si>
    <t>E40.10.5</t>
  </si>
  <si>
    <t xml:space="preserve"> Поставка  материалов для   абон. доступа</t>
  </si>
  <si>
    <t>DL322032</t>
  </si>
  <si>
    <t>F4540120</t>
  </si>
  <si>
    <t>F45.22</t>
  </si>
  <si>
    <t>453500, г. Белорецк</t>
  </si>
  <si>
    <t>80 410 0</t>
  </si>
  <si>
    <t>В соответствии ПД</t>
  </si>
  <si>
    <t>Аренда спецтехники Аскаровский РУС</t>
  </si>
  <si>
    <t>ЭЛЕКТРОСТАНЦИЯ ДИЗЕЛЬНАЯ, ОТКРЫТАЯ НА РАМЕ С АВР 24 КВТ</t>
  </si>
  <si>
    <t>ЭЛЕКТРОСТАНЦИЯ ДИЗЕЛЬНАЯ, ОТКРЫТАЯ НА РАМЕ С АВР 16 КВТ</t>
  </si>
  <si>
    <t>ЭЛЕКТРОСТАНЦИЯ ДИЗЕЛЬНАЯ, В КОЖУХЕ НА ШАССИ 75 КВТ</t>
  </si>
  <si>
    <t>Поставка  дизельных  электростанций</t>
  </si>
  <si>
    <t>D3149130</t>
  </si>
  <si>
    <t>DL31.10.1</t>
  </si>
  <si>
    <t>Согласно закупочной долкументации. Ремонт кровли. Лицензии, опыт работы, квалифицированный персонал.</t>
  </si>
  <si>
    <t xml:space="preserve">  Выполнение  ремонтных работ Киргиз-Миякинский РУС</t>
  </si>
  <si>
    <t xml:space="preserve">  Выполнение   работ по капитальному  ремонту кровли АТС -38/39, АТС-38-39 г. Уфа</t>
  </si>
  <si>
    <t>Расширение системы резервного копирования</t>
  </si>
  <si>
    <t>K7230010</t>
  </si>
  <si>
    <t>Абонентский шлюз IP-телефонии TAU-8.IP, 8 портов FXS, 1 порт WAN, 1 порт USB, SIP</t>
  </si>
  <si>
    <t>ШЛЮЗ АБОНЕНТСКИЙ TAU-8.IP</t>
  </si>
  <si>
    <t>Абонентский шлюз IP-телефонии (1U), 4 места для субмодулей TAU32M-M8S, 3хRJ-45 (LAN), 2 шасси под SFP, одно слотоместо под блок питания  PM150-220/12 или PM75-48/12, SIP</t>
  </si>
  <si>
    <t>ШЛЮЗ АБОНЕНТСКИЙ TAU-32M.IP</t>
  </si>
  <si>
    <t>Cубмодуль абонентских комплектов (устанавливается в TAU-32M.IP), 8 аналоговых абонентских портов (FXS)</t>
  </si>
  <si>
    <t>СУБМОДУЛЬ АБОНЕНТСКИХ КОМПЛЕКСОВ TAU-32M-M8S</t>
  </si>
  <si>
    <t>Модуль питания на 220 В переменного тока, 150Вт</t>
  </si>
  <si>
    <t>МОДУЛЬ ПИТАНИЯ PM150-220/12</t>
  </si>
  <si>
    <t>Устройство интегрированного доступа с 4 портами FXS, 4 портами LAN 100Mb, 1 порт WAN 100 Base-X (SFP), Wi-Fi.</t>
  </si>
  <si>
    <t>Устройство интегрированного доступа с 2 портами FXS, 4 портами LAN 100Mb, 1 порт WAN 100 Base-X (SFP), Wi-Fi.</t>
  </si>
  <si>
    <t>АБОНЕНТСКИЙ ТЕРМИНАЛ RG-1402GF-W</t>
  </si>
  <si>
    <t xml:space="preserve"> Выполнение  работ по аудиту и доработке процессов  ITIL</t>
  </si>
  <si>
    <t/>
  </si>
  <si>
    <t>на 2014 г. (2 квартал)</t>
  </si>
  <si>
    <t>Ремонт помещении г.Уфа, ул. Ленина,30, ЦЭСП</t>
  </si>
  <si>
    <t>F 4540020</t>
  </si>
  <si>
    <t>F 45.4</t>
  </si>
  <si>
    <t xml:space="preserve"> D 3222155</t>
  </si>
  <si>
    <t>Техническое обслуживание оборудования АТС S12 Алкатель</t>
  </si>
  <si>
    <t>O 9435000</t>
  </si>
  <si>
    <t>Строительство РОN-сетей. Лицензии, опыт работы</t>
  </si>
  <si>
    <t>Выполнение подрядных работ по строительству PON сетей, Лекаревка, Уфимский р-н</t>
  </si>
  <si>
    <t>80 251</t>
  </si>
  <si>
    <t>Техника  для выполнения работ по прокладке кабеля. Лицензии.</t>
  </si>
  <si>
    <t xml:space="preserve">80 401 3 </t>
  </si>
  <si>
    <t>внутренняя отделка</t>
  </si>
  <si>
    <t>Выполнение подрядных работ по строительству ADSL сети, Архангельский р-н</t>
  </si>
  <si>
    <t>Строительство сети доступа FTTB. Лицензии, опыт работы</t>
  </si>
  <si>
    <t>Выполнение подрядных работ по строительству сети доступа FTTB Уфа</t>
  </si>
  <si>
    <t>Соответствие товара техническим характеристикам</t>
  </si>
  <si>
    <t>Поставка абонентских терминалов PON</t>
  </si>
  <si>
    <t>К 7220030</t>
  </si>
  <si>
    <t>Продление технической поддержки комплекса RTU</t>
  </si>
  <si>
    <t>ТРАНСИВЕР КАНАЛА УПРАВЛЕНИЯ ONS-SE-155-1510</t>
  </si>
  <si>
    <t>ПАТЧ-ПАНЕЛЬ ОПТИЧЕСКАЯ 15454-PP-4-SMR</t>
  </si>
  <si>
    <t>ПАТЧ-КОРД, 8 OB 15454-МРО-МРО-2</t>
  </si>
  <si>
    <t>КАБЕЛЬ 15454-M-USBCBL</t>
  </si>
  <si>
    <t>на 2014 г. (3 квартал)</t>
  </si>
  <si>
    <t>на 2014 г. (4 квартал)</t>
  </si>
  <si>
    <t>Декабрь 2015</t>
  </si>
  <si>
    <t>Продление технической поддержки СУБД Oracle</t>
  </si>
  <si>
    <t>I 64.20.3</t>
  </si>
  <si>
    <t>К 7424020</t>
  </si>
  <si>
    <t>Поверка и ремонт приборов учёта тепловой энергии</t>
  </si>
  <si>
    <t>единиц</t>
  </si>
  <si>
    <t>определяется фактически потребностью</t>
  </si>
  <si>
    <t>Е 4110000</t>
  </si>
  <si>
    <t>Согласно ГОСТ25151-82</t>
  </si>
  <si>
    <t>Продление технической поддержки АСР «Старт»</t>
  </si>
  <si>
    <t>Ноябрь 2015</t>
  </si>
  <si>
    <t>К 72.5</t>
  </si>
  <si>
    <t>Комплексное техническое обслуживание ККМ и терминалов</t>
  </si>
  <si>
    <t>Расчетно-сервисный центр (РСЦ)</t>
  </si>
  <si>
    <t>Замена ЭКЛЗ</t>
  </si>
  <si>
    <t>Обслуживание ККМ техническое ежемесячное</t>
  </si>
  <si>
    <t>797</t>
  </si>
  <si>
    <t>Ремонт ККМ текущий</t>
  </si>
  <si>
    <t>798</t>
  </si>
  <si>
    <t>Техническое освидетельствование ККМ ежегодное</t>
  </si>
  <si>
    <t>799</t>
  </si>
  <si>
    <t>Е 40.20.2</t>
  </si>
  <si>
    <t>Газоснабжение</t>
  </si>
  <si>
    <t>куб.м</t>
  </si>
  <si>
    <t>г. Бирск</t>
  </si>
  <si>
    <t>К 7260016</t>
  </si>
  <si>
    <t>Приобретение абонентский лицензий TVE</t>
  </si>
  <si>
    <t>Приобретение абонентский лицензий Verimatrix</t>
  </si>
  <si>
    <t>Е 40.10.3</t>
  </si>
  <si>
    <t>Е 4010010</t>
  </si>
  <si>
    <t>Согласно ГОСТ</t>
  </si>
  <si>
    <t>245</t>
  </si>
  <si>
    <t>кВт/ч</t>
  </si>
  <si>
    <t>Поставка электроэнергии</t>
  </si>
  <si>
    <t>О 9435000</t>
  </si>
  <si>
    <t>Техническая поддержка оборудования IP-TV</t>
  </si>
  <si>
    <t>Техническое обслуживание оборудования Cisco UCS,MDS технологического ЦОД</t>
  </si>
  <si>
    <t>Продление технической поддержки платформы EMC Documentum</t>
  </si>
  <si>
    <t xml:space="preserve"> 80 401 3</t>
  </si>
  <si>
    <t>г.УФа</t>
  </si>
  <si>
    <t>К 74.70.1</t>
  </si>
  <si>
    <t>К 7493090</t>
  </si>
  <si>
    <t>Клининговые услуги по РБ</t>
  </si>
  <si>
    <t>Уборка помещений, территорий по РБ</t>
  </si>
  <si>
    <t>055</t>
  </si>
  <si>
    <t>кв.м</t>
  </si>
  <si>
    <t>гост</t>
  </si>
  <si>
    <t>G 50.30.2</t>
  </si>
  <si>
    <t>G5239090</t>
  </si>
  <si>
    <t>Поставка запчастей для а/м УАЗ</t>
  </si>
  <si>
    <t>Соотвествие техническим характеристикам</t>
  </si>
  <si>
    <t>Поставка запчастей  для трактора МТЗ</t>
  </si>
  <si>
    <t>Поставка запчастей  для а/м ГАЗ ЦТЭ</t>
  </si>
  <si>
    <t>Поставка запчастей   для а/м  Камаз</t>
  </si>
  <si>
    <t>DE 21.12</t>
  </si>
  <si>
    <t>D 2101281</t>
  </si>
  <si>
    <t>Поставка бумага формата А4,А3</t>
  </si>
  <si>
    <t>Бумага ф.А3, А4 марки SvetoCopy 80 гр./кв.м</t>
  </si>
  <si>
    <t>БУМАГА А3 ДЛЯ КСЕРОКСА И ПРИНТЕРА (РАЗЛИЧНЫХ МАРОК)</t>
  </si>
  <si>
    <t>Марка Sveto Copy плотность 80гр/кв.м.</t>
  </si>
  <si>
    <t>778</t>
  </si>
  <si>
    <t>упаковка (пачка)</t>
  </si>
  <si>
    <t>БУМАГА А4 ДЛЯ КСЕРОКСА И ПРИНТЕРА (РАЗЛИЧНЫХ МАРОК)</t>
  </si>
  <si>
    <t>ЛЕНТА ЧЕКОВАЯ</t>
  </si>
  <si>
    <t>Размер 69*60*12 на пластиковой втулке, намотка 23 м., белизна бумаги 92%.</t>
  </si>
  <si>
    <t xml:space="preserve">Поставка запчастей для а/м ВАЗ </t>
  </si>
  <si>
    <t>Поставка термошкафов, контейнеров с кондиционерами, боксов БКТО, кабельных ящиков КРТМ, ЯРКРТМ</t>
  </si>
  <si>
    <t xml:space="preserve">Контейнер узла связи КУС огнестойкий предназначен для размещения аппаратуры связи или другого оборудования и может использоваться в качестве узловой или оконечной станции. Контейнер узла связи предназначен для установки на открытом воздухе и обеспечивает защиту оборудования от погодных воздействий и несанкционированного проникновения: Корпус контейнера выполнен из стали толщиной 2 мм,крыша контейнера двускатная. 
Контейнер внутри обшит ГВЛ (гипсоволокнистая плита) или фанерой, Пол покрыт антистатическим линолеумом; утеплен слоем теплоизоляции толщиной не менее 50 мм,  оборудован шиной нулевой 6*9мм8/1в кол-ве 2 шт,вентиляции ( электровентилятор 1,25ЭВ-2,8-6-3270У4- 2 шт с решеткой-2 шт +вентилятор ВК-160Б) Стальная антивандальная дверь запирается на замок-1 шт.
Для подключения к сети переменного тока контейнер узла связи комплектуется:
Щит распределительным настенный -1 шт (, в комплектацию  ШРН входит: корпус эл.щетка с замком ,с счетчиком электрической энергии Меркурий 200.02 в кол-ве1 шт;автоматический выключатель однополюсной ВА 47-29IP16А4,5кА-2 шт Светильником ПСХ-60 (евро) 60IP 54 c лампой накаливания 60Вт1 шт, Электрическими розетками3 местными наружняя с заземлением PA16-243-1 шт выключатель IP44 наружный брызгозащитный-1 шт,)также КУС комплектуется: заглушка прямоугольная 12 модулей -2 шт, кожух оцинкованный для вентилятора -1 шт ,фильтр воздушный круглый-1 шт , Эл.розетка 3 местная наружняя с заземлением PA16-243-1 шт,Светильник ПСХ-60 (евро) 60IP 54 c лампой накаливания 60Вт1 шт, регулятор температуры RT820-1 шт ,автомат дифферинциальный АД 12-10Ф 30мА 1 шт , кабель ВВГ-П3*1,5 660В-10м ,кабель -канал 12*12-8 м,светильник светодиодный СПС-220-1 шт,
Контейнер оснащен кабельными вводами, раздельно для электропитания и слаботочных линий связи. Конструктивно силовой кабельный ввод выполнен в верхнем углу (гусак), ввод кабелей связи осуществляется через 2 нижних отверстия (трубы диаметром 76 мм). 
Основные тех.характеристики : масса не более 1000кг, толщина обшивки каркаса (сталь) 2,0мм,толщина утеплителя, не менее 50мм.Габаритные размеры : высота 2,55м, ширина 2,4м, длина 2,0 м </t>
  </si>
  <si>
    <t>компл</t>
  </si>
  <si>
    <t>Контейнер узла связи КУС огнестойкий предназначен для размещения аппаратуры связи или другого оборудования и может использоваться в качестве узловой или оконечной станции. Контейнер узла связи предназначен для установки на открытом воздухе и обеспечивает защиту оборудования от погодных воздействий и несанкционированного проникновения: Корпус контейнера выполнен из стали толщиной 2 мм,крыша контейнера двускатная. 
Контейнер внутри обшит ГВЛ (гипсоволокнистая плита) или фанерой, Пол покрыт антистатическим линолеумом; утеплен слоем теплоизоляции толщиной не менее 50 мм,  оборудован шиной нулевой 6*9мм8/1в кол-ве 2 шт,вентиляции ( электровентилятор 1,25ЭВ-2,8-6-3270У4- 2 шт с решеткой-2 шт +вентилятор ВК-160Б) Стальная антивандальная дверь запирается на замок-1 шт.
Для подключения к сети переменного тока контейнер узла связи комплектуется:
Щит распределительным настенный -1 шт (, в комплектацию  ШРН входит: корпус эл.щетка с замком ,с счетчиком электрической энергии Меркурий 200.02 в кол-ве1 шт;автоматический выключатель однополюсной ВА 47-29IP16А4,5кА-2 шт Светильником ПСХ-60 (евро) 60IP 54 c лампой накаливания 60Вт1 шт, Электрическими розетками3 местными наружняя с заземлением PA16-243-1 шт выключатель IP44 наружный брызгозащитный-1 шт,)также КУС комплектуется: заглушка прямоугольная 12 модулей -2 шт, кожух оцинкованный для вентилятора -1 шт ,фильтр воздушный круглый-1 шт , Эл.розетка 3 местная наружняя с заземлением PA16-243-1 шт,Светильник ПСХ-60 (евро) 60IP 54 c лампой накаливания 60Вт1 шт, регулятор температуры RT820-1 шт ,автомат дифферинциальный АД 12-10Ф 30мА 1 шт , кабель ВВГ-П3*1,5 660В-10м ,кабель -канал 12*12-8 м,светильник светодиодный СПС-220-1 шт,
Контейнер оснащен кабельными вводами, раздельно для электропитания и слаботочных линий связи. Конструктивно силовой кабельный ввод выполнен в верхнем углу (гусак), ввод кабелей связи осуществляется через 2 нижних отверстия (трубы диаметром 76 мм). 
Основные тех.характеристики : масса не более 1000кг, толщина обшивки каркаса (сталь) 2,0мм,толщина утеплителя, не менее 50мм, Габаритные размеры : высота 2,7 м, ширина 2,4 м, длина 2,0 м .</t>
  </si>
  <si>
    <t>Термошкаф ТШ  металлический антивандальный предназначен для размещения и обеспечения функционирования телекоммуникационного, электротехническогооборудования, аккумуляторных батарей  и поддержания заданного температурного режима при эксплуатации этого оборудования. Поддержание температуры внутри изделия, в заданном диапазоне,обеспечивается автоматическим включением и отключением встроенного обогревателя.Шкаф состоит из 2 отсеков: отсек кроссовый (не утепленный) и отсек оборудования  (утепленный)климатическое исполнение У, категория размещения 1 по ГОСТ 15150-69, шкаф должен быть пыле и влагозащищен,двери снабжены врезными замками 
Температура включения (отключения) обогревателя устанавливается регулятором температуры RT - 820.Термошкаф укомплектован: электровентилятор1,25ЭВ-2,8-6-3270У4 в кол-ве 2 шт, решетка для вентилятора металл -2 шт нагреватель взрывозащитный унифицированный 200Вт-1 шт,шина нулевая на дин-рейку 4*7 - 1шт, устройство вентиляции 1 U-2шт, розетка Pap 10-3-ОП- или его аналог-2 шт,счетчик электроэнергии -1 шт, регулятор температуры RT820-1шт или его аналог,автомат-выключатель дифференциальный тока УЗО -1шт, переключатель" зима-лето" ,автомат- выключатель однополюстной ВА 47-29 6-10А-1шт,модульный переключатель 2Р 20А 2М 04383 - или его аналог -1 шт , 
Основные технические характеристики :напряжение питания 220В,максимальный ток нагрузки 10А, обогрев термошкафа : напряжение питания 220Вт15%,50Гц, потребляемая мощность 400Вт,диапозон рабочих температур  от-50С до +50С, диапозон регулируемой температуры вкл. и отключ обогрева  от+5С до +30С.Габаритные размеры:  должны соотвествовать  шкафу  с внутренним  объемом  не  менее 18 U,   не более 600кг, толщина каркаса термошкафа  сталь 2мм, толшина утеплителя 50мм.</t>
  </si>
  <si>
    <t>шт</t>
  </si>
  <si>
    <t>Термошкаф ТШ 2м металлический антивандальный предназначен для размещения и обеспечения функционирования телекоммуникационного, электротехническогооборудования, аккумуляторных батарей  и поддержания заданного температурного режима при эксплуатации этого оборудования. Поддержание температуры внутри изделия, в заданном диапазоне,обеспечивается автоматическим включением и отключением встроенного обогревателя.Шкаф состоит из 2 отсеков: отсек кроссовый (не утепленный) и отсек оборудования  (утепленный)климатическое исполнение У, категория размещения 1 по ГОСТ 15150-69, шкаф должен быть пыле и влагозащищен,двери снабжены врезными замками 
Температура включения (отключения) обогревателя устанавливается регулятором температуры RT - 820.Термошкаф укомплектован: электровентилятор1,25ЭВ-2,8-6-3270У4 в кол-ве 2 шт, решетка для вентилятора металл -2 шт нагреватель взрывозащитный унифицированный 200Вт-1 шт,шина нулевая на дин-рейку 4*7 - 1шт, устройство вентиляции 1 U-2шт, розетка Pap 10-3-ОП- или его аналог-2 шт,счетчик электроэнергии -1 шт, регулятор температуры RT820-1шт или его аналог,автомат-выключатель дифференциальный тока УЗО -1шт, переключатель" зима-лето" ,автомат- выключатель однополюстной ВА 47-29 6-10А-1шт,модульный переключатель 2Р 20А 2М 04383 - или его аналог -1 шт 
Основные технические характеристики :напряжение питания 220В,максимальный ток нагрузки 10А, обогрев термошкафа : напряжение питания 220Вт15%,50Гц, потребляемая мощность 400Вт,диапозон рабочих температур  от-50С до +50С, диапозон регулируемой температуры вкл. и отключ обогрева  от+5С до +30С. Габаритные размеры  шкафа  должен  соответствовать внутреннему  объему  не менее 42 U,   масса  не более 600кг, толщина каркаса термошкафа  сталь 2мм, толшина утеплителя 50мм.</t>
  </si>
  <si>
    <t>Основные характеристики: хлодопроизводительность -7 кВт, теплопризводительность - 7,7 кВт, компрессор японских производителей Toshiba, Hitachi, Mitsubishi, напряжение питания  - 220 - 240 В, 1 фаза, 50 Гц. Кондиционер осуществляет охлаждение, нагрев, осушение и очистку воздуха от пыли в помещениях, автоматическое поддержание заданной температуры.</t>
  </si>
  <si>
    <t>Материал: решетка - труба профильная 15х15х1,5; крыша - оцинкованная сталь 08 ПС ОН МТ; окраска - полимерно-порошковая</t>
  </si>
  <si>
    <t>Материалы для установки кондиционеров: трубопровод медный, кронштейны для установки наружних блоков, энергофлекс для трубопроводов, кабельканал пластиковый, кабель электропитания, крепёж (болты, гайки, дюбеля, шпильки). Пусконаладочные работы (монтаж, запуск, настройка кондиционеров) транспортные и командировочные расходы.</t>
  </si>
  <si>
    <t>Основные характеристики: хлодопроизводительность - 3,2 кВт, теплопризводительность - 3,7 кВт, компрессор японских производителей Toshiba, Hitachi, Mitsubishi, напряжение питания  - 220 - 240 В, 1 фаза, 50 Гц. Кондиционер осуществляет охлаждение, нагрев, осушение и очистку воздуха от пыли в помещениях, автоматическое поддержание заданной температуры. Внешний блок устанавливается на крыше контейнера связи (КУС 2*2*2,5).</t>
  </si>
  <si>
    <t>Кондиционер сплит-система , настенный мощностью 4,7 кВт</t>
  </si>
  <si>
    <t>Основные характеристики: хлодопроизводительность - 4,7 кВт, теплопризводительность - 5,1 кВт, компрессор японских производителей Toshiba, Hitachi, Mitsubishi, напряжение питания  - 220 - 240 В, 1 фаза, 50 Гц. Кондиционер осуществляет охлаждение, нагрев, осушение и очистку воздуха от пыли в помещениях, автоматическое поддержание заданной температуры.</t>
  </si>
  <si>
    <t>Кондиционер сплит-система , настенный мощностью 6,2 кВт</t>
  </si>
  <si>
    <t>Основные характеристики: хлодопроизводительность - 6,2 кВт, теплопризводительность - 6,7 кВт, компрессор японских производителей Toshiba, Hitachi, Mitsubishi, напряжение питания  - 220 - 240 В, 1 фаза, 50 Гц. Кондиционер осуществляет охлаждение, нагрев, осушение и очистку воздуха от пыли в помещениях, автоматическое поддержание заданной температуры.</t>
  </si>
  <si>
    <t>Кондиционер сплит-система VSC-12HR</t>
  </si>
  <si>
    <t>Основные характеристики: хлодопроизводительность - 3,5 кВт, теплопризводительность - 4 кВт, компрессор японских производителей Toshiba, Hitachi, Mitsubishi, напряжение питания  - 220 - 240 В, 1 фаза, 50 Гц. Кондиционер осуществляет охлаждение, нагрев, осушение и очистку воздуха от пыли в помещениях, автоматическое поддержание заданной температуры.</t>
  </si>
  <si>
    <t>Основные характеристики: хлодопроизводительность - 3,2 кВт, теплопризводительность - 3,7 кВт, компрессор японских производителей Toshiba, Hitachi, Mitsubishi, напряжение питания  - 220 - 240 В, 1 фаза, 50 Гц. Кондиционер осуществляет охлаждение, нагрев, осушение и очистку воздуха от пыли в помещениях, автоматическое поддержание заданной температуры. Внешний блок устанавливается на крыше контейнера связи (КУС 2*2*2,5)</t>
  </si>
  <si>
    <t>D 3131131</t>
  </si>
  <si>
    <t>электротехническая продукция</t>
  </si>
  <si>
    <t>Бирск, Мелеуз, Белорецк, Месягутово, Сибай, Туймазы, УФА, Стерлитамак</t>
  </si>
  <si>
    <t>соответствие ГОСТ Р 50345-99</t>
  </si>
  <si>
    <t>Туймазы, УФА</t>
  </si>
  <si>
    <t>Бирск</t>
  </si>
  <si>
    <t>АВТОМАТ ВЫКЛ. 3Ф 63А</t>
  </si>
  <si>
    <t>УФА</t>
  </si>
  <si>
    <t>АВТОМАТ ВЫКЛ. АЕ 2046 16А</t>
  </si>
  <si>
    <t>АВТОМАТ ВЫКЛ. АЕ 2046 25А</t>
  </si>
  <si>
    <t>АВТОМАТ ВЫКЛ. АЕ 2046 40А</t>
  </si>
  <si>
    <t>АВТОМАТ ВЫКЛ. АЕ 2046 63А</t>
  </si>
  <si>
    <t>АВТОМАТ ВЫКЛ. АП 50-3МТ 16А</t>
  </si>
  <si>
    <t>АВТОМАТ ВЫКЛ. ИЭК 1Р 63А</t>
  </si>
  <si>
    <t>АВТОМАТ ВЫКЛ. ИЭК 1Ф 10А</t>
  </si>
  <si>
    <t>АВТОМАТ ВЫКЛ. ИЭК 1Ф 16А</t>
  </si>
  <si>
    <t>АВТОМАТ ВЫКЛ. ИЭК 1Ф 25А</t>
  </si>
  <si>
    <t>АВТОМАТ ВЫКЛ. ИЭК 1Ф 32А</t>
  </si>
  <si>
    <t>АВТОМАТ ВЫКЛ. ИЭК 1Ф 50А</t>
  </si>
  <si>
    <t>АВТОМАТ ВЫКЛ. ИЭК 1Ф 6А</t>
  </si>
  <si>
    <t>АВТОМАТ ВЫКЛ. ИЭК 3Ф 32А</t>
  </si>
  <si>
    <t>АВТОМАТ ВЫКЛ. ИЭК 3Ф 63А</t>
  </si>
  <si>
    <t>Белорецк, Туймазы</t>
  </si>
  <si>
    <t>АВТОМАТ ВЫКЛ. ИЭК ВА 1П 6А</t>
  </si>
  <si>
    <t>АВТОМАТ ВЫКЛ. ИЭК ВА 3Р 100А</t>
  </si>
  <si>
    <t>АВТОМАТ ВЫКЛ. ИЭК ВА 3Р 25А</t>
  </si>
  <si>
    <t>АВТОМАТ ВЫКЛ. ИЭК ВА 3Р 50А</t>
  </si>
  <si>
    <t>АВТОМАТ ВЫКЛ. ИЭК ВА 3Р 80 А</t>
  </si>
  <si>
    <t>Cоответствие требованиям ГОСТ Р 50030.2 и изготовленые по техническим условиям ТУ 3422-001 П18461115-2009.</t>
  </si>
  <si>
    <t>соответствие ГОСТ Р 51327.1-99</t>
  </si>
  <si>
    <t>Сибай, Туймазы</t>
  </si>
  <si>
    <t>БЛОК РОЗЕТОК 3М ДЛЯ ОТКРЫТОЙ УСТАНОВКИ С ЗАЗЕМЛЯЮЩИМ КОНТАКТОМ</t>
  </si>
  <si>
    <t>Блок электрических розеток с кабелем питания на 3 метра (пилот).</t>
  </si>
  <si>
    <t>БЛОК РОЗЕТОК 4М ДЛЯ ОТКРЫТОЙ УСТАНОВКИ С ЗАЗЕМЛЯЮЩИМ КОНТАКТОМ</t>
  </si>
  <si>
    <t>Блок электрических розеток с кабелем питания на 4 метра (пилот).</t>
  </si>
  <si>
    <t>БЛОК РОЗЕТОК 5М ДЛЯ ОТКРЫТОЙ УСТАНОВКИ С ЗАЗЕМЛЯЮЩИМ КОНТАКТОМ</t>
  </si>
  <si>
    <t>Блок электрических розеток с кабелем питания на 5 метров (пилот).</t>
  </si>
  <si>
    <t>БЛОК РОЗЕТОК REM 16-7</t>
  </si>
  <si>
    <t>Блок розеток Rem-16 с авт. 16А, 7 Shuko, алюм., 19",колодка (R-16-7S-A-440-K)</t>
  </si>
  <si>
    <t>соответствие ГОСТ Р 51778-2001</t>
  </si>
  <si>
    <t>Туймазы</t>
  </si>
  <si>
    <t>БОКС ЩУРН 1/12</t>
  </si>
  <si>
    <t>ВИЛКА ЭЛЕКТРИЧЕСКАЯ</t>
  </si>
  <si>
    <t>соответствие ГОСТ Р 51323.1-99</t>
  </si>
  <si>
    <t>ВЫКЛЮЧАТЕЛЬ  ОТКР.ОДИНАР.</t>
  </si>
  <si>
    <t>ГОСТ Р 51322.2.6-99:</t>
  </si>
  <si>
    <t>Белорецк, Месягутово, Сибай, Стерлитамак, Туймазы, УФА</t>
  </si>
  <si>
    <t>Белорецк, Месягутово, Сибай, Туймазы, УФА</t>
  </si>
  <si>
    <t>Сибай, УФА</t>
  </si>
  <si>
    <t>Стерлитамак, УФА</t>
  </si>
  <si>
    <t>Белорецк</t>
  </si>
  <si>
    <t>Белорецк, Бирск, Месягутово, Сибай, Туймазы, УФА</t>
  </si>
  <si>
    <t>Белорецк, Бирск, Месягутово, Сибай, УФА</t>
  </si>
  <si>
    <t>Сибай</t>
  </si>
  <si>
    <t>КОРОБКА РАСПРЕДЕЛИТЕЛЬНАЯ</t>
  </si>
  <si>
    <t>ГОСТ Р 50043.6-2000</t>
  </si>
  <si>
    <t>КОРОБКА УСТАНОВ. Д.60</t>
  </si>
  <si>
    <t>ЛАМПА ДРЛ-125</t>
  </si>
  <si>
    <t>соответствие ГОСТ 24127-80</t>
  </si>
  <si>
    <t>ЛАМПА ДРЛ-250</t>
  </si>
  <si>
    <t>ЛАМПА КЛЛ 18/827 Е27</t>
  </si>
  <si>
    <t>лампа КЛЛ мощность 15 Вт, цоколь Е27</t>
  </si>
  <si>
    <t>ЛАМПА КЛЛ 20/827 Е27</t>
  </si>
  <si>
    <t>лампа КЛЛ 220 В 20 Вт цоколь Е27</t>
  </si>
  <si>
    <t>ЛАМПА ЛБ-18</t>
  </si>
  <si>
    <t>соответствие ГОСТ 6825-91</t>
  </si>
  <si>
    <t>ЛАМПА ЛБ-40</t>
  </si>
  <si>
    <t>Белорецк, УФА</t>
  </si>
  <si>
    <t>Бирск, УФА</t>
  </si>
  <si>
    <t>Погонный метр</t>
  </si>
  <si>
    <t>НАКОНЕЧНИК  ШТЫРЕВОЙ ТМ 10</t>
  </si>
  <si>
    <t>Наконечники штыревые изолированные - круглые (НкИш) и плоские (НпИш) - предназначены для оконцевания медных многопроволочных проводников, применяемых в различных аппаратах управления и системах, требующих оперативной коммутации цепи.</t>
  </si>
  <si>
    <t>НАКОНЕЧНИК  ШТЫРЕВОЙ ТМ 16</t>
  </si>
  <si>
    <t>НАКОНЕЧНИК ВИЛОЧНЫЙ МЕДНО-ЛУЖЕНЫЙ НВИ 2-4</t>
  </si>
  <si>
    <t>Вилочные наконечники НВИ для оперативных изменений электрических соединений, поскольку не требуется полный демонтаж крепежного соединения, достаточно лишь ослабить винтовую фиксацию.</t>
  </si>
  <si>
    <t>НАКОНЕЧНИК ВИЛОЧНЫЙ МЕДНО-ЛУЖЕНЫЙ НВИ 5-5,6</t>
  </si>
  <si>
    <t>Белорецк, Туймазы, УФА</t>
  </si>
  <si>
    <t>НАКОНЕЧНИК КОЛЬЦЕВОЙ</t>
  </si>
  <si>
    <t>ГОСТ 23981-80</t>
  </si>
  <si>
    <t>НАКОНЕЧНИК КОЛЬЦЕВОЙ JG 25 D6</t>
  </si>
  <si>
    <t>Наконечники предназначены для оконцевания многожильных медных проводников и кабелей опрессовкой и пайкой•Кабельные наконечники с кольцом DIN 46237</t>
  </si>
  <si>
    <t>НАКОНЕЧНИК КОЛЬЦЕВОЙ JG 25 D8</t>
  </si>
  <si>
    <t>НАКОНЕЧНИК КОЛЬЦЕВОЙ JG 35 D10</t>
  </si>
  <si>
    <t>НАКОНЕЧНИК КОЛЬЦЕВОЙ JG 35 D6</t>
  </si>
  <si>
    <t>НАКОНЕЧНИК КОЛЬЦЕВОЙ JG 35 D8</t>
  </si>
  <si>
    <t>НАКОНЕЧНИК МЕДНЫЙ Д.10</t>
  </si>
  <si>
    <t>соответствие ГОСТ 7386-80</t>
  </si>
  <si>
    <t>НАКОНЕЧНИК ТМЛ 6-4-4</t>
  </si>
  <si>
    <t>НАКОНЕЧНИК ШТЫРЕВОЙ</t>
  </si>
  <si>
    <t>ОСВЕТИТЕЛЬНАЯ АРМАТУРА СТАРТЕР 80С-220-1</t>
  </si>
  <si>
    <t>ГОСТ Р МЭК 60155-99</t>
  </si>
  <si>
    <t>ПОДРОЗЕТНИК</t>
  </si>
  <si>
    <t>Проставка по розетку открытой проводки из трудносгораемого материала</t>
  </si>
  <si>
    <t>Мелеуз, Сибай, Туймазы, УФА</t>
  </si>
  <si>
    <t>Бирск, Месягутово, Туймазы</t>
  </si>
  <si>
    <t>Бирск, Стерлитамак, Туймазы</t>
  </si>
  <si>
    <t>РОЗЕТКА 2М О/П</t>
  </si>
  <si>
    <t>Розетка - для подключения электрических приборов при помощи электрической вилки.</t>
  </si>
  <si>
    <t>РОЗЕТКА ОТКРЫТОЙ ПРОВОДКИ</t>
  </si>
  <si>
    <t>ГОСТ Р 51323.1-99</t>
  </si>
  <si>
    <t>РОЗЕТКА ЭЛЕКТРИЧЕСКАЯ О/У 1-Я С ЗК</t>
  </si>
  <si>
    <t>РОЗЕТКА ЭЛЕКТРИЧЕСКАЯ О/У 2-Я С ЗК</t>
  </si>
  <si>
    <t>СВЕТИЛЬНИК ЛПО  2*36</t>
  </si>
  <si>
    <t>ГОСТ 17677-82</t>
  </si>
  <si>
    <t>СВЕТИЛЬНИК ЛПО 2*40</t>
  </si>
  <si>
    <t>СВЕТИЛЬНИК ЛПО 4*18</t>
  </si>
  <si>
    <t>СВЕТИЛЬНИК ЛСП 2*36</t>
  </si>
  <si>
    <t>СВЕТИЛЬНИК НПО 22*100 ТАБЛЕТКА</t>
  </si>
  <si>
    <t>СВЕТИЛЬНИК НПП 04*60</t>
  </si>
  <si>
    <t>СВЕТИЛЬНИК ПЕРЕНОСНОЙ</t>
  </si>
  <si>
    <t>СТАРТЕР 220В</t>
  </si>
  <si>
    <t>Сибай, Стерлитамак, УФА</t>
  </si>
  <si>
    <t>Металлорукав из оцинкованной стальной ленты РЗ-ЦХ, диаметр 20 мм.</t>
  </si>
  <si>
    <t>Стерлитамак</t>
  </si>
  <si>
    <t>ТРУБКА ТЕРМОУСАЖИВАЕМАЯ 10/5</t>
  </si>
  <si>
    <t>Используется для изоляции токопроводящих жил, при повреждении изоляции ТУ 2247-002-07622740-2004</t>
  </si>
  <si>
    <t>ТРУБКА ТЕРМОУСАЖИВАЕМАЯ 22/11</t>
  </si>
  <si>
    <t>ТУТнг по ТУ 2247-011-79523310-2006</t>
  </si>
  <si>
    <t>ТРУБКА ТЕРМОУСАЖИВАЕМАЯ 40/20</t>
  </si>
  <si>
    <t>ТРУБКА ТЕРМОУСАЖИВАЕМАЯ 50/30</t>
  </si>
  <si>
    <t>УДЛИНИТЕЛЬ СЕТЕВОЙ 10М</t>
  </si>
  <si>
    <t>ГОСТ Р 51539-99</t>
  </si>
  <si>
    <t>УСТРОЙСТВО ГРОЗОЗАЩИТЫ УЗИП-2Р</t>
  </si>
  <si>
    <t>соответствие ГОСТ Р 51992-2011</t>
  </si>
  <si>
    <t>ФИЛЬТР СЕТЕВОЙ (ТИПА РILOT)</t>
  </si>
  <si>
    <t>Выключатель-да,розеток розетое-5;розетки евро с заземлением,питание 2200 Вт,</t>
  </si>
  <si>
    <t>Белорецк, Бирск, Мелеуз, Сибай, Стерлитамак, Туймазы, УФА</t>
  </si>
  <si>
    <t>ЩИТ ЩРН-П-12 ИЭК</t>
  </si>
  <si>
    <t>ЩИТ ЩРН-П-18 ИЭК</t>
  </si>
  <si>
    <t>ЩИТ ЩРН -1*12-1 СЗИП</t>
  </si>
  <si>
    <t>соответствие ГОСТ 30207-94</t>
  </si>
  <si>
    <t>Белорецк, Бирск, Стерлитамак</t>
  </si>
  <si>
    <t>ПОЛОСА 30*4</t>
  </si>
  <si>
    <t>октябрь 2014</t>
  </si>
  <si>
    <t>Анализатор цифро-аналоговый HD Flash</t>
  </si>
  <si>
    <t>Анализатор спектра PROMAX TV EXPRORER HD+</t>
  </si>
  <si>
    <t>Демодулятор ДТВ-1К</t>
  </si>
  <si>
    <t>Ркфлектометр ANRITSU MT9083A-073</t>
  </si>
  <si>
    <t>Ркфлектометр ANRITSU MT9083A-058 для PON сетей и тестирование мигроизгибов</t>
  </si>
  <si>
    <t>Рефлектометр РИ 10М2</t>
  </si>
  <si>
    <t>Поставка оптического кабеля (в канализацию, подвесной, в грунт)</t>
  </si>
  <si>
    <t>ПЛАТА МОДУЛЯ УПРАВЛЕНИЯ Элком (БУТМ)  ЗАО "РусТелКом" г.С-Петербург</t>
  </si>
  <si>
    <t>Плата источника питания ИКВ.03.01.000-04 (ИП)</t>
  </si>
  <si>
    <t>ИКВ.03.08.680-10-01 (2Е1)</t>
  </si>
  <si>
    <t>ИКВ.07.07.200-03 (HUB)</t>
  </si>
  <si>
    <t>Плата интерфейса с шиной Ethernet 10Base-T на 5 внешних портов ЗАО "РусТелКом" г.С-Петербург</t>
  </si>
  <si>
    <t>Плата абонентского комплекта ИКВ.03.01.600-27 (АК-27)</t>
  </si>
  <si>
    <t>Плата абонентского комплекта ИКВ.08.01.600-03 (АК-МАГЕЛАН)</t>
  </si>
  <si>
    <t>ПЛАТА АБОНЕНТСКОГО КОМПЛЕКТА производства ЗАО "РусТелКом" г.С-Петербург</t>
  </si>
  <si>
    <t>Плата абонентского комплекта ИКВ.08.01.600-01-03 (АК-МАГЕЛАН)</t>
  </si>
  <si>
    <t>Плата источника питания ИКВ.03.01.000-09 (ИП)</t>
  </si>
  <si>
    <t>Плата модуля управления ИКВ.03.01.500-18 (БУТМА)</t>
  </si>
  <si>
    <t>ПЛАТА МОДУЛЯ УПРАВЛЕНИЯ (БУТМА)  ЗАО "РусТелКом" г.С-Петербург</t>
  </si>
  <si>
    <t>Плата модуля управления ИКВ.07.07.501-02 (УМ)</t>
  </si>
  <si>
    <t>Плата модуль управления ЗАО "РусТелКом" г.С-Петербург</t>
  </si>
  <si>
    <t>Плата модуля управления ИКВ.08.01.500-02 (HOST-МАГЕЛАН)</t>
  </si>
  <si>
    <t>ПЛАТА МОДУЛЯ УПРАВЛЕНИЯ HOST-02 МАГЕЛАН  ЗАО "РусТелКом"  г.С-Петербург</t>
  </si>
  <si>
    <t>Плата модуля управления ИКВ.08.01.500-05 (HOST-МАГЕЛАН)</t>
  </si>
  <si>
    <t>Модуль управления МААЛ Магелан Host-05 ЗАО "РусТелКом"  г.С-Петербург</t>
  </si>
  <si>
    <t>КАБЕЛЬ  ИКВ.03.02.050</t>
  </si>
  <si>
    <t>кабель производства ЗАО "РусТелКом" г.С-Петербург</t>
  </si>
  <si>
    <t>КРОСС-ПЛАТА ИКВ.07.08.910 (ME1)</t>
  </si>
  <si>
    <t>БЛОК ФУНДАМЕНТНЫЙ ФБС 24-4-6</t>
  </si>
  <si>
    <t>МОДУЛЬ A9K-ISM-100</t>
  </si>
  <si>
    <t>Модуль для ASR9000-series с возможностями CGN, AVSM ISM 40G</t>
  </si>
  <si>
    <t>МОДУЛЬ ПИТАНИЯ A9K-2KW-DC</t>
  </si>
  <si>
    <t>Входное напряжение:-48 V DC to -60 V DC;Выходная мощность:2 kW;Совместимость:Cisco ASR 9000 Series Aggregation Services Routers"</t>
  </si>
  <si>
    <t>ПРОЦЕССОР МАРШРУТИЗАЦИИ A9K-RSP-4G</t>
  </si>
  <si>
    <t>Процессор маршрутизации для ASR9000 440G/slot Fabric angd 6 GB</t>
  </si>
  <si>
    <t>РАМКА ВОЗДУШНАЯ 15454E-AIR-RAMP</t>
  </si>
  <si>
    <t>SMARTNET 8X5XNBD D9900/D9901 DCM ASI I/O Board MKI</t>
  </si>
  <si>
    <t>SMARTNET 8X5XNBD D9900/D9901 DCM GbE I/O Board MKI</t>
  </si>
  <si>
    <t>КАРТА GС8B</t>
  </si>
  <si>
    <t>ШАССИ AN5116-06B</t>
  </si>
  <si>
    <t>Шасси PON 14U, 20 слотов, 3 вентиляторных модуля, питание DC</t>
  </si>
  <si>
    <t>ШАССИ AN5516-06</t>
  </si>
  <si>
    <t>Шасси PON 6U с 10 слотами, вентиляторным модулем и питанием DC</t>
  </si>
  <si>
    <t>ПРИСТАВКА ТЕЛЕВИЗИОННАЯ ЦИФРОВАЯ IPTV-HD MINI</t>
  </si>
  <si>
    <t>ПРИСТАВКА ТЕЛЕВИЗИОННАЯ ЦИФРОВАЯ ПРОМСВЯЗЬ IPTV-HD mini. Поддержка Full HD, IP  радио, видео по запросу, воспроизведения  контента с USB носителей, просмотр фотографий, HDMI.
Auto Provisioning: Средства сетевого мониторинга и автоконфигурирования по протооколу SNMP v2.
Поддерживаемые видеоконтейнеры: AVI, MPG, TS.
Операционная система Linux.
Поддерживаемые видеокодеки: MPEG-1, MPEG-2, MPEG-4 (h.264), FLV
Аудио: МРЗ, AAC, AC3.
Разрешение: До 1920*1080 (Full HD 1080)/1080p.
Изображения: JPG, GIF, TIFF.
Интефейс: 2.5" - 3.5" SATA.
Разъемы: USB 2.0 Host, 10/100 Ethernet.
Видео выходы: HDMI, композитный.
Аудио выходы: HDMI (в видеовыходе), аналоговый   стерео,   S/PDIF   —   оптический (Toslink).
Протоколы вещания IPTV: IGMP v2, RTSP, RTP.
Web-браузер: QtWebKit из Qt 4.6.2.
Интеграция с CAS VeriMatrix.
Управление системным временем NTP.
Дополнительные средств администрирования ssh с доступом по ключам, dhcp, обновления мультикастами.</t>
  </si>
  <si>
    <t>Пополнение электронных пластиковых транспортных  карт</t>
  </si>
  <si>
    <t>F 45.21</t>
  </si>
  <si>
    <t>F 4520080</t>
  </si>
  <si>
    <t xml:space="preserve">Поставка промышленных канальных кондиционеров Carrier  </t>
  </si>
  <si>
    <t>Поставка промышленных канальных кондиционеров Carrier FB4BSF на хладогенте 410 a с компрессорно- конденсаторным блоком   Carrier38СКЕ060-Х-9, мотор Мастер. Соответствие техническим характеристикам</t>
  </si>
  <si>
    <t>июнь  2014 г.</t>
  </si>
  <si>
    <t>декабрь  2014 г.</t>
  </si>
  <si>
    <t>DL 32.30.3</t>
  </si>
  <si>
    <t>D 3230150</t>
  </si>
  <si>
    <t>Поставка видеокамер для облачного видеонаблюдения</t>
  </si>
  <si>
    <t>ВИДЕОКАМЕРА - IP D-LINK DCS-942L</t>
  </si>
  <si>
    <t>IP-камера с поддержкой сервиса ivideon. 1.3Мп Компактная IP-камера день/ночь с Wi-fi, фиксированный объектив 4мм, 2.8мм (6мм опция), видео H.264/MPEG-4 с разрешением 1280х960 25к/с, поток 32кб/с-16Мб/с, DualStream, DWDR, 3D DNR, BLC, PIR-датчик, ИК-подсветка до 10м, слот для SD/SDHC/SDXC до 64 Гб, Тревожный вход/выход, Аудио вход/выход, -30С +60С, 12В/PoE</t>
  </si>
  <si>
    <t>80401000000</t>
  </si>
  <si>
    <t>ВИДЕОКАМЕРА - IP HIK VISION DS-2CD2012-I</t>
  </si>
  <si>
    <t>IP-камера с поддержкой сервиса ivideon. 1,3Мп Уличная мини IP-камера день/ночь IP66 (от -40°C до +60°C ), фиксированный объектив 4мм @F1.2 (6мм, 12мм, 16мм опц.); 1/3'' CMOS, видео с разрешением 1280x960-25к/с, 1280x720-25к/с, 0.01Люкс @ F1.2, 0 Люкс с ИК; поток 32кб/с -16Мб/с, DualStream, питание 12В/PoE. ИК-подсветка до 30м</t>
  </si>
  <si>
    <t>ВИДЕОКАМЕРА - IP HIK VISION DS-2CD2412F-IW</t>
  </si>
  <si>
    <t>IP-камера с поддержкой сервиса ivideon. Разрешение видео 640 x 480, 320 x 240,160 x 120 до 30 кадров/с. С Wi-fi. Линза 
Фокусное: 3.15 мм, F2.8 Сенсор 1/5 дюймовый CMOS-сенсор VGA Минимальное освещение 1 lux @ F2.8 с ИК-подсветкой Углы обзора 
• По горизонтали: 45.3°
 • По вертикали: 34.5°
• По диагонали: 54.9°
 Цифровое увеличение
 До 4x
Подсветка
Инфракрасная подсветка: дальность освещения до 5 метров</t>
  </si>
  <si>
    <t>L 75.25.1</t>
  </si>
  <si>
    <t>D 3319262</t>
  </si>
  <si>
    <t>Сибай, Стерлитамак, Туймазы, УФА</t>
  </si>
  <si>
    <t>БЛОК РЕЛЕ БР/4</t>
  </si>
  <si>
    <t>Блок реле БР/4</t>
  </si>
  <si>
    <t>ВЫНОСНОЙ ДАТЧИК ТЕМПЕРАТУРЫ ДТ_LM_R (1,0М)</t>
  </si>
  <si>
    <t>Датчик температуры на выносном проводе длиной 1 м, обеспечивающий измерение температуры в одной точке.
Подключается на цанговый разъем контроллеров КУБ-Мини, КУБ-Пико/5, КУБ-Пико/48, КУБ-Пико/12 и ВМР РТ485.</t>
  </si>
  <si>
    <t>ИЗВЕЩАТЕЛЬ ИКАР-1</t>
  </si>
  <si>
    <t>Извещатель Икар-1</t>
  </si>
  <si>
    <t>ИЗВЕЩАТЕЛЬ ОХРАННЫЙ ИО 102-20 Б2П (2)</t>
  </si>
  <si>
    <t>Извещатель охранный ИО 102-20 Б2П (2)</t>
  </si>
  <si>
    <t>Сибай, Стерлитамак, Туймазы</t>
  </si>
  <si>
    <t>ИЗВЕЩАТЕЛЬ ПОЖАРНЫЙ ИПД-3.10 МК</t>
  </si>
  <si>
    <t>Извещатель пожарный ИПД-3.10 МК</t>
  </si>
  <si>
    <t>КОНВЕРТЕР НАПРЯЖЕНИЯ DC/DC</t>
  </si>
  <si>
    <t>Конвертор DC/DC (сетевой адаптер)</t>
  </si>
  <si>
    <t>КОНВЕРТОР DC/DC</t>
  </si>
  <si>
    <t>Сибай, Туймазы, УФА</t>
  </si>
  <si>
    <t>КОНТАКТОР E 1H3 18A 400B AC3 220B 50 ГЦ</t>
  </si>
  <si>
    <t>Контактор Е 1Н3 18А 400В АС3 220В 50 ГЦ</t>
  </si>
  <si>
    <t>КОНТРОЛЛЕР УПРАВЛЯЮЩИЙ БЛОЧНЫЙ КУБ-МИКРО/60, МИНИМАЛЬНАЯ КОМПЛЕКТАЦИЯ</t>
  </si>
  <si>
    <t>Контроллер управляющий блочный КУБ-Микро/60, минимальная комплектация</t>
  </si>
  <si>
    <t>КОНТРОЛЛЕР УПРАВЛЯЮЩИЙ БЛОЧНЫЙ КУБ-ПИКО/48, МИНИМАЛЬНАЯ КОМПЛЕКТАЦИЯ</t>
  </si>
  <si>
    <t>Контроллер управляющий блочный КУБ-Пико/48, минимальная комплектация</t>
  </si>
  <si>
    <t>КОНТРОЛЛЕР УПРАВЛЯЮЩИЙ БЛОЧНЫЙ КУБ, МИНИМАЛЬНАЯ КОМПЛЕКТАЦИЯ</t>
  </si>
  <si>
    <t>Контроллер управляющий блочный КУБ, минимальная комплектация</t>
  </si>
  <si>
    <t>КОРПУС НАСТЕННЫЙ</t>
  </si>
  <si>
    <t>Настенный корпус</t>
  </si>
  <si>
    <t>МОДУЛЬ АВТОРИЗАЦИИ И КОНТРОЛЯ ДОСТУПА ИС-МИКРО</t>
  </si>
  <si>
    <t>Модуль авторизации и контроля доступа ИС-микро</t>
  </si>
  <si>
    <t>ОПЦИОНАЛЬНО-ШТАТНЫЙ УЗЕЛ ИЗМЕРЕНИЯ ТЕМПЕРАТУРЫ</t>
  </si>
  <si>
    <t>Опционально-штатный узел измерения температуры</t>
  </si>
  <si>
    <t>ПЕРЕХОДНЫЙ КАБЕЛЬ "ФАЗА"</t>
  </si>
  <si>
    <t>ПЛАТА КОММУТАЦИОННАЯ</t>
  </si>
  <si>
    <t>Коммутационная плата</t>
  </si>
  <si>
    <t>РЕГУЛЯТОР ТЕМПЕРАТУРЫ РТ485</t>
  </si>
  <si>
    <t>Регулятор температуры РТ485 с интерфейсом RS-485</t>
  </si>
  <si>
    <t>УЗЕЛ КОНТРОЛЯ ЭЛЕКТРОПИТАНИЯ</t>
  </si>
  <si>
    <t>Узел контроля электропитания</t>
  </si>
  <si>
    <t>УЗЕЛ ОПЦИОНАЛЬНЫЙ КОНТРОЛЯ ПРОТЕЧКИ И УПРАВЛЕНИЯ АВАРИЙНЫМ ЭЛЕКТРОКЛАПАНОМ</t>
  </si>
  <si>
    <t>Опциональный узел контроля протечки и управления аварийным электроклапаном</t>
  </si>
  <si>
    <t>УЗЕЛ ОХРАНЫ ОПЦИОНАЛЬНЫЙ ШТАТНЫЙ</t>
  </si>
  <si>
    <t>Опциональный штатный узел охраны и авторизации доступа с ЧИП-считывателем</t>
  </si>
  <si>
    <t>УЗЕЛ РЕГУЛЯТОРА ТЕМПЕРАТУРЫ И УПРАВЛЕНИЯ ЭЛЕКТРОНАГРЕВАТЕЛЕМ И КОНДИЦИОНЕРОМ</t>
  </si>
  <si>
    <t>Узел регулятора температуры и управления электронагревателем и кондиционером</t>
  </si>
  <si>
    <t>Поставка скоб  крепления кабеля</t>
  </si>
  <si>
    <t>Бирск, Стерлитамак, Туймазы, УФА</t>
  </si>
  <si>
    <t>Бирск;УФА</t>
  </si>
  <si>
    <t>Стерлитамак;УФА</t>
  </si>
  <si>
    <t>КОМПЬЮТЕР МОНИТОРИНГА</t>
  </si>
  <si>
    <t>п. Чишмы</t>
  </si>
  <si>
    <t>80 257 551 0</t>
  </si>
  <si>
    <t>Е 40.10</t>
  </si>
  <si>
    <t>Е 4010000</t>
  </si>
  <si>
    <t>Электроснабжение</t>
  </si>
  <si>
    <t>ГОСТ 13109-87</t>
  </si>
  <si>
    <t>тыс. кВт/ч</t>
  </si>
  <si>
    <t>Мелеузовский район, Куюргазинский район, Кугарчинский район, Зианчуринский район, г. Кумертау</t>
  </si>
  <si>
    <t>80 241 2, 80 239 5, 80 238 0, 80 226 8, 80 423 0</t>
  </si>
  <si>
    <t>ТО и ремонт автотранспортных средств марок Audi, Hyundai, Toyota,  Skoda.</t>
  </si>
  <si>
    <t>Закупка у единственного поставщика (исполнителя, подрядчика)</t>
  </si>
  <si>
    <t>80 455 0</t>
  </si>
  <si>
    <t>г. Уфа, г. Туймазы</t>
  </si>
  <si>
    <t>г. Уфа, г. Белорецк, г. Бирск, г. Сибай, г. Стерлитамак, г. Туймазы</t>
  </si>
  <si>
    <t>г. Белорецк, г. Туймазы</t>
  </si>
  <si>
    <t>г. Сибай, г. Туймазы</t>
  </si>
  <si>
    <t>г. Туймазы, г. Уфа</t>
  </si>
  <si>
    <t>г. Уфа, г. Белорецк, г. Сибай, г. Туймазы</t>
  </si>
  <si>
    <t xml:space="preserve">Бокс кабельный телефонный открытого типа ( БКТО ) предназначен для коммутации линейного тракта для кабелей с металлическими жилами .Бокс устанавливается  в рапределительные шкафы или стену. Габаритные размеры соответствуют боксам БКТ 100х2 520х132х80 </t>
  </si>
  <si>
    <t>Бокс кабельный телефонный открытого типа ( БКТО ) предназначен для коммутации линейного тракта для кабелей с металлическими жилами .Бокс устанавливается  в рапределительные шкафы или стену. Габаритные размеры соответствуют боксам БКТ 20х2 119х96х53</t>
  </si>
  <si>
    <t xml:space="preserve">Бокс кабельный телефонный открытого типа ( БКТО ) предназначен для коммутации линейного тракта для кабелей с металлическими жилами .Бокс устанавливается  в рапределительные шкафы или стену. Габаритные размеры соответствуют боксам БКТ 200х2 520х132х80 </t>
  </si>
  <si>
    <t xml:space="preserve">Бокс кабельный телефонный открытого типа ( БКТО ) предназначен для коммутации линейного тракта для кабелей с металлическими жилами .Бокс устанавливается  в рапределительные шкафы или стену. Габаритные размеры соответствуют боксам БКТ 30х2 136х119х53 </t>
  </si>
  <si>
    <t>Бокс кабельный телефонный открытого типа ( БКТО ) предназначен для коммутации линейного тракта для кабелей с металлическими жилами .Бокс устанавливается  в рапределительные шкафы или стену. Габаритные размеры соответствуют боксам БКТ 50х2 136х119х53</t>
  </si>
  <si>
    <t>Кабельные ящики предназначены для коммутации кабелей связи с металлическими жилами  магистрального  и распределительного участков местной телефонной сети и защиты кабельныхь линий от опасных токов и напряжений.</t>
  </si>
  <si>
    <t>Кросс-плата МЕ1 производства ЗАО "РусТелКом" г.С-Петербург</t>
  </si>
  <si>
    <t>Выходная мощность 400-500 ВА. Количество фаз – 1. Входное напряжение – 190-280 В. Выходное напряжение 220В. Время работы при полной нагрузке 3-5 мин. Тип выходных разъемов питания - IEC 320 C13.</t>
  </si>
  <si>
    <t xml:space="preserve">Выходная мощность 1000-1200 ВА. Количество фаз – 1. Входное напряжение – однофазное 190-280 В. Выходное напряжение - однофазное 220В. Время работы при полной нагрузке 4-6 мин. Тип выходных разъемов питания - IEC 320 C13. </t>
  </si>
  <si>
    <t>Выходная мощность 900 ВА. Количество фаз – 1. Входное напряжение – однофазное 190-280 В. Выходное напряжение - однофазное 220В. Время работы при полной нагрузке 4-6 мин. Тип выходных разъемов питания - IEC 320 C13. Тип предохранителя - автоматический.</t>
  </si>
  <si>
    <t>Процессор Intel i3. Частота процессора 2.0 - 3.1 ГГц. Набор микросхем Intel H61. Integrated Intel® HD Graphics. Объём оперативной памяти 4 ГБ. Тип памяти DDR3-1333 PC-10600. Ёмкость жёсткого диска 320-500 ГБ. Оптический привод - DVD-RW.</t>
  </si>
  <si>
    <t>Операционная система Android.Поддержка Android 4.2.Процессор/чипсет Intel Atom Z2560 1600 МГц.Количество ядер 2.Оперативная память 1 Гб DDR3.Встроенная память 16 Гб.Поддержка карт памяти microSDXC, до 64 Гб.Экран 10.1", 1280x800.Тип экрана TFT PLS.</t>
  </si>
  <si>
    <t>Процессор Intel Core i3 , с поддержкой технологии Intel® HT и Intel® Smart Cache; -набор микросхем Intel H61;  оперативная память 4GB DDR3-1333 Dual Channel (2 x 2GB);  жесткий диск 250GB SATA hard drive (7200rpm); встроенныйконтроллер Serial ATA 3Gb/s</t>
  </si>
  <si>
    <t>Максимальный размер экрана 10,1". Цвет серый, черный. Материал полиэстер</t>
  </si>
  <si>
    <t>Предназначен для управления доступом через одну или две точки доступа путем считывания кодов предъявляемых идентификаторов (карт Proximity, ключей Touch Memory и PIN-кодов), проверки прав и ограничений доступа и замыкания (размыкания) контактов реле</t>
  </si>
  <si>
    <t xml:space="preserve">Ток через контакты коробки – не более 0,5 А. 
Напряжение, подаваемое на контакты коробки  - не более 80 В. 
Переходное сопротивление двух контактов – не более 0,1 Ом.  
Количество коммутируемых цепей – 4. 
Количество точек присоединения проводов– 10. </t>
  </si>
  <si>
    <t>Табло "Выход" предназначено для текстового или символьного информирования, различных ситуаций («Пожар»,«Тревога» и т.д.) и указания направления эвакуацтонного выхода.
В конструкции табло используются светодиоды повышенной яркости</t>
  </si>
  <si>
    <t xml:space="preserve">УКШ-1 предназначен для контроля наличия и определения полярности напряжения в шлейфе сигнализации. 
Прибор обеспечивает визуальный контроль как двухполярных, так и однополярных шлейфов сигнализации с напряжением от 9 до 42 В. </t>
  </si>
  <si>
    <t>Интерфейс: USB
Поддерживаемые протоколы OBD-II: 
• ISO15765-4 (CAN-шина): Audi, Opel, VW, Ford, Jaguar, Renault, Peugeot, Chrysler, Porsche, Volvo, Saab, Mazda, Mitsubishi
• ISO14230-4 (KWP2000): Daewoo, Hyundai, KIA
• ISO9141-2: Honda, Infinity, Lexus</t>
  </si>
  <si>
    <t>Исполнение внешнее.Автономный. Тип тюнера аналоговый.Максимальное разрешение на выходе 1920х1200.Формат видео на выходе 16:10, 16:9, 4:3.Аналоговые стандарты NTSC, PAL, SECAM.Входы S-Video, VGA, аудио, видео композитный.Выходы аудио</t>
  </si>
  <si>
    <t>КОННЕКТОР RJ-45 КАТ.5 для СКС (без заземл. корп.)</t>
  </si>
  <si>
    <t>Оригинальный новый картридж, промышленного производства,в оригинальной упаковке,содержащей все необходимые коды и знаки производителя.Соответствие товара  техническим характеристикам.</t>
  </si>
  <si>
    <t>Тип шины PCI
Последовательные интерфейсы C104H/PCI-Opt4D  
Количество портов RS-232 4
Контроллер последовательного интерфейса 16C550C
Разъемы последовательного порта DB9 "папа"
Передаваемые сигналы 
RS-232: Tx, Rx, RTS, CTS, DTR, DSR, DCD, GND</t>
  </si>
  <si>
    <t>Услуги по ТО и ремонту оргтехники и вычислительной техники</t>
  </si>
  <si>
    <t>Требования : протокол испытаний  аккредитованный испытательной лабораторией  на соответствие  выполнения требований: ГОСТ  Р53538-2009, стандарта ИСО/МЭК 11801, ТУ Т 3571-008-12154334-2006, ТУ3560-009-12154334-2009</t>
  </si>
  <si>
    <t>Кабель структурированный высокочастотный в полиэтиленовой изоляции, в ПВХ оболочке, 5 е - категория. предназначены для стационарной прокладки внутри зданий и сооружений.</t>
  </si>
  <si>
    <t>Кабель структурированный высокочастотный, в полиэтиленовой изоляции, полиэтиленовая оболочка 5ой категории. Для внешей прокладки</t>
  </si>
  <si>
    <t>Для ОК без брони. Для подвесных самонесущих ОК с повивом из синтетических нитей. Для МТОК-Б1, В3, К6, ББ.                                                                                        Требования: Соответствие "Правилам применения муфт для монтажа кабелей связи"</t>
  </si>
  <si>
    <t>Для ОК с броней из стальных проволок, гофрированной стальной ленты или стеклопрутков. Для МТОК-Б1, В2, В3, К6, М6, ББ.                                                       Требования: Соответствие "Правилам применения муфт для монтажа кабелей связи"</t>
  </si>
  <si>
    <t xml:space="preserve">Для ОК с броней из стальных проволок. Для МТОК-А1.                                                          Требования: Соответствие "Правилам применения муфт для монтажа кабелей связи", утвержденным Приказом Мининформсвязи Российской Федерации </t>
  </si>
  <si>
    <t>Состав комплекта: ТУТ 180/60 (для герметизации кожуха с оголовником) – 1 шт; Шкурка шлифовальная – 1 шт; Пластмассовый хомут из двух половин – 1 шт; Маркеры для модулей – 1 лист; Гильза КДЗС – 10 шт; Стяжки нейлоновые – 8 шт; Силикагель – 1 упак.</t>
  </si>
  <si>
    <t>Защитная пластмассовая муфта. Для дополнительной защиты муфт типа МТОК. Для использования в котлованах, в открытых сухих грунтах: песчаных и глинистых.       Требования: Соответствование "Правилам применения муфт для монтажа кабелей связи"</t>
  </si>
  <si>
    <t>Проволочная броня, транзит.Магистральная тупиковая муфта. Для монтажа магистральных ОК с броней из стальных проволок. Максимальное число соединяемых ОВ - 216. Максимальное число вводимых ОК - 3. Герметизация кожуха с оголовником "горячим" способом</t>
  </si>
  <si>
    <t>Магистральная тупиковая муфта. Для монтажа магистральных ОК с броней из стальных проволок. Максимальное число соединяемых ОВ - 216. Максимальным число вводимых ОК - 8. Герметизация кожуха с оголовником "горячим" способом, с применением термоусаживаемой трубки</t>
  </si>
  <si>
    <t>Муфта тупиковая оптического кабеля МТОК типоразмера В2/216 (далее муфта) предназначена для использования в качестве соединительной, разветвительной муфты для монтажа оптических кабелей связи,  прокладываемых, подвешиваемых на открытом воздухе, в кабельной</t>
  </si>
  <si>
    <t>Любой тип кабеля Универсальная тупиковая муфта для монтажа ОК любой конструкции. Максимальное число соединяемых ОВ - 216. Максимальное число вводимых ОК - 8. Герметизация кожуха с оголовником осуществляется механическим способом.</t>
  </si>
  <si>
    <t xml:space="preserve">Внутризоновая тупиковая муфта. Для монтажа городских и подвесных оптических кабелей как с бронёй из гофрированной стальной ленты, так и без брони. Способ герметизации кожуха с оголовником механический, с применением пластмассового хомута. </t>
  </si>
  <si>
    <t>Муфта кластерная. Для оптических сетей доступа (FTTH) в малоэтажном секторе (сельская местность, коттеджные поселки и пр.). Для устанавки в колодцах кабельной канализации, в технических этажах зданий, в наземных или подвесных шкафах</t>
  </si>
  <si>
    <t>Малогабаритная универсальная тупиковая муфта для монтажа ОК любой конструкции, с любыми видами брони и силовых элементов (кроме подводных). Максимальное число соединяемых ОВ - 108. Максимальным число вводимых ОК - 5. Способ герметизации кожуха с оголовником</t>
  </si>
  <si>
    <t>Внутризоновая тупиковая муфта для монтажа ОК в городской канализации, подвалах, чердаках, опорах, а также в ЗПТ. Максимальное число соединяемых ОВ - 108. Максимальным число вводимых ОК - 5. Способ герметизации кожуха с оголовником механический</t>
  </si>
  <si>
    <t xml:space="preserve">МТОК-Л6/108-1КТ3645-К (малогабаритная).Внутризоновая тупиковая муфта для монтажа ОК в городской канализации, подвалах, чердаках, опорах, а также в ЗПТ. Максимальное число соединяемых ОВ - 108. Максимальным число вводимых ОК - 5. </t>
  </si>
  <si>
    <t>Для ввода   самонесущего оптического кабеля или транзитной петли ОК с броней. В комплекте №9 для ввода ОК имеются средства для фиксации проволоки брони. Включает в себя: 
ТУТ 70/26 – 1 шт.Наконечник из 2-х обрез. половин – 1 шт.Шкурка шлиф. – 1 шт.</t>
  </si>
  <si>
    <t>Кросс оптический ШКОС - М стоечного типа – предназначен для концевой заделки, распределения и коммутации оптических кабелей связи. Должен соответствовать "Правилам применения кроссового оборудования", утвержденным Приказом Мининформсвязи</t>
  </si>
  <si>
    <t xml:space="preserve">Кросс оптический ШКОС - М стоечного типа – предназначен для концевой заделки, распределения и коммутации оптических кабелей связи. Должен соответствовать "Правилам применения кроссового оборудования", утвержденным Приказом Мининформсвязи </t>
  </si>
  <si>
    <t xml:space="preserve">Муфта оптическая МТОК-М6/144-1КТ3645-К-44 (проволочная броня). Малогабаритная магистральная муфта МТОК-М6 с механической герметизацией корпуса предназначена для установки в помещениях ввода кабелей, в колодцах, коллекторах, котлованах. </t>
  </si>
  <si>
    <t>Малогабаритная универсальная тупиковая муфта для монтажа ОК любой конструкции, с любыми видами брони и силовых элементов (кроме подводных). Максимальное число соединяемых ОВ - 108. Максимальным число вводимых ОК - 5. Способ герметизации кожуха с оголовником механический</t>
  </si>
  <si>
    <t>Тупиковая оптическая муфта МОГ-Т-30-1К4845 устанавливается в колодцах кабельной канализации. Тупиковую муфту используют для экономии места (в связи с небольшими размерами).  Муфта имеет 3 кабельных ввода с одной стороны</t>
  </si>
  <si>
    <t>Хомут, состоящий из двух полос с большим количеством отверстий, собирается с помощью двух болтов и гаек и огибается вокруг железобетонной опоры. Величина зоны обхвата опоры регулируется с помощью перемещения полос хомута друг относительно друга.</t>
  </si>
  <si>
    <t>Оборудование модели VS-C6506E-S720-10G представляет собой шасси модульного коммутатора со встроенным модулем коммутации и управления Cisco Supervisor Engine, который используется для предоставления расширенных возможностей по контролю доступа</t>
  </si>
  <si>
    <t>Модули PVDM3 поддерживаются всеми платформами маршрутизаторов Cisco 2900 и 3900 серий. Расширенная архитектура DSP имеет новый процессор обработки пакетов, оптимизированный для голосовых и видео приложений, при этом поддерживающий голосовой framework</t>
  </si>
  <si>
    <t>Голосовая интерфейсная карта VWIC3-2MFT-G703 – это универсальная интерфейсная карта, которая комбинирует в себе функции как WAN интерфейса, так и голосового интерфейса (VIC). Карта VWIC3-2MFT-G703 имеет два порта</t>
  </si>
  <si>
    <t>Модуль PVDM3 Cisco® (модуль цифровых сигнальных процессоров для пакетной передачи голосовых данных) высокой плотности в интегрированных сервисных маршрутизаторах ISR Cisco серий 2900 и 3900 второго поколения поддерживает мультимедийные функции</t>
  </si>
  <si>
    <t>Электротехнические изделия, которые обобщенно представляют собой замкнутый профиль треугольного, прямоугольного или близкого к этим сечения, предназначенные для монтажа на определенную поверхность (потолок, стену, пол и т.д.) и заключения в себе кабелей</t>
  </si>
  <si>
    <t>Кабельные короба используются для проведения и защиты силовых, телефонных и информационных кабелей в офисах и квартирах, а также для установки розеток. Кабельные короба изготовляются из ударопрочных пластмасс и металлов.</t>
  </si>
  <si>
    <t xml:space="preserve">Кабельные короба используются для проведения и защиты силовых, телефонных и информационных кабелей в офисах и квартирах, а также для установки розеток. Кабельные короба изготовляются из ударопрочных пластмасс и металлов. </t>
  </si>
  <si>
    <t>Электротехнические изделия, которые обобщенно представляют собой замкнутый профиль треугольного, прямоугольного или близкого к этим сечения</t>
  </si>
  <si>
    <t>Для передачи и распределения электроэнергии в стационарных установках на номинальное переменное напряжение 660 В и 1000 В частоты 50 Гц.Для прокладки в сухих и влажных производственных помещениях, на специальных кабельных эстакадах, в блоках</t>
  </si>
  <si>
    <t>Провода самонесущие изолированные для передачи и распределения электрической энергии в воздушных силовых и осветительных сетях на переменное напряжение до 0,6/1 кВ номинальной частотой 50 Гц . Провод с уплотненными алюминиевыми жилами</t>
  </si>
  <si>
    <t>ПВС-провод со скрученными медными жилами с ПВХ изоляцией, с ПВХ оболочкой, гибкий, на напряжение до 380 В для систем 380/660 В.
1. ТОКОПРОВОДЯЩАЯ ЖИЛА - медная, круглой формы, многопроволочная.
2. ИЗОЛЯЦИЯ - из ПВХ пластиката.</t>
  </si>
  <si>
    <t>Провод кроссовый станционный, с медными однопроволочными жилами, с изоляцией из поливинилхлоридного пластиката. Провод предназначен для осуществления нестационарных включений в кроссах телефонных станций при постоянном напряжении до 120 В.</t>
  </si>
  <si>
    <t>Для герметизации муфт, восстановления защитных покровов кабелей связи, ремонта пластмассовых оболочек кабелей и т.п. имеют на внутренней поверхности легкоплавкий подклеивающий слой.Термоусаживаемая трубка с коэффициентом усадки 2:1.</t>
  </si>
  <si>
    <t>Шина изготовлена из латуни, а крышка выполнена из пластика. Используется шина для присоединения нулевого, защитного заземления.. Устанавливается на DIN?рейку 35 мми и при помощи двух винтов, каждые из которых изолированы.</t>
  </si>
  <si>
    <t>Опора железобетонная вибрированная  предназначена для крепления и подвеску кабеля на определённом уровня . Железобетонные  опоры  изготавливают из бетона марки В -30  М 400, армированного металлом АТ -V (A800)d-12, и проволокой Вр 1 d-4 по  ГОСТу 6727-80</t>
  </si>
  <si>
    <t>Модуль защиты комплексной МГЗК-10 предназначен для защиты оборудования АТС от опасных токов и напряжений в составе  кроссов фирмы «Интеркросс», «Krone» и их аналогов.
Один МЗК-10 рассчитан на одновременную защиту десяти входов-выходов АТС</t>
  </si>
  <si>
    <t>Плинты на 10/2 пар размыкаемые применяются  в составе  кроссового оборудования  для соединения, включения, переключения  и контроля электрических и станционных кабелей  связи , а также для установки   модулей защиты станционого оборудования  АТС</t>
  </si>
  <si>
    <t>Крепежные скобы поставляются в  двухлапковом исполнение,  крепёж-скоба применяется:для крепления крепления труб ПВХ d -50, используемых для 
монтажа  оптического кабеля и провода; крепежные скобы выполнены из оцинкованной стали высокого качества.</t>
  </si>
  <si>
    <t>Предназначены для крепежа и соединения в жгут кабелей и проводов. Материал: нейлон. Замковый механизм одностороннего хода.</t>
  </si>
  <si>
    <t>Заделка отверстий в стенах, потолочных перекрытиях должна быть выполнена из негорючих строительных материалов, для обеспечения требуемой огнестойкости и дымогазонепроницаемости помещений.</t>
  </si>
  <si>
    <t>Растягивающийся стекловолоконный материал, пропитанный специальным самополимеризующимся черным полиэтиленом, затвердевающим после контакта с водой. Применяется при монтаже компрессионных муфт, ремонтов муфт и оболочек кабелей.</t>
  </si>
  <si>
    <t>представляет собой поливинилхлоридную пленку, изготовленную из ПВХ композиции,
вальцево каландровым способом, с нанесенным на одну сторону клеевым слоем, и разрезанную на полосы определенной ширины.</t>
  </si>
  <si>
    <t>ТУМ 160/55 для монтажа кабелей, эксплуатируемых под избыточным воздушным давлением. Комплект содержит замок  с застежкой в виде трех полос по 0,5 м и двух соединительных скоб.Требования: Соответствие "Правилам применения муфт для монтажа кабелей связи"</t>
  </si>
  <si>
    <t>Отдельная упаковка на 1 муфту, содержащая термоусаживаемую трубку с подклеивающем слоем, каркас из ламинированного картона со слоем фольги для экранирования сростка сердечника, и с возможностью заполнения сростка гидрофобным составом, экранная перемычка</t>
  </si>
  <si>
    <t>Муфта, содержит термоусаживаемую трубку или термоусаживаемую манжету (начиная с 400 до 1200) с подклеивающем слоем, каркас из ламинированного картона со слоем алюминиевой фольги для экранирования сростка кабеля, и с возможностью заполнения сростка гидрофобным составом</t>
  </si>
  <si>
    <t>Муфта,содержит термоусаживаемую манжету  с подклеивающем слоем, каркас из ламинированного картона со слоем алюминиевой фольги для экранирования сростка кабеля, и с возможностью заполнения сростка гидрофобным составом,  экранная перемычка</t>
  </si>
  <si>
    <t>Выполнение подрядных работ  по строительству РОNсети Атаевка, Кировский р-н Уфы</t>
  </si>
  <si>
    <t>Выполнение подрядных работ по строительству сети РОN Жуково, Уфимский р-н</t>
  </si>
  <si>
    <t>Муфта,содержит термоусаживаемую манжету  с подклеивающем слоем, каркас из ламинированного картона со слоем алюминиевой фольги для экранирования сростка кабеля, и с возможностью заполнения сростка гидрофобным составом, экранная перемычка</t>
  </si>
  <si>
    <t>Переходный кабель "Фаза" предназначен для контроля наличия фазного напряжения на объектах связи. Основным преимуществом переходного кабеля "Фаза" перед датчиками является простота и безопасность монтажа. Подключается на дискретный вход контроллеров</t>
  </si>
  <si>
    <t>Извещатели охранные точечные магнитоконтактные ИО 102-26 (далее - извещатели), предназначены для блокировки ворот, железнодорожных контейнеров, ангаров, и других конструктивных элементов зданий и сооружений из магнитопроводных материалов</t>
  </si>
  <si>
    <t>Извещатель ИО329-5 "АСТРА-С" предназначен для обнаружения разрушения обычного и защищенного полимерной пленкой, обеспечивающей класс защиты А1-А3, стекол марок М4–М8 толщиной от 2,5 до 8 мм, установленных в стекленных строительных конструкциях (проемах)</t>
  </si>
  <si>
    <t>Извещатель охранный ручной точечный электроконтактный Астра-321 предназначен для выдачи тревожного из-вещения на приемно-контрольный прибор или систему передачи извещений. 
Извещатель Астра-321 имеет как нормально-замкнутые, так и нормально- разомкнутые</t>
  </si>
  <si>
    <t>Извещатель ИО329-5 "АСТРА-5 исп.А предназначен для обнаружения разрушения обычного и защищенного полимерной пленкой, обеспечивающей класс защиты А1-А3, стекол марок М4–М8 толщиной от 2,5 до 8 мм, установленных в стекленных строительных конструкциях</t>
  </si>
  <si>
    <t>Извещатель пожарный тепловой ИП103-5/1 предназначен для работы в закрытых помещениях стационарных объектов с целью обнаружения очагов загораний, сопровождающихся выделением тепла.
Масса извещателя, г, не более 30</t>
  </si>
  <si>
    <t>Кабель для монтажа ОПС и телекоммуникаций, не распространяющий горение при групповой прокладке. Кабель имеет оболочку из композиций пониженной пожарной опасности с низкими дымо- и газовыделениями</t>
  </si>
  <si>
    <t>Гильза термоусаживаемая КДЗС 40мм. Представляет собой полиолефиновую трубку, внутри которой находится металлический стержень и трубка из севилена. Предназначена для защиты места сварки двух волокон в оптических муфтах и кроссах. Гильзы термоусаживаемы</t>
  </si>
  <si>
    <t>Кросс оптический ШКОС - М стоечного типа – предназначен для концевой заделки, распределения и коммутации оптических кабелей связи. Должен соответствовать "Правилам применения кроссового оборудования"</t>
  </si>
  <si>
    <t>Муфта тупиковая оптического кабеля МТОК типоразмера В2/216 (далее муфта) предназначена для использования в качестве соединительной, разветвительной муфты для монтажа оптических кабелей связи, прокладываемых, подвешиваемых на открытом воздухе</t>
  </si>
  <si>
    <t>Хомут, состоящий из двух полос с большим количеством отверстий, собирается с помощью двух болтов и гаек и огибается вокруг железобетонной опоры. Величина зоны обхвата опоры регулируется с помощью перемещения полос хомута относительно друг друга.</t>
  </si>
  <si>
    <t>Выполнение подрядных работ по строительству сети доступа ADSL. Лицензии, опыт работы</t>
  </si>
  <si>
    <t xml:space="preserve">  Лицензии, опыт работы</t>
  </si>
  <si>
    <t>апрель 2014</t>
  </si>
  <si>
    <t>D 3020343</t>
  </si>
  <si>
    <t>КАБЕЛЬ типа ОКБ-0,22-16П</t>
  </si>
  <si>
    <t>КАБЕЛЬ типа ОКБ-0,22-32П</t>
  </si>
  <si>
    <t>КАБЕЛЬ типа ОКБ-0,22-48П</t>
  </si>
  <si>
    <t>КАБЕЛЬ типа ОКБ-0,22-8П</t>
  </si>
  <si>
    <t>КАБЕЛЬ типа ОКБ 0,22*12П</t>
  </si>
  <si>
    <t>КАБЕЛЬ типа ОКБ 0,22*24</t>
  </si>
  <si>
    <t>КАБЕЛЬ типа ОКБ 0,22*64П</t>
  </si>
  <si>
    <t>КАБЕЛЬ типа ОКГНГ 0,22*48 П</t>
  </si>
  <si>
    <t>КАБЕЛЬ типа ОКГНГ 0,22*8</t>
  </si>
  <si>
    <t>КАБЕЛЬ типа ОКК-0,22-12П</t>
  </si>
  <si>
    <t>КАБЕЛЬ типа ОКК-0,22-16П</t>
  </si>
  <si>
    <t>КАБЕЛЬ типа ОКК-0,22-24 (15 КН)</t>
  </si>
  <si>
    <t>КАБЕЛЬ типа ОКК-0,22-2П</t>
  </si>
  <si>
    <t>КАБЕЛЬ типа ОКК-0,22-32П</t>
  </si>
  <si>
    <t>КАБЕЛЬ типа ОКК-0,22-64П</t>
  </si>
  <si>
    <t>КАБЕЛЬ типа ОКК-0,22-8П</t>
  </si>
  <si>
    <t>КАБЕЛЬ типа ОКК-0,22-96 (15 КН)</t>
  </si>
  <si>
    <t>КАБЕЛЬ типа ОКЛ-0,22*24П</t>
  </si>
  <si>
    <t>КАБЕЛЬ типа ОКЛ-0,22*32П</t>
  </si>
  <si>
    <t>КАБЕЛЬ типа ОКЛ-0,22*48П</t>
  </si>
  <si>
    <t>КАБЕЛЬ типа ОКЛ-0,22*4П</t>
  </si>
  <si>
    <t>КАБЕЛЬ типа ОКЛ-0,22*8П</t>
  </si>
  <si>
    <t>КАБЕЛЬ типа ОКЛ-0,22*96П</t>
  </si>
  <si>
    <t>КАБЕЛЬ типа ОКЛ 0,22*16П</t>
  </si>
  <si>
    <t>КАБЕЛЬ типа ОКЛНГ-0,22-32П</t>
  </si>
  <si>
    <t>КАБЕЛЬ типа ОКЛНГ-0,22-72П</t>
  </si>
  <si>
    <t>КАБЕЛЬ типа ОКЛНГ-0,22-8П</t>
  </si>
  <si>
    <t>КАБЕЛЬ типа ОКЛНГ-0,22-96П</t>
  </si>
  <si>
    <t>КАБЕЛЬ типа ОКЛНГ 0,22-48П</t>
  </si>
  <si>
    <t>КАБЕЛЬ типа ОКТ-0,22-12П</t>
  </si>
  <si>
    <t>КАБЕЛЬ типа ОКТ-0,22-16П</t>
  </si>
  <si>
    <t>КАБЕЛЬ типа ОКТ-0,22-2П</t>
  </si>
  <si>
    <t>КАБЕЛЬ типа ОКТ-0,22-32П</t>
  </si>
  <si>
    <t>КАБЕЛЬ типа ОКТ-0,22-48П</t>
  </si>
  <si>
    <t>КАБЕЛЬ типа ОКТ-0,22-4П</t>
  </si>
  <si>
    <t>КАБЕЛЬ типа ОКТ-0,22-64П</t>
  </si>
  <si>
    <t>КАБЕЛЬ типа ОКТ-0,22-8П</t>
  </si>
  <si>
    <t xml:space="preserve"> Поставка   метрологического оборудования </t>
  </si>
  <si>
    <t>Поставка кабеля медного 5 категории (КЦППП ВП)</t>
  </si>
  <si>
    <t>Подрядные работы по обустройству перехода между административными зданиями</t>
  </si>
  <si>
    <t>Опыт выполнения аналогичных работ</t>
  </si>
  <si>
    <t xml:space="preserve"> Поставка оборудования ОПС</t>
  </si>
  <si>
    <t>январь 2015 г.</t>
  </si>
  <si>
    <t>март 2015 г.</t>
  </si>
  <si>
    <t>I 60.12</t>
  </si>
  <si>
    <t>I 6512109</t>
  </si>
  <si>
    <t>объекты</t>
  </si>
  <si>
    <t>80427 8</t>
  </si>
  <si>
    <t>ГГЭ</t>
  </si>
  <si>
    <t>Опора железобетонная вибрированная  предназначена для крепления и подвеску кабеля на определённом уровня . Железобетонные  опоры  изготавливают из бетона марки В -30  М 400, армированного металлом АТ -V (A800)d-12, и проволокой Вр 1 d-4 по  ГОСТу 6727-80,</t>
  </si>
  <si>
    <t>ноябрь 2014</t>
  </si>
  <si>
    <t>K 74.40</t>
  </si>
  <si>
    <t>D 3612334</t>
  </si>
  <si>
    <t>Формат А4, 4+0, плотность бумаги 300гр/м2, дизайн согласно предоставленному макету</t>
  </si>
  <si>
    <t>Запрос коммерческих предложений</t>
  </si>
  <si>
    <t>ПАПКА А4</t>
  </si>
  <si>
    <t>Формат А4, 4+0, плотность бумаги 300 г/м2, дизайн согласно предоставленному макету.</t>
  </si>
  <si>
    <t>СПРАВОЧНИК АБОНЕНТА 220*102ММ</t>
  </si>
  <si>
    <t>Обложка 4+1, внутренний блок 1+1, согласно предоставленному дизайну, плотность бумаги 90 г/м2</t>
  </si>
  <si>
    <t>D 2221452</t>
  </si>
  <si>
    <t>Формат 210*100мм, плотность бумаги 115г/м2, дизайн согласно предоставленному макету</t>
  </si>
  <si>
    <t>Белорецк, Бирск, Сибай, Стерлитамак, Туймазы, УФА</t>
  </si>
  <si>
    <t>АЛЬБОМ-РАСКРАСКА A4</t>
  </si>
  <si>
    <t>Обложка 4+0, внутренний блок1+0, дизайн согласно предоставленному макету</t>
  </si>
  <si>
    <t>БЛОКНОТ</t>
  </si>
  <si>
    <t>Обложка 4+4, бумага 300 гр/м2, блок 1+1, бумага офсетная 80 гр.</t>
  </si>
  <si>
    <t>БУКЛЕТ A4 (1 ФАЛЬЦ)</t>
  </si>
  <si>
    <t>Формат А4, 1 фальц, плотность бумаги 115/150 г/м2, дизайн согласно предоставленному макету</t>
  </si>
  <si>
    <t>БУКЛЕТ A4 (2 ФАЛЬЦА)</t>
  </si>
  <si>
    <t>Формат А4, 2 фальц, плотность бумаги 115 г/м2, дизайн согласно предоставленному макету</t>
  </si>
  <si>
    <t>Белорецк, Сибай</t>
  </si>
  <si>
    <t>ВЕШАЛКА РЕКЛАМНАЯ НА ДВЕРЬ 89*210</t>
  </si>
  <si>
    <t>Размер 89*210 см, 4+4, 170 гр., дизайн согласно предоставленному макету</t>
  </si>
  <si>
    <t>ВОБЛЕР А6</t>
  </si>
  <si>
    <t>Формат А6, плотность 170 гр/м2</t>
  </si>
  <si>
    <t>КАЛЕНДАРЬ КАРМАННЫЙ</t>
  </si>
  <si>
    <t>1 сторона ламинированная, 
дизайн согласно предоставленному макету, 300гр/м2</t>
  </si>
  <si>
    <t>ЛИСТОВКА А4</t>
  </si>
  <si>
    <t>Формат А4, 4+0, плотность бумаги 115 г/м, дизайн согласно предоставленному макету</t>
  </si>
  <si>
    <t>Бирск, Сибай</t>
  </si>
  <si>
    <t>ЛИСТОВКА А5</t>
  </si>
  <si>
    <t>Формат А5, 4+0, плотность бумаги 115 г/м, дизайн согласно предоставленному макету</t>
  </si>
  <si>
    <t>Белорецк, Бирск, Туймазы</t>
  </si>
  <si>
    <t>ЛИСТОВКА ЕВРО" 100*210 ММ</t>
  </si>
  <si>
    <t>«Евро», формат 100*210, 4+0, плотность бумаги 115 г/м2, дизайн согласно предоставленному макету</t>
  </si>
  <si>
    <t>НАКЛЕЙКА 74*210 ММ</t>
  </si>
  <si>
    <t>Формат 74*210 см, 4+0, дизайн согласно предоставленному макету</t>
  </si>
  <si>
    <t>НАКЛЕЙКА А4</t>
  </si>
  <si>
    <t>Формат А4, 4+0, дизайн согласно предоставленному макету</t>
  </si>
  <si>
    <t>НАКЛЕЙКА А5</t>
  </si>
  <si>
    <t>Формат А5, 4+0, дизайн согласно предоставленному макету</t>
  </si>
  <si>
    <t>Бирск, Туймазы, УФА</t>
  </si>
  <si>
    <t>ПЛАКАТ А3</t>
  </si>
  <si>
    <t>Формат А3, 4+0, дизайн согласно предоставленному макету</t>
  </si>
  <si>
    <t>ФЛАЕР 210*100 ММ</t>
  </si>
  <si>
    <t>Формат 210*100мм, плотность бумаги 115 г/м2, дизайн согласно предоставленному макету</t>
  </si>
  <si>
    <t>Белорецк, Бирск, Стерлитамак, Туймазы, УФА</t>
  </si>
  <si>
    <t>ФЛАЕР А6</t>
  </si>
  <si>
    <t>Формат А6, плотность бумаги 115 г/м2, дизайн согласно предоставленному макету</t>
  </si>
  <si>
    <t>Бирск, Сибай, Стерлитамак</t>
  </si>
  <si>
    <t>Март 2014</t>
  </si>
  <si>
    <t>Поставка полиграфической продукции</t>
  </si>
  <si>
    <t>Поставка рекламной продукции</t>
  </si>
  <si>
    <t>DJ 28/.75.27</t>
  </si>
  <si>
    <t>D 3222265</t>
  </si>
  <si>
    <t>Назначение: кросс оптический настенный должен быть предназначен для подключения абонентов к пассивной оптической сети с использованием оптических патчкордов. Комплектация шкафа: 32 розетки SM SC/APC на абонентской части адаптерной решетки, одна розетка SM SC/APC на магистральной части адаптерной решетки (питание сплиттера), 33 монтажных шнура SM, SC/APC, 0,9мм, 1,0м. и 33 КДЗС-40., две сплайс-кассеты, средства и материалы для монтажу кросса на стену, инструкция по монтажу на русском языке, паспорт, сплиттер PLC 1х32, оконцованный разьемама SC\APC. В корпусе кросса должны быть 2 вводных отверстия с пылезащитными втулками и фиксаторами силового элемента оптического кабеля и не менее двух  входов для ввода патчкордов абонентов с пылезащитными втулками. Материал корпуса сталь 1,5 мм, покрытие - полимерная порошковая краска RAL 7032. Наличие места для укаладки запаса оптических шнуров с допустимым радиусом изгиба, Имеет вандалозащищенную конструкцию.  Крышка шкафа с замком.</t>
  </si>
  <si>
    <t>БОКС ОПТИЧЕСКИЙ НАСТЕННЫЙ С УСТАНОВЛЕННЫМ СПЛИТТЕРОМ 1Х16 (SC/APC)</t>
  </si>
  <si>
    <t>Назначение: кросс оптический настенный должен быть предназначен для подключения абонентов к пассивной оптической сети с использованием оптических патчкордов. Комплектация шкафа: панель с возможностью установки оптического разветвителя 1х16, рамка с 16-ю (и более) оптическими разьемными соединителями (РС) типа SC, сплайс кассеты, средства и материалы для монтажа кросса на стену на русском языке, паспорт, разветвитель планарный малокорпусной 1:16 SC/APC-SC/APC, 0,9мм, 0,5м. В корпусе кросса должны быть 2 вводных отверстия с пылезащитными втулками и фиксаторами силового элемента оптического кабеля и не менее двух  входов для ввода патчкордов абонентов с пылезащитными втулками. Материал корпуса: сталь не менее1 мм, покрытие - полимерная порошковая краска RAL 7032.  Наличие места для укаладки запаса оптических шнуров с допустимым радиусом изгиба. Крышка бокса с замком.</t>
  </si>
  <si>
    <t>БОКС ОПТИЧЕСКИЙ НАСТЕННЫЙ С УСТАНОВЛЕННЫМ СПЛИТТЕРОМ 1Х8 (SC/APC)</t>
  </si>
  <si>
    <t>Назначение: кросс оптический настенный должен быть предназначен для подключения абонентов к пассивной оптической сети с использованием оптических патчкордов. Комплектация шкафа: панель с возможностью установки оптического разветвителя 1х8, рамка с 8-ю (и более) оптическими разьемными соединителями (РС) типа SC, сплайс кассеты, средства и материалы для монтажа кросса на стену на русском языке, паспорт, разветвитель планарный малокорпусной 1:8 SC/APC-SC/APC, 0,9мм, 0,5м. В корпусе кросса должны быть 2 вводных отверстия с пылезащитными втулками и фиксаторами силового элемента оптического кабеля и 2 входа для ввода патчкордов абонентов с пылезащитными втулками. Материал корпуса: сталь не менее1 мм, покрытие - полимерная порошковая краска RAL 7032. Наличие места для укаладки запаса оптических шнуров с допустимым радиусом изгиба. Крышка бокса с замком.</t>
  </si>
  <si>
    <t>БОКС ОПТИЧЕСКИЙ АБОНЕТСКИЙ (УЛИЧНОЕ ИСПОЛНЕНИЕ) С УСТАНОВЛЕННЫМ СПЛИТТЕРОМ 1Х8 (SC/APC)</t>
  </si>
  <si>
    <t>Бокс оптический распределительный (сплиттерный) пластиковый. Выполнен из пластика белого или серого цвета. Имеет замок почтового типа или запорный винт со скрытой головкой специальной формы. Бокс имеет откидную пластину, на обратной стороне которой, установлен ложемент для укладки КДЗС и крепления малокорпусного оптического разветвителя, конструкция предусматривает укладку запасов оптических волокон. На лицевой стороне откидной панели установлены 8 розеток SC. 8 розеток SM SC/APC на лицевой стороне откидной пластины. Коробка имеет два кабельных ввода диаметром 20 мм для ввода ВОК с установленными сальниками IP54, а также есть 8 совмещенных отверстия диаметром 3,0мм для вывода абонентских оптических шнуров. Разветвитель планарный малокорпусной 1:8 SC/APC, 0,9мм, 0,5м.</t>
  </si>
  <si>
    <t>D 2714112</t>
  </si>
  <si>
    <t>Туймазы, Бирск, Мелеуз, Месягутово, Белорецк, Сибай, Стерлитамак, УФА</t>
  </si>
  <si>
    <t>АРМАТУРА А3 D20</t>
  </si>
  <si>
    <t>Стальная рифленая арматура а3 представляет из себя круглые профили с двумя долевыми ребрами и пересекающими выпуклостями, проходящими по трехзаходной спиральной. Диаметром 20мм линии.</t>
  </si>
  <si>
    <t>Мелеуз, УФА</t>
  </si>
  <si>
    <t>Белорецк, Бирск, Мелеуз, Месягутово, Сибай, Стерлитамак, Туймазы, УФА</t>
  </si>
  <si>
    <t>Полоса металлическая 30х4, произведенная из горячекатаной стали марки 3 пс(сп)</t>
  </si>
  <si>
    <t>Белорецк, Бирск, Мелеуз</t>
  </si>
  <si>
    <t>Мелеуз</t>
  </si>
  <si>
    <t>Проволока оцинкованная термообработанная применяется для  подвешевания   телефонного кабеля  на опорах и стойках.
 Проволока диаметром 3 мм, термически обработанная, повышенной точности, светлая: проволока 3 О1Ц  ГОСТ 3282-74
Проволока должна изготовлятьс</t>
  </si>
  <si>
    <t>Проволока оцинкованная термообработанная применяется для  подвешевания   телефонного кабеля  на опорах и стойках.
 Проволока диаметром 4 мм, термически обработанная, повышенной точности, светлая: проволока d-4 О1Ц ГОСТ 3282-74
Проволока должна изготовлять</t>
  </si>
  <si>
    <t>Месягутово</t>
  </si>
  <si>
    <t>Инкассация денежной наличности</t>
  </si>
  <si>
    <t>G 5239090</t>
  </si>
  <si>
    <t>Согласно техническим требованиям</t>
  </si>
  <si>
    <t>I64.20.3</t>
  </si>
  <si>
    <t>J6512109</t>
  </si>
  <si>
    <t>В соответствии с условиями договора</t>
  </si>
  <si>
    <t>Закупка у единственного поставщика</t>
  </si>
  <si>
    <t>Оказание услуг по приему платежей за услуги связи</t>
  </si>
  <si>
    <t xml:space="preserve">ЗИП выпрямительного оборудования  </t>
  </si>
  <si>
    <t>В СООТВЕСТВИИ С ЗАКУПОЧНОЙ ДОКУМЕНТАЦИЕЙ</t>
  </si>
  <si>
    <t>Поставка приемников оптических для сети КТВ</t>
  </si>
  <si>
    <t>март 2014</t>
  </si>
  <si>
    <t>Поставка модемов ADSL 2+</t>
  </si>
  <si>
    <t>I 60.24.1</t>
  </si>
  <si>
    <t>D 3430199</t>
  </si>
  <si>
    <t>Поставка масел и технологической жидкости</t>
  </si>
  <si>
    <t>в соответствии с закупочной документацией</t>
  </si>
  <si>
    <t>АНТИФРИЗ  ТОСОЛ-СИНТЕЗ Х-FREEZ GREEN (220КГ)</t>
  </si>
  <si>
    <t>Для системы охлаждения </t>
  </si>
  <si>
    <t>АНТИФРИЗ ТОСОЛ-СИНТЕЗ Х-FREEZ RED (220КГ)</t>
  </si>
  <si>
    <t>Для системы охлаждения  </t>
  </si>
  <si>
    <t>ГИДРАВЛИЧЕСКОЕ МАСЛО  ВМГЗ (216,5Л)</t>
  </si>
  <si>
    <t>Для гидравлических узлов и механизмов</t>
  </si>
  <si>
    <t>МОТОРНОЕ МАСЛО SHELL HELIX HX7 10W40 П/С (209Л)</t>
  </si>
  <si>
    <t>Для бензиновых двигателей легковых автомобилей</t>
  </si>
  <si>
    <t>МОТОРНОЕ МАСЛО ЛУКОЙЛ СУПЕР 10W40 П/С (216,5Л)</t>
  </si>
  <si>
    <t>Для бензиновых двигателей УАЗ, ГАЗ, ЗИЛ</t>
  </si>
  <si>
    <t>МОТОРНОЕ МАСЛО НОВОЙЛ М10Г2К (216,5Л)</t>
  </si>
  <si>
    <t>Минеральное масло для дизельных двигателей (летнее) для а/м КАМАЗ</t>
  </si>
  <si>
    <t>МОТОРНОЕ МАСЛО НОВОЙЛ М10ДМ (216,5Л)</t>
  </si>
  <si>
    <t>Минеральное масло для дизельных двигателей (летнее) </t>
  </si>
  <si>
    <t>МОТОРНОЕ МАСЛО НОВОЙЛ М8Г2К (216,5Л)</t>
  </si>
  <si>
    <t>Минеральное масло для дизельных двигателей (зимнее) для а/м КАМАЗ</t>
  </si>
  <si>
    <t>МОТОРНОЕ МАСЛО НОВОЙЛ М8ДМ (216,5Л)</t>
  </si>
  <si>
    <t>Минеральное масло для дизельных двигателей (зимнее)</t>
  </si>
  <si>
    <t>СМАЗКА LUXOIL ЛИТОЛ24 (37КГ)</t>
  </si>
  <si>
    <t>Для узлов и механизмов </t>
  </si>
  <si>
    <t>СМАЗКА СОЛИДОЛ Ж ОIL RIGHT (21КГ)</t>
  </si>
  <si>
    <t>Для узлов и механизмов</t>
  </si>
  <si>
    <t>ТОРМОЗНАЯ ЖИДКОСТЬ ТОСОЛ-СИНТЕЗ РОСДОТ-4SINTHETIC (455Г)</t>
  </si>
  <si>
    <t>Для тормозной системы</t>
  </si>
  <si>
    <t>ТОСОЛ ОЖ-40 (216,5Л)</t>
  </si>
  <si>
    <t>Для системы охлаждения   </t>
  </si>
  <si>
    <t>ТРАНСМИССИОННОЕ МАСЛО НОВОЙЛ-Т 79W90 GL4/5 (216.5Л)</t>
  </si>
  <si>
    <t>Для КПП переднеприводных а/м</t>
  </si>
  <si>
    <t>ТРАНСМИССИОННОЕ МАСЛО НОВОЙЛ-Т 80W90 GL5 (216,5Л)</t>
  </si>
  <si>
    <t>Для КПП, мостов, редукторов</t>
  </si>
  <si>
    <t>4668</t>
  </si>
  <si>
    <t>Поставка средств индивидуальной  защиты (когти,лазы, ЗИП)</t>
  </si>
  <si>
    <t>Поставка средств индивидуальной  защиты (перчатки, рукавицы)</t>
  </si>
  <si>
    <t>Поставка спецодежды 1</t>
  </si>
  <si>
    <t>ВЕТРОВКА (ШТОРМОВКА) ДЛЯ ЗАЩИТЫ ОТ ВОДЫ ДЛЯ ДОСТАВЩИКОВ ТЕЛЕГРАММ Р.44-46 РОСТ 146-152</t>
  </si>
  <si>
    <t>D 2943217</t>
  </si>
  <si>
    <t>Поставка  электротехнической  продукции</t>
  </si>
  <si>
    <t>220</t>
  </si>
  <si>
    <t>добавление новой позиции в ГПЗ</t>
  </si>
  <si>
    <t>Для герметизации муфт, восстановления защитных покровов кабелей связи, ремонта пластмассовых оболочек кабелей и т.п. имеют на внутренней поверхности легкоплавкий подклеивающий слой.Термоусаживаемая трубка с коэффициентом усадки 2:1.Внутренний диаметр до у</t>
  </si>
  <si>
    <t>Шина изготовлена из латуни, а крышка выполнена из пластика. Используется шина для присоединения нулевого, защитного заземления.. Устанавливается на DIN?рейку 35 мми и при помощи двух винтов, каждые из которых изолированы. Кросс-модуль выполняется двумя ил</t>
  </si>
  <si>
    <t>ШКАФ АВТОМАТИЧЕСКОГО ВВОДА РЕЗЕРВА</t>
  </si>
  <si>
    <t>соответствие ГОСТ Р 51732-2001</t>
  </si>
  <si>
    <t>ШКАФ ВРУ-1-23-54</t>
  </si>
  <si>
    <t>ШКАФ ВРУ-1-47-10</t>
  </si>
  <si>
    <t>ШКАФ ОЩВ-6</t>
  </si>
  <si>
    <t>ШКАФ РАСПРЕДЕЛЕНИЯ НАГРУЗКИ ШРН-1М-2/30</t>
  </si>
  <si>
    <t>F 45.31</t>
  </si>
  <si>
    <t>D 2947135</t>
  </si>
  <si>
    <t>Поставка гофротрубы, металлорукава, кабель-каналов</t>
  </si>
  <si>
    <t>Белорецк, Бирск, Месягутово, Сибай, Стерлитамак, Туймазы, УФА</t>
  </si>
  <si>
    <t>221</t>
  </si>
  <si>
    <t>Электротехнические изделия, которые обобщенно представляют собой замкнутый профиль треугольного, прямоугольного или близкого к этим сечения, предназначенные для монтажа на определенную поверхность (потолок, стену, пол и т.д.) и заключения в себе кабелей и</t>
  </si>
  <si>
    <t>Белорецк, Сибай, Туймазы, УФА</t>
  </si>
  <si>
    <t>Электротехнические изделия, которые обобщенно представляют собой замкнутый профиль треугольного, прямоугольного или близкого к этим сечения, предназначенные для</t>
  </si>
  <si>
    <t>Поставка электросилового кабеля</t>
  </si>
  <si>
    <t>КАБЕЛЬ АВБШВ 4*10</t>
  </si>
  <si>
    <t>соответствие ГОСТ 16442-80</t>
  </si>
  <si>
    <t>КАБЕЛЬ ВВГ 2*2,5</t>
  </si>
  <si>
    <t>Для передачи и распределения электроэнергии в стационарных установках на номинальное переменное напряжение 660 В и 1000 В частоты 50 Гц.Для прокладки в сухих и влажных производственных помещениях, на специальных кабельных эстакадах, в блоках, а также для</t>
  </si>
  <si>
    <t>КАБЕЛЬ ВВГ 4*10</t>
  </si>
  <si>
    <t>КАБЕЛЬ ВВГ 4*16</t>
  </si>
  <si>
    <t>КАБЕЛЬ ВВГ 4*2,5</t>
  </si>
  <si>
    <t>КАБЕЛЬ ВВГ 4*25</t>
  </si>
  <si>
    <t>Провода самонесущие изолированные для передачи и распределения электрической энергии в воздушных силовых и осветительных сетях на переменное напряжение до 0,6/1 кВ номинальной частотой 50 Гц . Провод с уплотненными алюминиевыми жилами, изолированными свет</t>
  </si>
  <si>
    <t>ПВС-провод со скрученными медными жилами с ПВХ изоляцией, с ПВХ оболочкой, гибкий, на напряжение до 380 В для систем 380/660 В.
1. ТОКОПРОВОДЯЩАЯ ЖИЛА - медная, круглой формы, многопроволочная.
2. ИЗОЛЯЦИЯ - из ПВХ пластиката.
3. СКРУТКА - изолированные ж</t>
  </si>
  <si>
    <t>отделка помещений. Лицензии, опыт работы, квалифицированный персонал</t>
  </si>
  <si>
    <t>июнь 2014</t>
  </si>
  <si>
    <t>Поставка кабельнопроводниковой продукции, многопарного кабеля (типа ТППЭПЗ ,).</t>
  </si>
  <si>
    <t xml:space="preserve"> Изменен месяц закупа  с марта на апрель 2014г</t>
  </si>
  <si>
    <t>КАБЕЛЬ ТИПА ТППЭПЗ 10*2*0,4</t>
  </si>
  <si>
    <t>Белорецк, Бирск, Мелеуз, Сибай, УФА</t>
  </si>
  <si>
    <t>КАБЕЛЬ ТИПА ТППЭПЗ 100*2*0,4</t>
  </si>
  <si>
    <t>КАБЕЛЬ ТИПА ТППЭПЗ 20*2*0,4</t>
  </si>
  <si>
    <t>КАБЕЛЬ ТИПА ТППЭПЗ 200*2*0,4</t>
  </si>
  <si>
    <t>Мелеуз, Стерлитамак, УФА</t>
  </si>
  <si>
    <t>КАБЕЛЬ ТИПА ТППЭПЗ 30*2*0,4</t>
  </si>
  <si>
    <t>КАБЕЛЬ ТИПА ТППЭПЗ 300*2*0,4</t>
  </si>
  <si>
    <t>КАБЕЛЬ ТИПА ТППЭПЗ  400*2*0,4</t>
  </si>
  <si>
    <t>Мелеуз, Сибай, УФА</t>
  </si>
  <si>
    <t>КАБЕЛЬ ТИПА  ТППЭПЗ 50*2*0,4</t>
  </si>
  <si>
    <t>КАБЕЛЬ ТИПА ТППЭПЗ  600*2*0,4</t>
  </si>
  <si>
    <t>Кабель ТСВ телефонный, станционный с медными однопроволочными жилами, с изоляцией из ПВХ пластиката и оболочкой из ПВХ пластиката, с экраном из фольгированного лавсана (нг – не распространяющий горение).
Предназначен для внутренней прокладки, монтажа низк</t>
  </si>
  <si>
    <t>КАБЕЛЬ ТСВ 20*2*0,4</t>
  </si>
  <si>
    <t>ТСВ - кабель телефонный стационарный с медными жилами, с изоляцией из ПВХ пластиката и оболочкой из ПВХ пластиката, с экраном из фольгированного лавсана Кабели телефонные станционные предназначены для монтажа низкочастотного станционного оборудования Клас</t>
  </si>
  <si>
    <t>I64.20.01</t>
  </si>
  <si>
    <t>I6420090</t>
  </si>
  <si>
    <t>Выполнение работ по подключению услуг Ethernet, IP-TV</t>
  </si>
  <si>
    <t>Поставка ЗИП выпрямительного оборудования (блок Выпрямительный)</t>
  </si>
  <si>
    <t>D 3222483</t>
  </si>
  <si>
    <t>Белорецк, Бирск, Мелеуз, Месягутово, Стерлитамак, УФА</t>
  </si>
  <si>
    <t>Устройство  смотровые кабельной канализации связи предназначены  для прокладки , монтажа и проверок  ремонта и эксплуатационого обслуживания  кабелей связи. Колодец ККС  4-80 железобетонный имеет восьмигранную форму  состоит  из двух отдельных частей ( по</t>
  </si>
  <si>
    <t>Устройство  смотровые кабельной канализации связи предназначены  для прокладки , монтажа и проверок  ремонта и эксплуатационого обслуживания  кабелей связи. Колодец ККС 5 80 железобетонный имеет восьмигранную форму  состоит  из двух отдельных частей ( пол</t>
  </si>
  <si>
    <t>Устройство  смотровые кабельной канализации связи предназначены  для прокладки , монтажа и проверок  ремонта и эксплуатационого обслуживания  кабелей связи. Колодец ККС 3-80 железобетонный имеет восьмигранную форму  состоит  из двух отдельных частей ( пол</t>
  </si>
  <si>
    <t>Поставка  многопарного кабеля (типа ТППэпЗ 1200).</t>
  </si>
  <si>
    <t>Километр,тысяча метров</t>
  </si>
  <si>
    <t>Поставка видеокамер D-Link</t>
  </si>
  <si>
    <t>ВИДЕОКАМЕРА D-LINK DCS-6915/A1A</t>
  </si>
  <si>
    <t>Купольная Full HD видеокамера в металлическом антивандальном (стандарт IK-10) и всепогодном (стандарт IP-66) корпусе. Разрешение видео:  1920x1080(1080P); 1280x720(720P); 720x480(D1); 800x600(SVGA); 1024x768(XGA); 1280x1024(SXGA); 640x480(VGA); 320x240(CIF). Аппаратный профиль камеры: • 1/2,8-дюймовый 3-мегапиксельный CMOS-сенсор Sony Exmor с технологией прогрессивного сканирования • Минимальное освещение: 0,1 люкс (цветной), 0,01 люкс (Ч/Б)• Встроенный ICR-фильтр• Соотношение “сигнал-шум” &gt; 50 дБ (автоматический контроль усиления (AGC) выключен)• Электронный затвор: от 1 до 1/10000 сек • 20-кратное оптическое увеличение, 8-кратное цифровое увеличение • Фокусное расстояние: от 4,7 до 96 мм • Угол обзора:от 64,42 до 4,65 (по горизонтали); от 52,27 до 4,07 (по вертикали); от 33,4 до 2,33 (по диагонали).</t>
  </si>
  <si>
    <t>ВИДЕОКАМЕРА D-LINK DCS-7513/A1A</t>
  </si>
  <si>
    <t>Внешняя Full HD видеокамера в всепогодном корпусе (стандарт IP-68). Разрешение видео:  • 16:9 – 1920x1080, 1280x720, 800x450, 640x360, 480x270, 320x176, 176x144 до 30 кадров/с; • 4:3 – 1440x1080, 1280x960, 1024x768, 800x600, 640x480, 320x240, 176x144 до 30 кадров/с. Характеристики: • 1/2,8-дюймовый двухмегапиксельный CMOS-сенсор с технологией прогрессивного сканирования • Инфракрасная подсветка: дальность освещения - до 30 м • Минимальное освещение: 0 люкс с инфракрасной подсветкой • Встроенный ICR-фильтр • 10-кратное цифровое увеличение • Фокусное расстояние: 3-9 мм • Диафрагма: F1.2 • Угол обзора (16:9): 121,2° - 38,1° (по горизонтали); 62,1° - 21,3° (по вертикали); 148,4° - 43,8° (по диагонали).</t>
  </si>
  <si>
    <t>Поддержка Full HD, IP-радио, видео по запросу.
Поддерживаемые видеоконтейнеры: AVI, MPG, TS.
Поддерживаемые видеокодеки: MPEG-1, MPEG-2, MPEG-4 (h.264), FLV
Аудио: МРЗ, AAC, AC3.
Протоколы вещания IPTV: IGMP v2, RTSP.
Отображение телетекста и скрытых субтитров.
Разрешение: 1920*1080, Full HD 1080p.
Изображения: JPG, GIF, TIFF.
Разъемы: USB 2.0 Host, 10/100 Ethernet.
Видео выходы: HDMI, композитный.
Аудио выходы: HDMI (в видеовыходе), аналоговый стерео, S/PDIF – электрический, либо оптический (Toslink).
Auto Provisioning: Средства сетевого мониторинга и автоконфигурирования по протоколу SNMP v2.
Дополнительные средств администрирования ssh с доступом по ключам, 
Поддержка обновления мультикастами.
Управление системным временем NTP.
Интеграция с CAS VeriMatrix для телеканалов и VOD.
Интеграция с ПО TVE CTI версии 3.6.
Комплектация: кабель Mini-Jack 3,5 mm –&gt; 3RCA, пульт дистанционного управления с логотипом, упаковка с логотипом Bashtel, наличие стикера на индивидуальной и групповых упаковках с указанием серийного номера и MAC адреса приставки.</t>
  </si>
  <si>
    <t>D 3134020</t>
  </si>
  <si>
    <t>Розетка оптическая переходная.</t>
  </si>
  <si>
    <t>АТТЕНЮАТОР 15216-ATT-LC-10</t>
  </si>
  <si>
    <t>АТТЕНЮАТОР 15216-ATT-LC-10. аттенюатор LC. Коннектор 10дБ</t>
  </si>
  <si>
    <t>АТТЕНЮАТОР ATG80*02</t>
  </si>
  <si>
    <t>Применяется в оптическом приемнике "Vector-Gamma". Затухание на 2dB</t>
  </si>
  <si>
    <t>АТТЕНЮАТОР ATG80*03</t>
  </si>
  <si>
    <t>Применяется в оптическом приемнике "Vector-Gamma". Затухание на 3dB</t>
  </si>
  <si>
    <t>АТТЕНЮАТОР FM- FC 5BD</t>
  </si>
  <si>
    <t>Температурный диапазон от -40 до +60; Точность не ниже +-10%.Длина волны 1310/1550нМ. Обратное отражение не более -50дБ. Фиксированный FM-аттенюатор типа FC имеет присоединительные размеры и внешний вид стандартного FM-адаптера,с коэффициентом затухания 5</t>
  </si>
  <si>
    <t>ВСТАВКА SDM-04</t>
  </si>
  <si>
    <t>Затухание на отводе 4dB. Применяется на выходном каскаде в усилителях SD1200, пр-ва Planar.</t>
  </si>
  <si>
    <t>ВСТАВКА SDM-12</t>
  </si>
  <si>
    <t>Затухание на отводе 12dB. Применяется на выходном каскаде в усилителях SD1200, пр-ва Planar.</t>
  </si>
  <si>
    <t>ДЕЛИТЕЛЬ FV 2</t>
  </si>
  <si>
    <t>Делитель на 2 5-860MHz,3,5db , ослабление на отвод: 3.2-3.7 дБ; развязка между отводами: &gt;25 дБ;</t>
  </si>
  <si>
    <t>ДЕЛИТЕЛЬ FV 3</t>
  </si>
  <si>
    <t>Делитель на 3 5- 860MHz,5,5db,ослабление на отвод: 5.2-5.7 дБ; развязка между отводами: &gt;24 дБ;</t>
  </si>
  <si>
    <t>делитель телевизионный на 8 направлений, затухание 12ДБ</t>
  </si>
  <si>
    <t>ДЕЛИТЕЛЬ SAH611F</t>
  </si>
  <si>
    <t>делитель телевизионный на 6 направлений, затухание 11ДБ</t>
  </si>
  <si>
    <t>ИНВЕРТОР DC-AC PS 48-60/500K</t>
  </si>
  <si>
    <t>упаковка 500 шт. КОННЕКТОР RJ-45 КАТ.5 для для СКС (без заземл. корп.)</t>
  </si>
  <si>
    <t>Коробка АК-1 предназначен для установки в ней устройств по распределению , сигналов КТВ к абонентам, внутри помещений, доступ к которым посторонних лиц не желателен; Она состоит из металлического корпуса с толщиной металла 1 мм и съемной (желательно с отк</t>
  </si>
  <si>
    <t>КРЫШКА ДЛЯ АНТИВАНДАЛЬНОГО ЯЩИКА (165Х240 ММ)</t>
  </si>
  <si>
    <t>КРЫШКА ДЛЯ АНТИВАНДАЛЬНОГО ЯЩИКА (185Х260 ММ)</t>
  </si>
  <si>
    <t>Изолятор в металлическом корпусе рассчитан на подключение с помощью «F»-разъёмов. Производства PLANAR</t>
  </si>
  <si>
    <t>F – разъём, нагрузка 75 Ом F823 RTM</t>
  </si>
  <si>
    <t>ОТВЕТВИТЕЛЬ МАГИСТРАЛЬНЫЙ ТМН 108/58DC</t>
  </si>
  <si>
    <t>предназначен для ответвления части энергии радиочастотного сигнала на 2 направления от магистральной междомовой линии передачи в субмагистральные линии. 1 отвод на 8дБ, разьем 5/8" - 5/8", магистральный  c проходом питанием по всем входам — выходам.</t>
  </si>
  <si>
    <t>ОТВЕТВИТЕЛЬ МАГИСТРАЛЬНЫЙ ТМН 112/58DC</t>
  </si>
  <si>
    <t>предназначен для ответвления части энергии радиочастотного сигнала на 2 направления от магистральной междомовой линии передачи в субмагистральные линии. 1 отвод на 12дБ, разьем 5/8" - 5/8", магистральный  c проходом питанием по всем входам — выходам.</t>
  </si>
  <si>
    <t>ОТВЕТВИТЕЛЬ МАГИСТРАЛЬНЫЙ ТМН 116/58DC</t>
  </si>
  <si>
    <t>предназначен для ответвления части энергии радиочастотного сигнала на 2 направления от магистральной междомовой линии передачи в субмагистральные линии. 1 отвод на 16дБ, разьем 5/8" - 5/8", магистральный  c проходом питанием по всем входам — выходам.</t>
  </si>
  <si>
    <t>ОТВЕТВИТЕЛЬ ТАН 116</t>
  </si>
  <si>
    <t>Ответвитель абонентский на один отвод с затуханием 16dB (1x16dB, 5-862МГц). Производства RTM, TLC.</t>
  </si>
  <si>
    <t>Ответвитель ТАН 306 телевизионный  на 3 выхода, затухание 6 дБ</t>
  </si>
  <si>
    <t>ответвитель телевизионный на 2 отвода, затухание 10ДБ</t>
  </si>
  <si>
    <t>устройство, которое позволяет очищать торцы коннекторов, смонтированных в патч-панелях коммутационного кросса типа FC, SC, ST (2,5 мм.). Устройство может использоваться для очистки разъемов с угловой полировкой АРС. Доступ к  кроссам с большой плотностью</t>
  </si>
  <si>
    <t>Соединитель F female (мама, розетка) - F female (мама, розетка) с шестигранной гайкой на корпусе соединителя.
Используется при переходе с радиочастотного коаксиального кабеля оканчивающийся разъемом F-типа (male; вилка) на кабель, оканчивающийся разъемом</t>
  </si>
  <si>
    <t>Предназначен для присоединения антенного кабеля к телеприёмнику.</t>
  </si>
  <si>
    <t>Розетка переходник RJ-45-RJ-45, гнездо-гнездо</t>
  </si>
  <si>
    <t>ПРИЕМНИК OR-8602BH-SNMP TVBS (ОПТИЧЕСКИЙ)</t>
  </si>
  <si>
    <t>Оптический приёмник OR-8602BH-SNMP  предназначен для работы в сетях FTTH (волокно в дом). Осуществляет преобразование оптического сигнала в радиочастотный (RF) широкополосный сигнал 45-862МГц и дальнейшее усиление сигнала для его распределения по коаксиал</t>
  </si>
  <si>
    <t>ПРИЕМНИК ОПТИЧЕСКИЙ LAMBDA PRO 71</t>
  </si>
  <si>
    <t>Длина волны, нм 1100 - 1600; Входная оптическая мощность (диапазон работы АРУ), дБм -7 ... 0; Эквивалентная плотность входного тока шумов, пА/vГц ? 5; Диапазон индицируемой оптической мощности, дБм -9,9 .. 1,9; Частотный диапазон, МГц 47 ... 862;  Неравно</t>
  </si>
  <si>
    <t>ПРИЕМНИК ОПТИЧЕСКИЙ OR 862-1</t>
  </si>
  <si>
    <t>2 оптических входа / 2 выхода
работа при низких уровнях оптической мощности
 наличие АРУ (AGC) по входному оптическому сигналу (диапазон -6…+1дБм)
протокол SNMP (Simple Network Management Protocol) для мониторинга статуса,
производительности и характерист</t>
  </si>
  <si>
    <t>Длина волны 1550+-40нМ; Температурный диапазон от-40 до + 60; Внутренние потери менее 0,6дБ; Погрешность деления мене 0,6дБ; Отражение менее -50 дБ. Уровень мощности сигнала 100мВт.Волокно G657A</t>
  </si>
  <si>
    <t>Длина волны 1550+-40нМ; Температурный диапазон от-40 до + 60; Внутренние потери менее 0,6дБ; Погрешность деления мене 0,6дБ; Отражение менее -50 дБ. Уровень мощности сигнала 100мВт..Волокно G657A</t>
  </si>
  <si>
    <t>Длина волны 1550+-40нМ; Температурный диапазон от-40 до + 60; Внутренние потери менее 0,6дБ; Погрешность деления мене 0,6дБ; Отражение менее -50 дБ. Уровень мощности сигнала 100мВт.</t>
  </si>
  <si>
    <t>РАЗЪЕМ 5/8" НА RG 11</t>
  </si>
  <si>
    <t>5/8" штырь для кабеля RG-11 обжимной с пропуском центр. проводника кабеля</t>
  </si>
  <si>
    <t>РАЗЪЕМ BLANKOM SV081 - Звуковой разъем предназначенный для элементов ГС Blankom</t>
  </si>
  <si>
    <t>Разъем F829/11U, Разъем F для кабеля RG11 (резьб. с центр. пином)</t>
  </si>
  <si>
    <t>Тип СР-50
Волновое сопротивление,Ом 50
Тип используемого кабеля РК-50
Материал контактов латунь покрытая серебром
Материал изолятора тефлон
Сопротивление изолятора не менее,МОм 1000
Сопротивление контактов не более,Ом 0.01
Рабочее напряжение,В 10
Диапазон</t>
  </si>
  <si>
    <t>В соответствии с UL 1863
Сила тока: 1,5 А максимум
Напряжение: 150 В
Контактное сопротивление: 20 мОм
Сопротивление изоляции: 50 мОм
Напряжение диэлектрика: 1000 В переменный ток RMS, 60 Гц/1 мин</t>
  </si>
  <si>
    <t>Оптическая розетка проходная SC/APC - SC/APC</t>
  </si>
  <si>
    <t>СКОБА НА RG-11 NC-3N</t>
  </si>
  <si>
    <t>Скоба для крепления кабеля d=10мм. с каленым гвоздем по бетону. Производства тайвань.</t>
  </si>
  <si>
    <t>Телевизионный сплиттер абонентский на 6 выхода, затухание 11 дБ</t>
  </si>
  <si>
    <t>СПЛИТТЕР ОПТИЧ. 1*2,50/50 ОКОНЦ. SC/UPC-SC/UPC-SC/APC1310/1550НМ</t>
  </si>
  <si>
    <t>СПЛИТТЕР ОПТИЧ. 1*2,70/30 ОКОНЦ. SC/UPC-SC/UPC-SC/APC,1550НМ</t>
  </si>
  <si>
    <t>СПЛИТТЕР ОПТИЧ. 1*2,75/25 ОКОНЦ. SC/UPC-SC/UPC-SC/APC,1550НМ</t>
  </si>
  <si>
    <t>СПЛИТТЕР ОПТИЧ. 1*2,80/20 ОКОНЦ. SC/UPC-SC/UPC-SC/APC,1550НМ</t>
  </si>
  <si>
    <t>СПЛИТТЕР ОПТИЧ. 1*2,85/15 ОКОНЦ. SC/UPC-SC/UPC-SC/APC,1550НМ</t>
  </si>
  <si>
    <t>СПЛИТТЕР ОПТИЧ. 1*2,90/10 ОКОНЦ. SC/UPC-SC/UPC-SC/APC,1550НМ</t>
  </si>
  <si>
    <t>СПЛИТТЕР ОПТИЧ. 1*2,95/05 ОКОНЦ. SC/UPC-SC/UPC-SC/APC,1550НМ</t>
  </si>
  <si>
    <t>СПЛИТТЕР ОПТИЧЕСКИЙ ВХ.(SC/UPC)-ВЫХ.1(SC/UPC)25%-ВЫХ.2(SC/UPC)25% -ВЫХ.3(SC/UPC)25%-ВЫХ.4(SC/UPC)25%</t>
  </si>
  <si>
    <t>СПЛИТТЕР ОПТИЧЕСКИЙ ВХ.(SC/UPC)-ВЫХ.1(SC/UPC)33%-ВЫХ.2(SC/UPC)33% -ВЫХ.3(SC/UPC)33% 3.0ММ, 1550NM, 1</t>
  </si>
  <si>
    <t>СПЛИТТЕР ОПТИЧЕСКИЙ ВХ.(SC/UPC)-ВЫХ.1(SC/UPC)50%-ВЫХ.2(SC/UPC)50% 3.0ММ, 1550NM, 1М</t>
  </si>
  <si>
    <t>СПЛИТТЕР ОПТИЧЕСКИЙ ВХ.(SC/UPC)-ВЫХ.1(SC/UPC)60%-ВЫХ.2(SC/UPC)40% 3.0ММ, 1550NM, 1М</t>
  </si>
  <si>
    <t>СПЛИТТЕР ОПТИЧЕСКИЙ ВХ.(SC/UPC)-ВЫХ.1(SC/UPC)70%-ВЫХ.2(SC/UPC)30% 3.0ММ, 1550NM, 1М</t>
  </si>
  <si>
    <t>СПЛИТТЕР ОПТИЧЕСКИЙ ВХ.(SC/UPC)-ВЫХ.1(SC/UPC)75%-ВЫХ.2(SC/UPC)25% 3.0ММ, 1550NM, 1М</t>
  </si>
  <si>
    <t>СПЛИТТЕР ОПТИЧЕСКИЙ ВХ.(SC/UPC)-ВЫХ.1(SC/UPC)80%-ВЫХ.2(SC/UPC)20% 3.0ММ, 1550NM, 1М</t>
  </si>
  <si>
    <t>СПЛИТТЕР ОПТИЧЕСКИЙ ВХ.(SC/UPC)-ВЫХ.1(SC/UPC)85%-ВЫХ.2(SC/UPC)15% 3.0ММ, 1550NM, 1М</t>
  </si>
  <si>
    <t>СПЛИТТЕР ОПТИЧЕСКИЙ ВХ.(SC/UPC)-ВЫХ.1(SC/UPC)90%-ВЫХ.2(SC/UPC)10% 3.0ММ, 1550NM, 1М</t>
  </si>
  <si>
    <t>СПЛИТТЕР ОПТИЧЕСКИЙ ВХ.(SC/UPC)-ВЫХ.1(SC/UPC)95%-ВЫХ.2(SC/UPC)5% 3.0ММ, 1550NM, 1М</t>
  </si>
  <si>
    <t>СПЛИТТЕР ОПТИЧЕСКИЙ, НЕОКОНЦОВАННЫЙ,   1Х2,  5/95</t>
  </si>
  <si>
    <t>СПЛИТТЕР ОПТИЧЕСКИЙ, НЕОКОНЦОВАННЫЙ, 1Х2  40/60</t>
  </si>
  <si>
    <t>СПЛИТТЕР ОПТИЧЕСКИЙ, НЕОКОНЦОВАННЫЙ, 1Х2  50/50</t>
  </si>
  <si>
    <t>СПЛИТТЕР ОПТИЧЕСКИЙ, ОКОНЦОВАННЫЙ,   SC/APC-SC/APC-SC/APC,  20/20/60</t>
  </si>
  <si>
    <t>СПЛИТТЕР ОПТИЧЕСКИЙ, ОКОНЦОВАННЫЙ, SC/APC-SC/APC-SC/APC 10/90</t>
  </si>
  <si>
    <t>СПЛИТТЕР ОПТИЧЕСКИЙ, ОКОНЦОВАННЫЙ, SC/APC-SC/APC-SC/APC 20/80</t>
  </si>
  <si>
    <t>СПЛИТТЕР ОПТИЧЕСКИЙ, ОКОНЦОВАННЫЙ, SC/APC-SC/APC-SC/APC 3/97</t>
  </si>
  <si>
    <t>СПЛИТТЕР ОПТИЧЕСКИЙ, ОКОНЦОВАННЫЙ, SC/APC-SC/APC-SC/APC 30/70</t>
  </si>
  <si>
    <t>СПЛИТТЕР ОПТИЧЕСКИЙ, ОКОНЦОВАННЫЙ, SC/APC-SC/APC-SC/APC 5/95</t>
  </si>
  <si>
    <t>Широкополосный линейный  усилитель Планар MX900 с двухтактным выходным каскадом. Обладает стабильными параметрами, имеет удобные оптимизированные регулировки. Коэффициент усиления усилителя не менее 30  дБ. Планар MX900  выполнен в компактном прочном корп</t>
  </si>
  <si>
    <t>ФИЛЬТР ST-50</t>
  </si>
  <si>
    <t>1вх.-2вых. Полоса пропускания частот 5-302 МГц на одном отводе, на другом 5-1000МГц.</t>
  </si>
  <si>
    <t>ФИЛЬТР ST2-50</t>
  </si>
  <si>
    <t>1вх-3вых. Полоса пропускания частот 5-302 МГц на двух отводах, на третьем 5-1000МГц.</t>
  </si>
  <si>
    <t>"Шкафы антивандальные выполнены в 19' стандарте 9U. Должен быть изготовлен из стали толщиной 1,5-2 мм.Cобирается из набора панелей и сборочного крепежа. Исполнение конструктива и крепежа не позволяет разобрать конструкцию снаружи без применения режущего и</t>
  </si>
  <si>
    <t>Волокно G657A, вносимые потери менее 0,3 дБ,диапазон температур от -40 до + 60.</t>
  </si>
  <si>
    <t>ШНУР ШОС-SM/3,0ММ-SC/APC-SC/UPC-15,0 М</t>
  </si>
  <si>
    <t>Штекер BNC обжимной под RG-6 изготовливаются из никелированного сплава меди (биметалл), что обеспечивает безопасное, надежное и долговечное использование.</t>
  </si>
  <si>
    <t>обозначение: X - выпускаемая серия, L - "Latched" (с защёлкой), R - "Rubber" эластичная резина) "гнездо"</t>
  </si>
  <si>
    <t>обозначение: X - выпускаемая серия, L - "Latched" (с защёлкой), R - "Rubber" эластичная резина) "штеккер"</t>
  </si>
  <si>
    <t>DL32.20.2</t>
  </si>
  <si>
    <t>Поставка маршрутизаторов QTECH</t>
  </si>
  <si>
    <t>Широкополосный ADSL/Ethernet маршрутизатор с поддержкой 3G, cо встроенным 4-х портовым коммутатором</t>
  </si>
  <si>
    <t>в соответствии с техническими характеристиками</t>
  </si>
  <si>
    <t>КОММУТАТОР CISCO ME3600X-24FS-M</t>
  </si>
  <si>
    <t>Коммутатор Layer2 Layer3, 24 порта 1000Base-X (SFP), 2 порта 10G(SFP+), блок питания AC.</t>
  </si>
  <si>
    <t xml:space="preserve"> КОММУТАТОР CISCO Catalyst Chassis+Fan Tray+Sup720-10G; IP Base ONLY incl. VSS</t>
  </si>
  <si>
    <t>КОММУТАТОР ME-3400EG-12CS-M</t>
  </si>
  <si>
    <t>Коммутатор Cisco 12*COMBO (10/100/1000 и SFP) + 4 x SFP, в комплекте с блоком питания ME34X-PWR-DC</t>
  </si>
  <si>
    <t>КОНВЕРТЕР ИНТЕРФЕЙСОВ X2-SFP+</t>
  </si>
  <si>
    <t>Конвертер интерфейсов X2 в SFP+</t>
  </si>
  <si>
    <t>КОНВЕРТЕР ИНТЕРФЕЙСОВ XENPAK-SFP+</t>
  </si>
  <si>
    <t>Конвертер интерфейсов Xenpak в SFP+</t>
  </si>
  <si>
    <t>ЛИЦЕНЗИЯ ME3600X-10G</t>
  </si>
  <si>
    <t>Лицензия ME3600X 10GE Upgrade License</t>
  </si>
  <si>
    <t>ЛИЦЕНЗИЯ ME3600X-A</t>
  </si>
  <si>
    <t>Лицензия ME3600X Advanced Metro IP Access License</t>
  </si>
  <si>
    <t>Модули PVDM3 поддерживаются всеми платформами маршрутизаторов Cisco 2900 и 3900 серий. Расширенная архитектура DSP имеет новый процессор обработки пакетов, оптимизированный для голосовых и видео приложений, при этом поддерживающий голосовой framework врем</t>
  </si>
  <si>
    <t>Голосовая интерфейсная карта VWIC3-2MFT-G703 – это универсальная интерфейсная карта, которая комбинирует в себе функции как WAN интерфейса, так и голосового интерфейса (VIC). Карта VWIC3-2MFT-G703 имеет два порта, которые могут быть настроены либо в качес</t>
  </si>
  <si>
    <t>Модуль PVDM3 Cisco® (модуль цифровых сигнальных процессоров для пакетной передачи голосовых данных) высокой плотности в интегрированных сервисных маршрутизаторах ISR Cisco серий 2900 и 3900 второго поколения поддерживает мультимедийные функции, такие как</t>
  </si>
  <si>
    <t>СЕРТИФИКАТ ЭЛЕКТРОННЫЙ ТЕХНИЧЕСКОЙ ПОДДЕРЖКИ CISCO SYSTEMS CON-S2P-DSN06EDC</t>
  </si>
  <si>
    <t>SMARTNET 24X7X2 6500 Bundle : 6506-E, DC pwr, Sup720-10G</t>
  </si>
  <si>
    <t>ТРАНСИВЕР  XFP-ZR-80</t>
  </si>
  <si>
    <t>Трансивер XFP оптический, дальность до 80км (23dB), 1550нм, двухволоконный, разъем LC</t>
  </si>
  <si>
    <t>ТРАНСИВЕР SFP-GE-BX-1310-20-DDM</t>
  </si>
  <si>
    <t>Модуль SFP 1.25G WDM, дальность до 20км (14dB), 1310нм, с функцией DDM, одноволоконный, разъем SC</t>
  </si>
  <si>
    <t>ТРАНСИВЕР SFP-GE-BX-1550-20-DDM</t>
  </si>
  <si>
    <t>Модуль SFP 1.25G WDM, дальность до 20км (14dB), 1550нм, с функцией DDM, одноволоконный, разъем SC</t>
  </si>
  <si>
    <t>ТРАНСИВЕР SFP+ 10GE-BX-1270-40</t>
  </si>
  <si>
    <t>Трансивер SFP+ WDM, дальность до 40км (16dB), 1270нм, одноволокрнный, разъем LC</t>
  </si>
  <si>
    <t>ТРАНСИВЕР SFP+ 10GE-BX-1270-60</t>
  </si>
  <si>
    <t>Трансивер SFP+ WDM, дальность до 60км (21dB), 1270нм, одноволокрнный, разъем LC</t>
  </si>
  <si>
    <t>ТРАНСИВЕР SFP+ 10GE-BX-1330-40</t>
  </si>
  <si>
    <t>Трансивер SFP+ WDM, дальность до 40км (16dB), 1330нм, одноволокрнный, разъем LC</t>
  </si>
  <si>
    <t>ТРАНСИВЕР SFP+ 10GE-BX-1330-60</t>
  </si>
  <si>
    <t>Трансивер SFP+ WDM, дальность до 60км (21dB), 1330нм, одноволокрнный, разъем LC</t>
  </si>
  <si>
    <t>ТРАНСИВЕР SNR-SFP+W37-20</t>
  </si>
  <si>
    <t>Оптический трансивер  SFP+ WDM 10GBASE-LR/LW, разъем LC,1330 нм,  дальность 20 км</t>
  </si>
  <si>
    <t>ТРАНСИВЕР SNR-SFP+W73-20</t>
  </si>
  <si>
    <t>Оптический трансивер  SFP+ WDM 10GBASE-LR/LW, разъем LC,1270 нм,  дальность 20 км</t>
  </si>
  <si>
    <t>ТРАНСИВЕР X2-ER-40</t>
  </si>
  <si>
    <t>Трансивер X2 оптический, дальность до 40км (13.1dB), 1550нм, двухволоконный, разъем SC</t>
  </si>
  <si>
    <t>ТРАНСИВЕР X2-ZR-80</t>
  </si>
  <si>
    <t>Трансивер X2 оптический, дальность до 80км (23dB), 1550нм, двухволоконный, разъем SC</t>
  </si>
  <si>
    <t>ТРАНСИВЕР XFP-ER-40</t>
  </si>
  <si>
    <t>Трансивер XFP оптический, дальность до 40км (16dB), 1550нм, двухволоконный, разъем LC</t>
  </si>
  <si>
    <t>Поставка электроустановочных изделий (УЗИП)</t>
  </si>
  <si>
    <t>Комплект УЗИП-2</t>
  </si>
  <si>
    <t>92</t>
  </si>
  <si>
    <t>изменения по колличеству, оменклатуре  и начальной цене договора</t>
  </si>
  <si>
    <t>Белорецк, Бирск, Мелеуз, Сибай, Туймазы, УФА</t>
  </si>
  <si>
    <t>изменение по количеству, цене договора</t>
  </si>
  <si>
    <t>Поставка автомобилей  ГАЗ</t>
  </si>
  <si>
    <t>Поставка труб ПВД, ПНД и скоб</t>
  </si>
  <si>
    <t>Аудит планируется и осуществляется с целью выражения мнения о достоверной финансовой отчетности аудируемых лиц и соответствия порядка ведения бухгалтерского учета законодательству РФ.</t>
  </si>
  <si>
    <t xml:space="preserve">Поставка металлопроката (проволоки оцинкованной, катанки 6,5) </t>
  </si>
  <si>
    <t>D320000</t>
  </si>
  <si>
    <t xml:space="preserve">D 3222106  </t>
  </si>
  <si>
    <t xml:space="preserve">да </t>
  </si>
  <si>
    <t xml:space="preserve">Кроссовое оборудование  на 200 номеров  стоечного исполнения </t>
  </si>
  <si>
    <t xml:space="preserve">Кроссовое оборудование  на 400 номеров  стоечного исполнения </t>
  </si>
  <si>
    <t xml:space="preserve">Кроссовое оборудование  на 600 номеров  стоечного исполнения </t>
  </si>
  <si>
    <t xml:space="preserve">Кроссовое оборудование  на 200 номеров настенного исполнения </t>
  </si>
  <si>
    <t xml:space="preserve">Кроссовое оборудование  на 400 номеров настенного исполнения </t>
  </si>
  <si>
    <t xml:space="preserve">Кроссовое оборудование  на 600 номеров настенного исполнения </t>
  </si>
  <si>
    <t>Выполнение подрядных работ  по строительству РОN сети Атаевка, Кировский р-н Уфы</t>
  </si>
  <si>
    <t>Техническая поддержка системы зонтичного мониторинга SMARTS</t>
  </si>
  <si>
    <t>Поставка запчастей для спецтехники</t>
  </si>
  <si>
    <t>Инкассация денежых средств</t>
  </si>
  <si>
    <t>80427 9</t>
  </si>
  <si>
    <t>Расходы связанные с оплатой услуг кредитных организаций (Нефтекамск)</t>
  </si>
  <si>
    <t>80427 10</t>
  </si>
  <si>
    <t>ПОСТАВКА ОБОРУДОВАНИЯ ADSL</t>
  </si>
  <si>
    <t>62</t>
  </si>
  <si>
    <t>КАБЕЛЬ АВВГ-П 3*4</t>
  </si>
  <si>
    <t>КАБЕЛЬ АВВГ 2*6</t>
  </si>
  <si>
    <t>КАБЕЛЬ ВВГ 3*4</t>
  </si>
  <si>
    <t>КАБЕЛЬ ДО 1КВ ВВГ 5*10</t>
  </si>
  <si>
    <t>КАБЕЛЬ КГ 1*16</t>
  </si>
  <si>
    <t>соответствие ГОСТ 24334-80</t>
  </si>
  <si>
    <t>КАБЕЛЬ КГ 1*25</t>
  </si>
  <si>
    <t>КАБЕЛЬ КГ 1*50</t>
  </si>
  <si>
    <t>КАБЕЛЬ КГ 4*2,5</t>
  </si>
  <si>
    <t>ПРОВОД ПВ 3*10</t>
  </si>
  <si>
    <t>соответствие ГОСТ 6323-79</t>
  </si>
  <si>
    <t>ПРОВОД ПВ 3*2,5</t>
  </si>
  <si>
    <t>ПРОВОД ПВ 3*95</t>
  </si>
  <si>
    <t>ПРОВОД ПВ3 1*4</t>
  </si>
  <si>
    <t>ПРОВОД ПВС 3*2,5</t>
  </si>
  <si>
    <t>ПРОВОД ШВВП 3*1,5</t>
  </si>
  <si>
    <t>соответствие ГОСТ 7399-97</t>
  </si>
  <si>
    <t>Январь 2015</t>
  </si>
  <si>
    <t>Аудит и доработка процесса мониторинга оборудования</t>
  </si>
  <si>
    <t>Техническая поддержка системы зонтичного мониторинга Ionix</t>
  </si>
  <si>
    <t>D 2714132</t>
  </si>
  <si>
    <t>Поставка металлопроката                ( проволока оцинкованная)</t>
  </si>
  <si>
    <t xml:space="preserve">Ввод новой строки </t>
  </si>
  <si>
    <t xml:space="preserve">Проволока оцинкованная термообработанная применяется для  подвешевания   телефонного кабеля  на опорах и стойках.
 Проволока диаметром 3 мм, термически обработанная, повышенной точности, светлая: проволока 3 О1Ц  ГОСТ 3282-74
</t>
  </si>
  <si>
    <t xml:space="preserve">Проволока оцинкованная термообработанная применяется для  подвешевания   телефонного кабеля  на опорах и стойках.
 Проволока диаметром 4 мм, термически обработанная, повышенной точности, светлая: проволока d-4 О1Ц ГОСТ 3282-74
</t>
  </si>
  <si>
    <t>закупка не состоялась</t>
  </si>
  <si>
    <t>Выполнение подрядных работ по строительству сети доступа PON c. Булгаково мкр. Новобулгаково Уфимский район, 2 этап</t>
  </si>
  <si>
    <t>в соотвествии с закупочной документацией</t>
  </si>
  <si>
    <t>новое</t>
  </si>
  <si>
    <t>Закупка не сосотоялась</t>
  </si>
  <si>
    <t>сост.</t>
  </si>
  <si>
    <t>Закупка не состоялась</t>
  </si>
  <si>
    <t>F45.25.6</t>
  </si>
  <si>
    <t>Строительство сети КТВ Учалинский район Белорецкий МУЭС</t>
  </si>
  <si>
    <t>сентябрь  2014</t>
  </si>
  <si>
    <t>F4500000</t>
  </si>
  <si>
    <t>5059</t>
  </si>
  <si>
    <t>не состоялся в январе, увеличили сумму (новая строка)</t>
  </si>
  <si>
    <t>Выполнение работ методом ГНБ.</t>
  </si>
  <si>
    <t>69</t>
  </si>
  <si>
    <t>Изменения строк № 69,70. Изменение начальной строки договора, перечня услуг</t>
  </si>
  <si>
    <t>Аренда спецтехники для проведения АВР</t>
  </si>
  <si>
    <t>Аренда спецтехники для проведения аварийно-восстановительных работ на транспортной сет ОАО "Башинформсвязь"</t>
  </si>
  <si>
    <t>Выполнение работ по ГНБ</t>
  </si>
  <si>
    <t>выполнение ГНБ сторонния организация</t>
  </si>
  <si>
    <t>ГНБ переход ч/з р.Байки</t>
  </si>
  <si>
    <t>гнб переход ч/з р.Байки</t>
  </si>
  <si>
    <t>ОК -708 Туймазы - Шаран Переустройство речного перехода через р.Тегерманелга  (ГНБ)</t>
  </si>
  <si>
    <t>ГНБ сторонними организациями</t>
  </si>
  <si>
    <t>Проведение работ по ГНБ</t>
  </si>
  <si>
    <t>Услуги ГНБ (внутризоновая сеть)</t>
  </si>
  <si>
    <t>устройство проколов ч/з дороги</t>
  </si>
  <si>
    <t>K 74.84</t>
  </si>
  <si>
    <t xml:space="preserve"> Наличие разрешительной документации .В соответствии с закупочной документацией</t>
  </si>
  <si>
    <t>Белорецк, Месягутово, Сибай, Стерлитамак, УФА</t>
  </si>
  <si>
    <t>33</t>
  </si>
  <si>
    <t>Изменеиие начальной цены договора</t>
  </si>
  <si>
    <t>ГНБ</t>
  </si>
  <si>
    <t>Выполнение прокола методом горизонтально-направленного бурения (ГНБ)</t>
  </si>
  <si>
    <t>ГНБ(Услуга)</t>
  </si>
  <si>
    <t>ГНБ(услуги)</t>
  </si>
  <si>
    <t>услуги по спец.технике</t>
  </si>
  <si>
    <t>услуги по спец.техники</t>
  </si>
  <si>
    <t>услуги спец.техники</t>
  </si>
  <si>
    <t>Услуги сторонних организаций по технической эксплуатации ЛКС ВОЛС (ГНБ)</t>
  </si>
  <si>
    <t>Белорецк, Месягутово</t>
  </si>
  <si>
    <t xml:space="preserve"> Выполнение работ   методом ГНБ         ( метров)</t>
  </si>
  <si>
    <t>Стерлитамак, Туймазы, УФА</t>
  </si>
  <si>
    <t>ремонт и обслуживание внешнего и внутреннего блоков, а также мероприятия, общие для обеих частей кондиционера</t>
  </si>
  <si>
    <t>Техническое обслуживание бытового кондиционерного оборудования</t>
  </si>
  <si>
    <t>O 946</t>
  </si>
  <si>
    <t>Техническое обслуживание  кондиционеров  ЦОД</t>
  </si>
  <si>
    <t>новая позиция</t>
  </si>
  <si>
    <t>КАБЕЛЬ АПВББШВ 4*185</t>
  </si>
  <si>
    <t xml:space="preserve">Провод соединительный с поливинилхлоридной изоляцией на номинальное напряжение до 380/660 В ГОСТ 7399-97. Предназначен для присоединения электроприборов и электроинструмента, средств малой механизации , а также для изготовления удлинительных шнуров.  </t>
  </si>
  <si>
    <t>ПОСТАВКА КОММУТАТОРОВ НР</t>
  </si>
  <si>
    <t>КОММУТАТОР HP 3100-24 V2 EI (JD320B)</t>
  </si>
  <si>
    <t>24 порта 10/100 с автоматическим определением скорости, 2 порта двойного назначения 10/100/1000Base-T или SFP с автоматическим определением скорости; JD320B</t>
  </si>
  <si>
    <t>КОММУТАТОР HP 3600-24 V2 EI SWITCH</t>
  </si>
  <si>
    <t>сняли с торгов</t>
  </si>
  <si>
    <t>DJ 28.74.1</t>
  </si>
  <si>
    <t>Поставка зажимы для кабеля</t>
  </si>
  <si>
    <t>апрель  2014</t>
  </si>
  <si>
    <t>перенос месяца на апрель, поменялось  наименование, кол-во и цена</t>
  </si>
  <si>
    <t>ЗАЖИМ АНКЕРНЫЙ (ВИНТОВОЙ) ЗМК 1</t>
  </si>
  <si>
    <t>Для крепления малопарных (до 4-х пар) цифровых кабелей с вынесенным тросом (возможность крепления до 2-х кабелей).</t>
  </si>
  <si>
    <t>ЗАЖИМ ДЛЯ ПЛОСКОГО КАБЕЛЯ ODWAC</t>
  </si>
  <si>
    <t>Зажим ODWAC используется для подвески плоских кабелей высотой 6мм и шириной до 11мм со стальными, из сплава алюминия, полимера средней или высокой плотности несущими проводам на опорах(столбах) при длине пролетов линии до 70 м. Размер корпуса с клином 16х</t>
  </si>
  <si>
    <t>ЗАЖИМ НАТЯЖНОЙ AC 68</t>
  </si>
  <si>
    <t>Зажим позволяет закреплять круглый самонесущий оптический кабель типа ADSS (ОКНС) диаметром от 8 до 12мм. при воздушной прокладке в пролётах до 100м. Зажимы ACADSS состоят из открытого конического корпуса усиленного стекловолокном, пары пластиковых клинье</t>
  </si>
  <si>
    <t>Анкерные зажимы AC35 позволяют закрепить кабель типа "8" за вынесенный диэлектрический трос. Зажим удерживается непосредственно за стальной трос, прорезая оболочку. Зажимы AC35  применяются для подвески оптического кабеля с внешним диэлектрическим силовым</t>
  </si>
  <si>
    <t>Предназначены для анкерного крепления самонесущих 
неметаллических оптических кабелей (ОКСН) с длиной 
пролета до 110 м на опорах воздушных ЛЭП, линий связи, 
городского электрохозяйства (уличного освещения, назем-
ного электротранспорта), элементах здани</t>
  </si>
  <si>
    <t>Зажимы натяжные спиральные типа НСО предназначены для анкерного крепления соответственно самонесущих диэлектрических оптических кабелей связи (ОКСН) и грозозащитных тросов со встроенным оптическим кабелем (ОКГТ), монтируемых на опорах воздушных линий элек</t>
  </si>
  <si>
    <t>Зажимы ПСО-12,8П-11 предназначены для воздушной подвески оптического самонесущего неметаллического кабеля связи диаметром 12,8мм на опорах  с длиной пролета до 110 м. В комплект входят: силовая спираль,состоящая из двух прядей длиной не менее 900мм; проте</t>
  </si>
  <si>
    <t>Зажимы троса плоские симплекс широко используются в строительстве и не только. Их применяют для того чтобы скрепить, нарастить и создать петли тросов в оплетке или оцинкованных канатов диаметром 5мм. Зажимы позволяют создать прочное и надежное соединение,</t>
  </si>
  <si>
    <t>D 3222560</t>
  </si>
  <si>
    <t>Поставка оборудования  DWDM</t>
  </si>
  <si>
    <t>1</t>
  </si>
  <si>
    <t>Кабель USB для определения пассивных устройств</t>
  </si>
  <si>
    <t>КОМПЕНСАТОР ДИСПЕРСИИ 15216-DCU-1350</t>
  </si>
  <si>
    <t>Компенсатор дисперсии DCU, 1350 пс/нм</t>
  </si>
  <si>
    <t>ПОДДЕРЖКА СЕРВИСНАЯ CON-SNT-15216MDO</t>
  </si>
  <si>
    <t>Сертификат технической поддержки типа 8x5xNBD</t>
  </si>
  <si>
    <t>ПОДДЕРЖКА СЕРВИСНАЯ CON-SNT-15454SM2</t>
  </si>
  <si>
    <t>ПОДДЕРЖКА СЕРВИСНАЯ CON-SNT-N10GSRM</t>
  </si>
  <si>
    <t>Патч-панель оптическая для подключения 4-х направлений</t>
  </si>
  <si>
    <t>ТРАНСИВЕР ONS-XC-10G-SR-MM</t>
  </si>
  <si>
    <t>Оптический трансивер XFP - 10GB, разъем LC, 850 nm, SR, MM</t>
  </si>
  <si>
    <t>Трансивер канала управления SFP - ОС3/STM1 CWDM, разъем LC,1510 нм</t>
  </si>
  <si>
    <t>МУЛЬТИПЛЕКСОР ПЕРЕНАСТРАИВАЕМЫЙ 15454-SMR2-LIC</t>
  </si>
  <si>
    <t>Мультиплексор ввода/вывода для ONS15454, C-диапазон, 10 лицензированных длин волн</t>
  </si>
  <si>
    <t>Патч-корд оптический, 8-ми волоконный, 2м</t>
  </si>
  <si>
    <t>МУЛЬТИПЛЕКСОР ПАССИВНЫЙ 15216-EF-ODD-LIC</t>
  </si>
  <si>
    <t>Пассивный MUX/DEMUX для подключения оптических каналов</t>
  </si>
  <si>
    <t>КОМПЕНСАТОР ДИСПЕРСИИ 15216-DCU-750=</t>
  </si>
  <si>
    <t>Компенсатор дисперсии DCU, 750 пс/нм</t>
  </si>
  <si>
    <t>ПОДДЕРЖКА СЕРВИСНАЯ CON-SNT-4PP4SMR</t>
  </si>
  <si>
    <t>ПОДДЕРЖКА СЕРВИСНАЯ CON-SNT-151216-DCU</t>
  </si>
  <si>
    <t>ПОДДЕРЖКА СЕРВИСНАЯ CON-SNT-1551510</t>
  </si>
  <si>
    <t>Поставка маршрутизаторов ПРОМСВЯЗЬ</t>
  </si>
  <si>
    <t>61, 1 кв.</t>
  </si>
  <si>
    <t>перенос срока на апрель</t>
  </si>
  <si>
    <t>ПЛАТА D9900/D9901 DCM ASI I/O BOARD MKI</t>
  </si>
  <si>
    <t>ПЛАТА D9900/D9901 DCM GBE I/O BOARD MKI</t>
  </si>
  <si>
    <t>ПОДДЕРЖКА СЕРВИСНАЯ CON-SNT-ASIMK1</t>
  </si>
  <si>
    <t>ПОДДЕРЖКА СЕРВИСНАЯ CON-SNT-GBEMK1</t>
  </si>
  <si>
    <t>Поставка антенн для ТВ передатчиков1</t>
  </si>
  <si>
    <t>новая строка ГПЗ</t>
  </si>
  <si>
    <t>Антенна "Турникет-2" горизонтальной поляризации, 2 ТВК, рабочая полоса 58-66 МГц, входное сопротивление 50 Ом, разъем -  розетка 7/16, входная мощность до 1 кВт</t>
  </si>
  <si>
    <t>Антенна "Зигзаг-1" горизонтальной поляризации,  рабочая полоса 174-230 МГц, входное сопротивление 50 Ом, разъем -  розетка 7/16, входная мощность до 0,5 кВт</t>
  </si>
  <si>
    <t>Трансформатор сопротивления 75-50 Ом, на 2 ТВК,  входной разъем  розетка СР-75, выходной розетка 7/16</t>
  </si>
  <si>
    <t>Трансформатор сопротивления 75-50 Ом, на 2 ТВК,  входной разъем  розетка СР-75, выходной розетка 7/16.</t>
  </si>
  <si>
    <t>ФИДЕР 7/8 50 ОМ, 100 М., ОКОНЦОВАННЫЙ</t>
  </si>
  <si>
    <t>Фидер RF - 7/8 длиной  100 метров оконцованный вилками 7/16. Заземляющее устройство УЗ-7/8 для фидера 7/8  - 1 шт. Крепежное устройство для  фидера 7/8 тип КУ-4  - 80 шт.</t>
  </si>
  <si>
    <t>ФИДЕР 7/8 50 ОМ, 140 М., ОКОНЦОВАННЫЙ</t>
  </si>
  <si>
    <t>Два отрезка фидера RF - 7/8 длиной по 140 метров оконцованных вилками 7/16. Заземляющее устройство УЗ-7/8 для фидера 7/8  - 2 шт. Крепежное устройство для двух фидеров 7/8 тип КУ-5-7/8-2   - 120 шт.</t>
  </si>
  <si>
    <t>ФИДЕР 7/8 50 ОМ, 150 М., ОКОНЦОВАННЫЙ</t>
  </si>
  <si>
    <t xml:space="preserve"> Фидер RF - 7/8 длиной  150 метров оконцованный вилками 7/16. Заземляющее устройство УЗ-7/8 для фидера 7/8  - 1 шт. Крепежное устройство для  фидера 7/8 тип КУ-4   - 240 шт.</t>
  </si>
  <si>
    <t>DL 31.62.9</t>
  </si>
  <si>
    <t>O 9434</t>
  </si>
  <si>
    <t>Оказание услуг  по обслуживанию ДГУ</t>
  </si>
  <si>
    <t>Обслуживание и ремонт( техническое  облуживание  дизельно генераторных установок ( агрегатов)</t>
  </si>
  <si>
    <t>43       1 кв</t>
  </si>
  <si>
    <t xml:space="preserve">изменение начальной цены договора, перечня услуг, периода подачи заявки </t>
  </si>
  <si>
    <t>Обслуживание ДГУ</t>
  </si>
  <si>
    <t>техническое обслуживание дизель-генераторных установок (агрегатов)</t>
  </si>
  <si>
    <t>согласно закупочной документации</t>
  </si>
  <si>
    <t>Поставка термошкафов, контейнеров с кондиционерами, боксов, кабельных ящиков</t>
  </si>
  <si>
    <t>Выполнение работ методом ГНБ ЦТЭ</t>
  </si>
  <si>
    <t>ПОДРЯД НА УСТРОЙСТВО ГМБ</t>
  </si>
  <si>
    <t>Работы методом ГНБ. Лицензии, опыт работы, проведение согласований</t>
  </si>
  <si>
    <t>Устройство ГНБ</t>
  </si>
  <si>
    <t>Работы методом ГНБ. Лизенции, опыт работы, проведение согласований</t>
  </si>
  <si>
    <t>Устройство ГНБ, потрава земли (рекультивация)</t>
  </si>
  <si>
    <t>I 64.20.2</t>
  </si>
  <si>
    <t>Вещание телеканала - российские каналы</t>
  </si>
  <si>
    <t>Вод новой позиции</t>
  </si>
  <si>
    <t>Ввод новой позиции</t>
  </si>
  <si>
    <t>Вещание телеканала RTG HD</t>
  </si>
  <si>
    <t>Вещание телеканала Еда HD, Teletravel HD, Охотник и рыболов HD</t>
  </si>
  <si>
    <t>Вещание телеканалов "Amedia1", "Amedia2", "Amedia Premium HD"</t>
  </si>
  <si>
    <t>Вещание в базовом пакете IP-V,наличие лицензии</t>
  </si>
  <si>
    <t>Вещание телеканала "MGM"</t>
  </si>
  <si>
    <t>наличие лицензии</t>
  </si>
  <si>
    <t>Вещание телеканала "Outdoor TV"</t>
  </si>
  <si>
    <t>Вещание телеканала "Sony-Sci-fi"</t>
  </si>
  <si>
    <t>Вещание телеканала "Nickelodeon HD"</t>
  </si>
  <si>
    <t>Вещание телеканала "Travel and Adventure HD"</t>
  </si>
  <si>
    <t>Вещание телеканалов "Discovery"</t>
  </si>
  <si>
    <t>Вещание телеканалов "Discovery Channel", "Animal Planet", "Discovery Channel HD", "Animal Planet HD", "TLC HD" в кабельных и IP сетях, наличие лицензии</t>
  </si>
  <si>
    <t>F 45.22</t>
  </si>
  <si>
    <t>F 4520127</t>
  </si>
  <si>
    <t>металлическая</t>
  </si>
  <si>
    <t>5</t>
  </si>
  <si>
    <t>изменение начальной цены договора</t>
  </si>
  <si>
    <t>Ремонт кровли (замена ) АТС- 38/39 г.Уфа, ул.Янаби 32/1</t>
  </si>
  <si>
    <t>Ремонт кровли (замена) АТС-63/65 г.Уфа, ул.Борисоглебского 41</t>
  </si>
  <si>
    <t>Поставка приставок железобетонных ПТ 28-2</t>
  </si>
  <si>
    <t>Железобетонная приставка  для воздушных линий электропередачи связи  ПТ-28-2. Приставки  применяются при строительстве  воздушных линий телеграфной и телефонной связи и радиофикации в обычных условиях строительства. Марка приставки: ПТ 28-2, ТУ 5863-001-000113836-98, серия 3.407-57-87 
Техническая характеристика : 
 Размеры  длина 2780мм, ширина-180мм ,высота-220мм, вес- 0,22тн , морозостойкость –F-15.  Водопроницаемость w-4, марка  бетона: тяжелый класса В25. Продольная арматуры – из стали класса А-1У ит-1УС диаметром 10-18 мм. и класса А-3 диаметром 10-20 мм. Поперечная – из стали класса Вр-1 и класса А-1. Приставки армированы пространственными арматурными каркасами (сварными или вязаными). Наличие сертификатов качества , паспорт изделия,</t>
  </si>
  <si>
    <t>Апрель   2014</t>
  </si>
  <si>
    <t>5299</t>
  </si>
  <si>
    <t>не состоялась</t>
  </si>
  <si>
    <t xml:space="preserve">новая позиция </t>
  </si>
  <si>
    <t>новая строка в гпз</t>
  </si>
  <si>
    <t>Выполнение подрядных работ по строительству сети РОN Нагаево 15 кв, Уфимский р-н</t>
  </si>
  <si>
    <t>не состялась</t>
  </si>
  <si>
    <t>Поставка арматуры для подвеса кабеля</t>
  </si>
  <si>
    <t>Стерлитамак, УФА, Туймазы, Мелеуз, Бирск, Сибай, Месягутово, Белорецк</t>
  </si>
  <si>
    <t>ГЛУХАРЬ</t>
  </si>
  <si>
    <t>Предназначен для крепления консолей для   малопарных кабелей  до 50 пар.стальной шуруп  6*100мм ,номинальный размер под ключ 10-12 мм</t>
  </si>
  <si>
    <t>Белорецк, Бирск, Месягутово, Туймазы</t>
  </si>
  <si>
    <t>ЖЕЛОБ ЗАЩИТЫ</t>
  </si>
  <si>
    <t>Предназначен  для защиты кабелей , прокладываемых по наружным стенам зданий , корпус защитного желоба производится из оцинкованного листа,не подвержен коррозии и стоек к влиянию агрессивных химических сред. длина желоба 720 мм , ширина 52мм ,</t>
  </si>
  <si>
    <t>ЗАМОК ДЛЯ ЛЕНТЫ МОНТАЖНОЙ (УП.100ШТ)</t>
  </si>
  <si>
    <t>Замок-фиксатор из коррозиной-стойкой стали для крепления ленты монтажной к опоре (упак100 шт)           .Гарантийный срок на товар    определяется в соответствии с   гарантииными   обязательствами производителя,, но не менее 12 месяцев.</t>
  </si>
  <si>
    <t>КОМПЛЕКТ АРМАТУРЫ ДЛЯ СИП</t>
  </si>
  <si>
    <t>Зажим анкерный марки ЗАБ 16-25,  комплект промежуточной подвески ES 54-14     .Гарантийный срок на товар    определяется в  соответствии с   гарантииными   обязательствами производителя,, но не менее 12 месяцев.</t>
  </si>
  <si>
    <t>КОНСОЛЬ ДЛЯ КРЕПЛЕНИЯ КАБЕЛЯ НА ОПОРЕ</t>
  </si>
  <si>
    <t>Штампованная стальная столбовая консоль для крепления вынесенного троса кабеля. Закрепляется на деревянных опорах двумя шурупами с шестигранной головкой.</t>
  </si>
  <si>
    <t>КОНСОЛЬ ККЧ-2</t>
  </si>
  <si>
    <t>КОНСОЛЬ СТОЛБОВАЯ</t>
  </si>
  <si>
    <t>Предназначена для крепления стальных тросов и проволок на деревянных опорах воздушных линий связи при  подвесе кабелей.
Штампованные стальные столбовые консоли.закрепляют на деревянных опорах с шестигранной головкой.Материал - сталь 5мм;  Габаритные разме</t>
  </si>
  <si>
    <t>Белорецк, Бирск, Мелеуз, Месягутово, Сибай, Стерлитамак, Туймазы</t>
  </si>
  <si>
    <t>КОУШ</t>
  </si>
  <si>
    <t>ЛЕНТА МОНТАЖНАЯ /М/</t>
  </si>
  <si>
    <t>Лента из коррозийно-стойкой стали, шириной 20 мм.  (рулон 40 м)                                                                                    .Гарантийный срок на товар    определяется в  соответствии с   гарантииными   обязательствами производителя,</t>
  </si>
  <si>
    <t>НАКЛАДКИ К ЖЕЛОБАМ</t>
  </si>
  <si>
    <t>Предназначена для крепления желоба защитного, изготавливается из  оцинкованной стали   с двумя отверстиями , длина накладки 80мм ,крепление под дюбель</t>
  </si>
  <si>
    <t>ТАЛРЕП Т-10-01</t>
  </si>
  <si>
    <t>УЗЕЛ КРЕПЛЕНИЯ УК-Н-01</t>
  </si>
  <si>
    <t>Узел крепления УК-Н-01 предназначен для натяжного крепления самонесущего оптического кабеля связи на опорах ВЛ до 20 кB городского электрохозяйства (уличного освещения, наземного электротранспорта),элементах зданий и сооружений с длиной пролета до 110м.</t>
  </si>
  <si>
    <t>УЗЕЛ КРЕПЛЕНИЯ УК-П-01</t>
  </si>
  <si>
    <t>Узел крепления УК-П-01 предназначен для поддерживающего крепления ОК на промежуточных опорах ВЛ, городского электрохозяйства (уличного освещения, наземного электротранспорта), элементах зданий и сооружений.</t>
  </si>
  <si>
    <t>ХОМУТ Д/ЭЛ. 4,8*300ММ</t>
  </si>
  <si>
    <t>Хомут-стяжка нейлоновый</t>
  </si>
  <si>
    <t>Хомут, состоящий из двух полос с большим количеством отверстий, собирается с помощью двух болтов и гаек и огибается вокруг железобетонной опоры. Величина зоны обхвата опоры регулируется с помощью перемещения полос хомута друг относительно друга. При необх</t>
  </si>
  <si>
    <t>Поставка голосовых шлюзов</t>
  </si>
  <si>
    <t>3</t>
  </si>
  <si>
    <t>ТЕРМИНАЛ АБОНЕНТСКИЙ RG-1404GF-W</t>
  </si>
  <si>
    <t>F 45.43</t>
  </si>
  <si>
    <t>F 4540235</t>
  </si>
  <si>
    <t>Отделка путей эвакуации негорючими материалами (Белебеевский РУС)</t>
  </si>
  <si>
    <t>Новая позиция</t>
  </si>
  <si>
    <t>D 2944215</t>
  </si>
  <si>
    <t>Ящики пожарные, кронштейны под огнетушители</t>
  </si>
  <si>
    <t>ЕМКОСТЬ ПОЖАРНАЯ ДЛЯ ВОДЫ 200 Л</t>
  </si>
  <si>
    <t>ЗНАК "НАПРАВЛЯЮЩАЯ СТРЕЛКА"</t>
  </si>
  <si>
    <t>КОШМА ПП-300</t>
  </si>
  <si>
    <t>Полотно противопожарное</t>
  </si>
  <si>
    <t>КРОНШТЕЙН ПОД ОГНЕТУШИТЕЛЬ</t>
  </si>
  <si>
    <t>Изделие из металла для обеспечения жесткого крепления огнетушителя</t>
  </si>
  <si>
    <t>ЛОПАТА СОВКОВАЯ ПОЖАРНАЯ</t>
  </si>
  <si>
    <t>гост 19596-87.Предназначена для тушения небольших очагов загораний песчаной смесью или гравием</t>
  </si>
  <si>
    <t>ЛОПАТА ШТЫКОВАЯ ПОЖАРНАЯ</t>
  </si>
  <si>
    <t>ОГНЕТУШИТЕЛЬ ОП-5 (З)</t>
  </si>
  <si>
    <t>ОГНЕТУШИТЕЛЬ ПОРОШКОВЫЙ ОП-4 (З)</t>
  </si>
  <si>
    <t>ОГНЕТУШИТЕЛЬ САМОСРАБАТЫВАЮЩИЙ ОСП-1</t>
  </si>
  <si>
    <t>ОГНЕТУШИТЕЛЬ УГЛЕКИСЛОТНЫЙ ОУ-3</t>
  </si>
  <si>
    <t>ОГНЕТУШИТЕЛЬ УГЛЕКИСЛОТНЫЙ ОУ-5</t>
  </si>
  <si>
    <t>ПОДСТАВКА ПОД ОГНЕТУШИТЕЛЬ СРЕДНЯЯ П-15</t>
  </si>
  <si>
    <t>Изделие из металла</t>
  </si>
  <si>
    <t>РУКАВ ПОЖАРНЫЙ</t>
  </si>
  <si>
    <t>РУКАВ ПОЖАРНЫЙ НАПОРНЫЙ "УНИВЕРСАЛ" ДИАМ.51 ММ С ГОЛОВКАМИ ГР-50</t>
  </si>
  <si>
    <t>гост р 51049-2008</t>
  </si>
  <si>
    <t>СТВОЛ ПОЖАРНЫЙ РС-50</t>
  </si>
  <si>
    <t>СТЕНД "УГОЛОК ПОЖАРНОЙ БЕЗОПАСНОСТИ"</t>
  </si>
  <si>
    <t>Продукция из пластика</t>
  </si>
  <si>
    <t>ТОПОР ПОЖАРНЫЙ</t>
  </si>
  <si>
    <t>гост 16714-71 Ручной пожарный немеханизированный инструмент</t>
  </si>
  <si>
    <t>ШКАФ ПОЖАРНЫЙ</t>
  </si>
  <si>
    <t>ЩИТ ПОЖАРНЫЙ</t>
  </si>
  <si>
    <t>ЯЩИК ПОЖАРНЫЙ МЕТАЛЛИЧЕСКИЙ ДЛЯ ПЕСКА</t>
  </si>
  <si>
    <t>Предназначен для хранения песка и засыпки пролитых ГСМ, тушения веществ без доступа кислорода. Объем ящика 0,5;1,0;3,0 куб.м.</t>
  </si>
  <si>
    <t>F 45.34</t>
  </si>
  <si>
    <t>L 7523040</t>
  </si>
  <si>
    <t>Приобретение и установка противопожарных дверей и люков</t>
  </si>
  <si>
    <t>Сертифицированные противопожарные двери люки, степень огнестойкости не менее Е60</t>
  </si>
  <si>
    <t>замена дверей и люка  в эл.щитовых выпрямит.ввода кабелей</t>
  </si>
  <si>
    <t xml:space="preserve">    Организации занимающиеся производством и (или) установкой противопожарных дверей должны иметь лицензию вобласти пожарной безопасности.</t>
  </si>
  <si>
    <t>изготовление и установка противопожарной двери</t>
  </si>
  <si>
    <t>Изготовление и установка противопожарной двери</t>
  </si>
  <si>
    <t>Противопожарные двери должны иметь сертификат по пожарной безопасности, изготовлены согласно ГОСТ или ТУ.</t>
  </si>
  <si>
    <t>Установка дверей противопожарных</t>
  </si>
  <si>
    <t>Установка люков противопожарных</t>
  </si>
  <si>
    <t>Установка противопожарной двери</t>
  </si>
  <si>
    <t>DJ 27.22</t>
  </si>
  <si>
    <t>D 2715660</t>
  </si>
  <si>
    <t>Поставка металлопроката</t>
  </si>
  <si>
    <t xml:space="preserve">Новая строка в ГПЗ </t>
  </si>
  <si>
    <t>ЛИСТ 2ММ 2*1250*2500</t>
  </si>
  <si>
    <t>ТРУБА Д108</t>
  </si>
  <si>
    <t>ТРУБА Д15</t>
  </si>
  <si>
    <t>Водогазопроводная</t>
  </si>
  <si>
    <t>ТРУБА Д20</t>
  </si>
  <si>
    <t>ТРУБА Д25</t>
  </si>
  <si>
    <t>Месягутово, УФА</t>
  </si>
  <si>
    <t>ТРУБА ПРОФИЛЬНАЯ</t>
  </si>
  <si>
    <t>40*20 согласно ГОСТ</t>
  </si>
  <si>
    <t>УГОЛОК 25*25*4</t>
  </si>
  <si>
    <t>УГОЛОК 45*45*4</t>
  </si>
  <si>
    <t>УГОЛОК СТ. 63*63*6ММ</t>
  </si>
  <si>
    <t>УГОЛОК СТАЛЬНОЙ Г/К 50*50*5 ДЛ. 9,05 М</t>
  </si>
  <si>
    <t>ШВЕЛЛЕР</t>
  </si>
  <si>
    <t>№ 10 согласно ГОСТ</t>
  </si>
  <si>
    <t>Поставка аккумуляторов AGM,  аккумуляторных  стеллажей</t>
  </si>
  <si>
    <t>Бирск, Стерлитамак, УФА</t>
  </si>
  <si>
    <t>Белорецк, Бирск, Сибай, Стерлитамак, Туймазы</t>
  </si>
  <si>
    <t>Белорецк, Месягутово, Стерлитамак, Туймазы, УФА</t>
  </si>
  <si>
    <t>I 6420050</t>
  </si>
  <si>
    <t>Выполнение работ по подключению услуг ШПД,КТВ,IP-TV на сетях FTTB</t>
  </si>
  <si>
    <t>новая позиция в гпз</t>
  </si>
  <si>
    <t>Выполнение работ по подключению услуг ШПД,КТВ,IP-TV на сетях FTTB 2</t>
  </si>
  <si>
    <t>Опыт работы, лицензии</t>
  </si>
  <si>
    <t xml:space="preserve">80401 </t>
  </si>
  <si>
    <t>Поставка  плинтов LSA Profil 2/10, опор для плинтов LSA</t>
  </si>
  <si>
    <t>Поставка модулей защиты МКЗ</t>
  </si>
  <si>
    <t>МОДУЛЬ МКЗ 4i-К</t>
  </si>
  <si>
    <t>Модуль защиты комплексной со светодиодной индекацией попадание светового напряжения МКЗ 4i-К СИЭТ (комплект 10 тмодулей на 1 пару+шина заземления на плинт 10*2) Характеристики в соответствии с техническими характеристиками.
Один МЗК-10 рассчитан на одновременную защиту десяти входов-выходов АТС на линейной стор</t>
  </si>
  <si>
    <t>4972</t>
  </si>
  <si>
    <t>4973</t>
  </si>
  <si>
    <t>F 4540271</t>
  </si>
  <si>
    <t>Капитальный ремонт фасада и помещения  ЦОП АТС-263 ул. Борисоглебского 41</t>
  </si>
  <si>
    <t>наличие СРО</t>
  </si>
  <si>
    <t>5046</t>
  </si>
  <si>
    <t>нналичие лицензии</t>
  </si>
  <si>
    <t>88</t>
  </si>
  <si>
    <t>Техническое обслуживание кондиционеров</t>
  </si>
  <si>
    <t>Ремонт и ТО кондиционерного оборудования</t>
  </si>
  <si>
    <t>ТО кондиционерного оборудования</t>
  </si>
  <si>
    <t>ТО и ремонт кондиционерного оборудования</t>
  </si>
  <si>
    <t>Техническое обслуживани кондиционеров ОАО</t>
  </si>
  <si>
    <t>Декабрь 2014 г.</t>
  </si>
  <si>
    <t>G52.48.39</t>
  </si>
  <si>
    <t>Поставка хозяйственных материалов</t>
  </si>
  <si>
    <t>Согласно договора</t>
  </si>
  <si>
    <t>DI 26.82.2</t>
  </si>
  <si>
    <t>D 2010291</t>
  </si>
  <si>
    <t>Поставка строительных  материалов  для объектов ЦТЭ</t>
  </si>
  <si>
    <t>Наличие сертификатов  соответствия,  В соответствии закупочной документации</t>
  </si>
  <si>
    <t>БРУС 100*100ММ</t>
  </si>
  <si>
    <t>ВАЛИК СТРОИТЕЛЬНЫЙ</t>
  </si>
  <si>
    <t>Предназначен данный инструмент для нанесения всевозможных лакокрасочных материалов и других декоративных покрытий. Состоит из двух частей: рукоятки и бобины.</t>
  </si>
  <si>
    <t>ГКЛ 2500*1200</t>
  </si>
  <si>
    <t>ЗАТИРКА Д/ПЛИТКИ КАЛЕКИМ</t>
  </si>
  <si>
    <t>КЕРАМОГРАНИТ</t>
  </si>
  <si>
    <t>КИСТЬ ФЛЕЙЦ  51ММ</t>
  </si>
  <si>
    <t>Кисть малярная плоская флейц. Натуральная белая или черная дважды проваренная щетина, деревянная лакированная ручка, жестяная обойма.</t>
  </si>
  <si>
    <t>КИСТЬ ФЛЕЙЦ  76ММ</t>
  </si>
  <si>
    <t>ЛИНОЛЕУМ АНТИСТАТИЧЕСКИЙ</t>
  </si>
  <si>
    <t>ОБОИ /КВ.М/</t>
  </si>
  <si>
    <t>ПЛЕНКА П/Э (П/М)</t>
  </si>
  <si>
    <t>Пленка 80 мкрн;длина и ширина 100х1,5</t>
  </si>
  <si>
    <t>ПЛИНТУС (М)</t>
  </si>
  <si>
    <t>ПЛИНТУС 2,5М С КАНАЛОМ</t>
  </si>
  <si>
    <t>ПЛИТКА ОБЛИЦОВОЧНАЯ</t>
  </si>
  <si>
    <t>ПРОВОЛОКА КОЛЮЧАЯ</t>
  </si>
  <si>
    <t>ПРОФИЛЬ 60*27 (3,0М)</t>
  </si>
  <si>
    <t>ПРОФИЛЬ ППН 27*28</t>
  </si>
  <si>
    <t>ПУДРА АЛЮМИНИЕВАЯ</t>
  </si>
  <si>
    <t>РУБЕРОИД</t>
  </si>
  <si>
    <t>ФАНЕРА 8ММ</t>
  </si>
  <si>
    <t>у единственного поставщика</t>
  </si>
  <si>
    <t>DJ 28.62</t>
  </si>
  <si>
    <t>D 2894159</t>
  </si>
  <si>
    <t>Поставка инструмента для ЦТЭ</t>
  </si>
  <si>
    <t>АППАРАТ СВАРОЧНЫЙ</t>
  </si>
  <si>
    <t>Аппарат электросварочный инвертор Ресанта-160, применяется при электродуговой сварке постоянным током с покрытыми электродами, наименьший диаметр — 1,6 мм, наибольший – 4 мм.</t>
  </si>
  <si>
    <t>Бокорезы мини 115мм, предназначены для монтажа цепей слабого тока и выполнения точных монтажных, ремонтных работ. Поверхности губок и режущие кромки закалены.</t>
  </si>
  <si>
    <t>БОКОРЕЗЫ КУСАЧКИ 160ММ ХР.ИЗОП</t>
  </si>
  <si>
    <t>"Используются для разрезания проволоки и проводов, тонких металлических прутков и мелких элементов электродеталей
"</t>
  </si>
  <si>
    <t>БУР 10*110</t>
  </si>
  <si>
    <t>Бур для перфораторов с системой крепления SDS-plus для ударного сверления отверстий.</t>
  </si>
  <si>
    <t>БУР 10*150*210</t>
  </si>
  <si>
    <t>БУР 10*160</t>
  </si>
  <si>
    <t>БУР 10*200</t>
  </si>
  <si>
    <t>БУР 10*350</t>
  </si>
  <si>
    <t>БУР 10*600</t>
  </si>
  <si>
    <t>БУР 12*160</t>
  </si>
  <si>
    <t>БУР 12*260</t>
  </si>
  <si>
    <t>БУР 12*800</t>
  </si>
  <si>
    <t>БУР 12Х150/210 SDS+</t>
  </si>
  <si>
    <t>БУР 14*310</t>
  </si>
  <si>
    <t>БУР 14Х350/410 SDS+</t>
  </si>
  <si>
    <t>БУР 14Х540/600 SDS+</t>
  </si>
  <si>
    <t>БУР 16*1000</t>
  </si>
  <si>
    <t>Бур для перфораторов с системой крепления SDS-plus для ударного сверления отверстий. Диаметр-16мм, длина 1000мм.</t>
  </si>
  <si>
    <t>БУР 16*210</t>
  </si>
  <si>
    <t>БУР 18*1000</t>
  </si>
  <si>
    <t>Бур для перфораторов с системой крепления SDS-plus для ударного сверления отверстий. Диаметр-18мм, длина 1000мм.</t>
  </si>
  <si>
    <t>БУР 18Х150/210 SDS+</t>
  </si>
  <si>
    <t>БУР 20*600 SDS+</t>
  </si>
  <si>
    <t>БУР 20Х940/1000 SDS+</t>
  </si>
  <si>
    <t>Бур является оснасткой для перфораторов и используется для ударного сверления отверстий в твердых материалах, диаметр 20мм, общая длина 1000мм, система крепления SDS-plus</t>
  </si>
  <si>
    <t>БУР 22*1000</t>
  </si>
  <si>
    <t>Бур для перфораторов с системой крепления SDS-plus для ударного сверления отверстий. Диаметр-22мм, длина 1000мм.</t>
  </si>
  <si>
    <t>БУР 6*160</t>
  </si>
  <si>
    <t>БУР 8*110</t>
  </si>
  <si>
    <t>БУР 8*160</t>
  </si>
  <si>
    <t>БУР 8*210</t>
  </si>
  <si>
    <t>БУР 8*260</t>
  </si>
  <si>
    <t>БУР 8*460</t>
  </si>
  <si>
    <t>БУР Д/ПЕРФОРАТОРА</t>
  </si>
  <si>
    <t>Бур 35х350 SDS max. Бур является оснасткой для перфораторов и используется для ударного сверления отверстий в твердых материалах, диаметр 35мм, общая длина 350мм, система крепления SDS-МАХ</t>
  </si>
  <si>
    <t>БУР ЗЕМЛЯНОЙ HITACHI EBF-12, D 12/300MM ОДНОЗАХОДНЫЙ ДЛЯ DA300E</t>
  </si>
  <si>
    <t>Бур для бурения земли, диаметр 12", для мотобура Hitachi DA300E. Диаметр шнека (мм) 300, Длина бура (мм) 880, Высота шнека (мм) 840,Наконечник "Рыбий хвост",Масса (кг) 8,095</t>
  </si>
  <si>
    <t>БУР ПРОЛОМНОЙ 55/870/990 SDS MАХ</t>
  </si>
  <si>
    <t>предназначен для сверления отверстий 55 мм в бетоне, кирпичной кладке и силикатном кирпиче, подходит для прокладки кабелей и трубопроводов, система крепления SDS-МАХ</t>
  </si>
  <si>
    <t>БУР ПРОХОДНОЙ 50Х880/1000 SDS MAX</t>
  </si>
  <si>
    <t>Бур SDS-Max D.50 х  450/570.  Бур является оснасткой для перфораторов и используется для ударного сверления отверстий в твердых материалах, диаметр 50мм, общая длина 600 мм, система крепления SDS-МАХ</t>
  </si>
  <si>
    <t>БУР СДС 12*460</t>
  </si>
  <si>
    <t>БУР СДС МАКС</t>
  </si>
  <si>
    <t>Бур 35х920 SDS max</t>
  </si>
  <si>
    <t>ВИНТ МЕХАНИЗМА НАТЯЖЕНИ ЦЕПИ БЕНЗОПИЛЫ HUSQVARNA 257</t>
  </si>
  <si>
    <t>запчасть к бензопиле Husqvarna</t>
  </si>
  <si>
    <t>ДИСК ОТРЕЗНОЙ 230*2,5*22 МЕТ</t>
  </si>
  <si>
    <t>Диск отрезной по металлу для резки металлоконструкций и изделий. Размеры: Внешний диаметр-230 мм, толщина-2,5 мм, посадочное место-22 мм.</t>
  </si>
  <si>
    <t>ДИСК ТРИММЕРНЫЙ "HUSQVARNA-MAXI" 225-22" 22ЗУБ.225Х22Х20ММ 5089024-01</t>
  </si>
  <si>
    <t>Диск для кустореза, 22 зубца Макси 225, d - 225 мм (20 мм).</t>
  </si>
  <si>
    <t>ДРЕЛЬ-ШУРУПОВЕРТ</t>
  </si>
  <si>
    <t>ДРЕЛЬ-ШУРУПОВЕРТ, напр.14-16В</t>
  </si>
  <si>
    <t>ДРЕЛЬ РУЧНАЯ</t>
  </si>
  <si>
    <t>Шуроповерт аккумуляторный Hitachi DS12DVF3</t>
  </si>
  <si>
    <t>ДРЕЛЬ УДАРНАЯ</t>
  </si>
  <si>
    <t>Дрель-шуруповёрт Интерскол ДАУ-13/18Э ударная. Аккумуляторная ударная дрель-шуруповерт для работы в трех режимах - дрели, ударной дрели, шуруповерта. Оснащена функцией реверса. Под сверло ф13мм с 2-мя Ni-Mh аккумуляторами в пластиковом кейсе</t>
  </si>
  <si>
    <t>ДРЕЛЬ ЭЛЕКТРИЧЕСКАЯ</t>
  </si>
  <si>
    <t>Дрель Интерскол Д-1050Р. Мощная, низкооборотная дрель с большим крутящим моментом на шпинделе для различных видов строительных работ. В стали максимальный диаметр сверления отверстий - 16 мм, в дереве - 35 мм.</t>
  </si>
  <si>
    <t>ЗАКЛЕПОЧНИК</t>
  </si>
  <si>
    <t>Заклёпочник ручной</t>
  </si>
  <si>
    <t>КЛЕЩИ НАТЯЖНЫЕ</t>
  </si>
  <si>
    <t>Клещи натяжные. (Инструмент натяжной (клещи) для ленты монтажной, усиленный).</t>
  </si>
  <si>
    <t>КЛЮЧ РАЗВОДНОЙ</t>
  </si>
  <si>
    <t>Ключ разводной 0-30мм с обрезиненной ручкой</t>
  </si>
  <si>
    <t>КЛЮЧ УНИВЕРСАЛЬНЫЙ HUSQVARNA</t>
  </si>
  <si>
    <t>оснастка бензопилы Husqvarna</t>
  </si>
  <si>
    <t>КЛЮЧИ РАЗНЫЕ</t>
  </si>
  <si>
    <t>Ключ разводной 0-19мм с обрезиненной ручкой</t>
  </si>
  <si>
    <t>КОМПЛЕКТ ИНСТРУМЕНТА ДЛЯ САНТЕХНИКА</t>
  </si>
  <si>
    <t>Набор сантехника  в дипломате исп.6 ИС-066-6</t>
  </si>
  <si>
    <t>КРУГ ОТРЕЗНОЙ ПО МЕТАЛЛУ 150Х22Х3</t>
  </si>
  <si>
    <t>Диск отрезной по металлу для резки металлоконструкций и изделий. Размеры: Внешний диаметр-150 мм, толщина-2,5 -3мм, посадочное место-22 мм.</t>
  </si>
  <si>
    <t>КРУГЛОГУБЦЫ</t>
  </si>
  <si>
    <t>Круглогубцы 160мм, предназначены для фигурного выгибания и скручивания проволки</t>
  </si>
  <si>
    <t>КУВАЛДА</t>
  </si>
  <si>
    <t>Кувалда 2 кг</t>
  </si>
  <si>
    <t>КУВАЛДА С РУЧКОЙ 5КГ</t>
  </si>
  <si>
    <t>Кувалда 5 кг</t>
  </si>
  <si>
    <t>КУСАЧКИ (БОКОРЕЗЫ) 160ММ КВТ</t>
  </si>
  <si>
    <t>Бокорезы с изолированными ручками 160 мм (до 1000В)</t>
  </si>
  <si>
    <t>КУСАЧКИ (БОКОРЕЗЫ) 180ММ КВТ</t>
  </si>
  <si>
    <t>Бокорезы с изолированными ручками 180 мм (до 1000В)</t>
  </si>
  <si>
    <t>ЛАМПА ПАЯЛЬНАЯ 1.5</t>
  </si>
  <si>
    <t>Лампа паяльная 2 литра</t>
  </si>
  <si>
    <t>ЛЕСТНИЦА-СТРЕМЯНКА АЛЮМИНЕВАЯ 2-Х СЕКЦИОННАЯ, 2Х12 СТУП.</t>
  </si>
  <si>
    <t>Длина в сложенном виде, м: 3,4  
Общая длина лестницы, м: 5,6  
Высота в виде стремянки, м: 3,0  
Кол-во ступеней: 2х12  
Вес, кг: 11,7</t>
  </si>
  <si>
    <t>ЛЕСТНИЦА-СТРЕМЯНКА АЛЮМИНЕВАЯ 2-Х СЕКЦИОННАЯ, 2Х14 СТУП.</t>
  </si>
  <si>
    <t>мин. высота-3,96м.; макс. высота 7,04м.; вес-14,00кг.; макс. нагрузка-150кг.</t>
  </si>
  <si>
    <t>ЛЕСТНИЦА-СТРЕМЯНКА АЛЮМИНЕВАЯ 3-Х СЕКЦИОННАЯ, 3Х12 СТУП.</t>
  </si>
  <si>
    <t>Лестница алюминиевая 3-х секционная,ступеней 3х12;Н=3,38/5,60/7,86м;нагрузка 150кг":</t>
  </si>
  <si>
    <t>ЛЕСТНИЦА-СТРЕМЯНКА АЛЮМИНЕВАЯ 3-Х СЕКЦИОННАЯ, 3Х9 СТУП.</t>
  </si>
  <si>
    <t>Длина в сложенном виде, м: 2,5  
Общая длина лестницы, м: 5,9  
Длина в виде стремянки, м: 4,2  
Кол-во ступеней: 3х9  
Вес, кг: 11,9  нагрузка - 150 кг</t>
  </si>
  <si>
    <t>ЛЕСТНИЦА -ТРАНСФОРМЕР Т433 АЛЮМЕТ</t>
  </si>
  <si>
    <t>Шарнирная лестница состоящая из 4 секций.  Длина в сложенном виде, м: 0,88, Длина лестницы, м: 3,44, Высота в виде мостика, м: 0,8, Высота в виде стремянки, м: 1,6, Кол-во ступеней: 4х3, Вес, кг: 11,5  максимальная нагрузка 150 кг</t>
  </si>
  <si>
    <t>ЛЕСТНИЦА -ТРАНСФОРМЕР Т444 АЛЮМЕТ</t>
  </si>
  <si>
    <t>Шарнирная лестница состоящая из 4 секций. Лестница-трансформер алюминиевая, еоличество ступеней 4х4, Н=4,57/2, 22/2, 34/1, 17м; нагрузка 150кг</t>
  </si>
  <si>
    <t>ЛЕСТНИЦА -ТРАНСФОРМЕР Т455 АЛЮМЕТ</t>
  </si>
  <si>
    <t>шарнирная лестница состоящая из 4 секций. В сложенном состоянии не превышает 1,45м. Минимальная высота лестницы-трансформер в разложенном виде 4м, максимальная — 5,69м., нагрузка 150 кг.</t>
  </si>
  <si>
    <t>ЛЕСТНИЦА  3*8</t>
  </si>
  <si>
    <t>Лестница алюминиевая 3-х секционная 3х8 (2,30м / 3,70м / 5,10м), Алюминиевые ступени и направляющие.Ступени имеют рифленую нескользящую поверхность.Возможно регулировать рабочую длину лестницы в широком диапазоне. Ширина профиля 60*20*1,3 см. Шаг ступеней</t>
  </si>
  <si>
    <t>ЛЕСТНИЦА АЛЮМ.3-Х СЕКЦИОННАЯ</t>
  </si>
  <si>
    <t>Лестница алюминиевая 3-х секционная,ступеней 3х9;Н=2,52/4,19/5,88м;нагрузка 150кг</t>
  </si>
  <si>
    <t>ЛЕСТНИЦА Д/ТЕЛ.КОЛОДЦА</t>
  </si>
  <si>
    <t>Лестница-стремянка предназначена для спуска в колодцы кабельной канализации с узкой горловиной внутренним диаметром 0,600м, для чего ширина лестницы составляет 0,335м.</t>
  </si>
  <si>
    <t>ЛЕСТНИЦА ПРИСТАВНАЯ АЛЮМЕТ 5107 (7 СТУП.)</t>
  </si>
  <si>
    <t>количество ступеней 7 шт., длина лестницы 1,95 м, ширина 0,335 м, максимальная нагрузка 150 кг, масса 2,5 кг</t>
  </si>
  <si>
    <t>ЛОМ (ИНСТРУМЕНТ)</t>
  </si>
  <si>
    <t>применяется для демонтажа различных конструкций во время строительных или хозяйственных работ. Выполнен из конструкционной стали марки 20. Двухсторонний: на одном конце - конусообразное сечение, а на другом - плоское. Диаметр 35 мм, длина 1300 мм.</t>
  </si>
  <si>
    <t>МАШИНА ШЛИФОВ.</t>
  </si>
  <si>
    <t>Угловая шлифмашина сетевая MAKITA GA 7050,  диск 180 мм</t>
  </si>
  <si>
    <t>МАШИНА ШЛИФОВАНИЯ УГЛОВ</t>
  </si>
  <si>
    <t xml:space="preserve">  Угловая шлифовальная машина аккумуляторная Metabo W 18 LTX 150, диск 150мм</t>
  </si>
  <si>
    <t>МОЛОТОК 200ГР (квадратный боек), длина дерев. рукоятки не менее 25 см</t>
  </si>
  <si>
    <t>МОЛОТОК 400 ГР</t>
  </si>
  <si>
    <t>Молоток 400гр (квадратный боек)</t>
  </si>
  <si>
    <t>МОЛОТОК 600 ГР, (квадратный боек) длина дерев. рукоятки не менее 35 см</t>
  </si>
  <si>
    <t>МОЛОТОК 800 ГР</t>
  </si>
  <si>
    <t>Молоток 800гр (квадратный боек)</t>
  </si>
  <si>
    <t>МОЛОТОК С РУЧКОЙ</t>
  </si>
  <si>
    <t>Молоток 100 гр.(квадратный боек)</t>
  </si>
  <si>
    <t>НАБОР ГОЛОВОК И ВОРОТОК</t>
  </si>
  <si>
    <t>Набор торцевых ключей от №8 -37</t>
  </si>
  <si>
    <t>НАБОР ДЛЯ ЗАТОЧКИ ЦЕПИ БЕНЗОПИЛЫ HUSQVARNA 257</t>
  </si>
  <si>
    <t>Комплект, состоящий из рукоятки, комбинированного шаблона, 2 круглых и 1 плоского напильников.
Комбинированный шаблон, в сочетании с рукояткой напильника, обеспечивает правильный угол заточки и значительно упрощает заточку.</t>
  </si>
  <si>
    <t>НАБОР КЛЮЧЕЙ РОЖКОВЫХ</t>
  </si>
  <si>
    <t>Набор гаечных ключей от №8 -40, материал сталь31 CRV3, твердость 42-47 HRC</t>
  </si>
  <si>
    <t>НАБОР КЛЮЧЕЙ РОЖКОВЫХ 6*19</t>
  </si>
  <si>
    <t>Набор рожковых ключей от 8 до 17мм</t>
  </si>
  <si>
    <t>НАБОР МЕТЧИКОВ</t>
  </si>
  <si>
    <t>Набор метчиков</t>
  </si>
  <si>
    <t>НАБОР ОТВЕРТОК ИЗОЛИРОВАННЫХ  6ШТ. КВТ39</t>
  </si>
  <si>
    <t>Изолированная рукоятка и стержень. Для работы под напряжением до 1000В</t>
  </si>
  <si>
    <t>НАБОР СВЕРЛ</t>
  </si>
  <si>
    <t>Набор свёрл  по металлу до 12мм</t>
  </si>
  <si>
    <t>НАБОР СВЕРЛ ПО ДЕРЕВУ ОТ 2ММ-10ММ</t>
  </si>
  <si>
    <t>Наборы сверл по дереву предназначены для сверления отверстий в изделиях из дерева и его производных д.2-10 мм</t>
  </si>
  <si>
    <t>НАБОР СВЕРЛ ПО МЕТАЛЛУ ОТ 2ММ-10ММ</t>
  </si>
  <si>
    <t>Набор сверел по металлу шлифованные 2-10мм</t>
  </si>
  <si>
    <t>НАБОР СЛЕСАРНЫЙ</t>
  </si>
  <si>
    <t>Набор инструментов АРСЕНАЛ AA-C1412P94 ВАЗ 94 предмета</t>
  </si>
  <si>
    <t>НАСОС ВОДЯНОЙ</t>
  </si>
  <si>
    <t>Мотопомпа для откачки загрязненной воды Модель Robin-Subaru PTG 307ST, предназначен для перекачивания отходов с диаметром частиц до 20 мм. Диаметры трубопроводов всасывания х нагнетания 76.2 х 76.2 мм (3X3 дюйма), Высота напора 23 м, Производительность 10</t>
  </si>
  <si>
    <t>НОЖ</t>
  </si>
  <si>
    <t>"Нож технический Профи 18 мм усиленный FIT-10258. Отламывающиеся лезвие с пластиковым прижимом. 3 запасных лезвия.Материал: пластиковая корпус с усиленной металлической направляющей, прорезиненная вставка на рукоятке.
"</t>
  </si>
  <si>
    <t>НОЖ МОНТЕРСКИЙ НМ-02 КВТ</t>
  </si>
  <si>
    <t>нож монтерский изогнутый складной с деревянной ручкой</t>
  </si>
  <si>
    <t>НОЖНИЦЫ КАБЕЛЬНЫЕ ХЛС-150 РОСТ</t>
  </si>
  <si>
    <t>Рычажные кабельные ножницы предназначены для быстрой резки бронированных медных и алюминиевых кабелей диаметром до 30 мм (сечением до 150 мм2). Также предназначены для перерезания металлических прутков из низкоуглеродистой стали диаметром до 5 мм. Режущие</t>
  </si>
  <si>
    <t>НОЖОВКА ПО МЕТАЛЛУ</t>
  </si>
  <si>
    <t>Ножовка по металлу</t>
  </si>
  <si>
    <t>ОТВЕРТКА КОМБИНИРОВАННАЯ</t>
  </si>
  <si>
    <t>Отвертка комбинированая переставная 2в1 6х75, переставной стержень с одной стороны имеет шлицевое окончание, а с другой — крестовое</t>
  </si>
  <si>
    <t>ПЕРФОРАТОР</t>
  </si>
  <si>
    <t>электроинструмент с вращающимся рабочим инструментом, специально предназначенный для сверления бетона, камня, кирпича.</t>
  </si>
  <si>
    <t>ПЕРФОРАТОР 2400 HR</t>
  </si>
  <si>
    <t>Перфоратор аккумуляторный Модель AEG BBH 18 Li-302C</t>
  </si>
  <si>
    <t>ПЕРФОРАТОР АККУМ. MAKITA BHR241RFE (202RFE)</t>
  </si>
  <si>
    <t>Патрон SDS-Plus, три режима работы: сверление, сверление с ударом и долбление. Мощный электродвигатель, литий-ионный аккумулятор.Электронная регулировка числа оборотов и количество ударов, реверс.Светодиодная подстветка рабочей зоны</t>
  </si>
  <si>
    <t>ПЕРФОРАТОР СЕТЕВОЙ BOSCH GBH  3-28 DRE (0 611 23A 000)</t>
  </si>
  <si>
    <t>ПЕРФОРАТОР СЕТЕВОЙ MAKITA HR2450</t>
  </si>
  <si>
    <t>ПИСТОЛЕТ ДЛЯ ГЕРМЕТИКА</t>
  </si>
  <si>
    <t>Термопистолет клеевой</t>
  </si>
  <si>
    <t>ПИСТОЛЕТ МОНТАЖНЫЙ</t>
  </si>
  <si>
    <t>пистолет для монтажной пены</t>
  </si>
  <si>
    <t>ПЛОСКОГУБЦЫ (ПАССАТИЖИ) 160ММ КВТ</t>
  </si>
  <si>
    <t>Пассатижи с изолированными ручками 160 мм. Для работы под напряжением до 1000 В.</t>
  </si>
  <si>
    <t>ПЛОСКОГУБЦЫ (ПАССАТИЖИ) 180ММ КВТ</t>
  </si>
  <si>
    <t>Пассатижи с изолированными ручками 180 мм. Для работы под напряжением до 1000 В.</t>
  </si>
  <si>
    <t>ПОЛОТНО ПО МЕТАЛЛУ</t>
  </si>
  <si>
    <t>Полотно для ножовки по металлу, 300 мм</t>
  </si>
  <si>
    <t>ПРЕСС-КЛЕЩИ ПК-120У ШТОК</t>
  </si>
  <si>
    <t>Универсальные механические пресс-клещи для опрессовки кабельных наконечников и гильз сечением 10-120 мм2.</t>
  </si>
  <si>
    <t>ПРЕСС ГИДРАВЛИЧЕСКИЙ РУЧНОЙ ПРГ-240 РОСТ</t>
  </si>
  <si>
    <t>Пресс ручной гидравлический предназначен для опрессовки шестигранником кабельных наконечников и гильз сечением до 240 мм2 включительно</t>
  </si>
  <si>
    <t>ПРИСАДКА К ТОПЛИВУ HUSQVARNA 1Л</t>
  </si>
  <si>
    <t>Масло ''Husqvarna'' 1л к топливу. предназначено для смешивания с бензином для двухтактных двигателей с воздушным охлаждением</t>
  </si>
  <si>
    <t>ПРОВОЛОКА СВАР.СВ 08 ГС(3ММ)</t>
  </si>
  <si>
    <t>Сварочная проволока для Кемпи 0,8мм (уп.5кг). Сварочная проволока омедненная предназначена для полуавтоматической сварки низкоуглеродистых и низколегированных сталей в среде защитных газов</t>
  </si>
  <si>
    <t>ПЫЛЕСОС (ВОЗДУХОДУВКА) HITACHI СЕТЕВОЙ 3/8М3 RB40SA</t>
  </si>
  <si>
    <t>применяется для уборки рабочего места. Инструмент может работать в двух режимах: всасывать пыль и отходы производства, либо выдувать воздух для очищения станков и поверхностей</t>
  </si>
  <si>
    <t>РУЛЕТКА 10 М</t>
  </si>
  <si>
    <t>Рулетка 10м</t>
  </si>
  <si>
    <t>РУЛЕТКА 5 М</t>
  </si>
  <si>
    <t>Рулетка 5м</t>
  </si>
  <si>
    <t>СВЕРЛО Д.10</t>
  </si>
  <si>
    <t>Сверло по металлу 10х50</t>
  </si>
  <si>
    <t>СВЕРЛО ДЛЯ ПЕРФОРАТОРА (БУР) 10*800</t>
  </si>
  <si>
    <t>СВЕРЛО ДЛЯ ПЕРФОРАТОРА (БУР) 6*260-200</t>
  </si>
  <si>
    <t>Бур 6х150/210 SDS+. Бур для перфораторов с системой крепления SDS-plus для ударного сверления отверстий.</t>
  </si>
  <si>
    <t>СВЕРЛО ПО ДЕРЕВУ СПИРАЛЬНОЕ 10Х50</t>
  </si>
  <si>
    <t>Для твёрдой и мягкой древесины. Сверло с центрирующим острием и наружной режущей кромкой</t>
  </si>
  <si>
    <t>СВЕРЛО ПО ДЕРЕВУ СПИРАЛЬНОЕ 9Х50</t>
  </si>
  <si>
    <t>Светильник переносной светодиодный 220В/12В в взрывозащитном исполнении, предназначен для подсветки рабочих мест в зонах присутствия взрывоопасной атмосферы.</t>
  </si>
  <si>
    <t>СТРЕМЯНКА 1300ММ</t>
  </si>
  <si>
    <t>3-х ступенчатая стальная стремянка с алюминиевыми ступенями. Высота площадки: 60 см, длина: 130 см, высота: 270 см. нагрузка 150кг</t>
  </si>
  <si>
    <t>СТРЕМЯНКА АЛЮМИНИЕВАЯ 4 СТУП. АЛЮМЕТ</t>
  </si>
  <si>
    <t>Количество ступеней: 4
- Высота подставки: 82 см.
- Длина секции со ступенями: 1.53 м.
- Рабочая высота: 2.9 м.
- Ширина основания: 44 см.
- Вес: 3,6 Кг. Нагрузка - 150кг</t>
  </si>
  <si>
    <t>СТРЕМЯНКА АЛЮМИНИЕВАЯ 5 СТУП. АЛЮМЕТ</t>
  </si>
  <si>
    <t>Кол-во ступеней - 5
 Вес, кг - 3,8
 Максимальная нагрузка, кг - 150
 Высота площадки, м - 1,03
 Рабочая высота , м - 3,1
 Габариты в сложенном виде (высота*ширина*глубина), м - 1,75*0,46*0,09
 Ширина ступени, см - 8</t>
  </si>
  <si>
    <t>СТРЕМЯНКА АЛЮМИНИЕВАЯ 8 СТУП. АЛЮМЕТ</t>
  </si>
  <si>
    <t>Количество ступеней 8,
Максимальная рабочая нагрузка 150 кг,
Высота в разложенном состоянии 244 см,
Вес 6 кг</t>
  </si>
  <si>
    <t>ТИСКИ</t>
  </si>
  <si>
    <t>предназначены для закрепления деталей при выполнении различного вида слесарных работ. Ширина губок 150мм, усилие зажима 3000 кгс</t>
  </si>
  <si>
    <t>УГЛОШЛИФМАШ.</t>
  </si>
  <si>
    <t>Угловая шлифовальная машина сетевая HITACHI G 13 SR3 диск 125мм</t>
  </si>
  <si>
    <t>УДЛИНИТЕЛЬ</t>
  </si>
  <si>
    <t>Удлинитель на катушке 16А 220В 2х1,5-50 м.</t>
  </si>
  <si>
    <t>УДЛИНИТЕЛЬ С БРАБАНОМ 30М</t>
  </si>
  <si>
    <t>Удлинитель на катушке 16А 220В 3х2,5-30м</t>
  </si>
  <si>
    <t>УДЛИНИТЕЛЬ СЕТЕВОЙ</t>
  </si>
  <si>
    <t>Удлинитель на катушке 16А 220В 3х1,5-50 м с заземляющим контактом</t>
  </si>
  <si>
    <t>УРОВЕНЬ "РЕЛЬС"PROFI 600</t>
  </si>
  <si>
    <t>выполнен из штампованного алюминиевого профиля и имеет прочные акриловые жидкостные ампулы. ферритовые магниты для удержания уровня в любой плоскости. оснащен запатентованным окном "plumbsite", 1,0м (профилированный, серия 380)</t>
  </si>
  <si>
    <t>УРОВЕНЬ 0,6М UNIPRO16256U</t>
  </si>
  <si>
    <t>Высокоточный уровень 600 мм. Предназначен для быстрого определения отклонения поверхностей по горизонтали и вертикали. выравнивание под 45°, 90° и 180°. Встроенные магниты. Точность 1 мм/м.</t>
  </si>
  <si>
    <t>ФЕН НХ-8041</t>
  </si>
  <si>
    <t>Термовоздуходувка  Makita  HG 651 CK, используется для продувания горячим воздухом, сушки изделий, удаления старой краски и др.  Мощность - 2 кВт, поток воздуха  220-550 л/мин, двойная система изоляции,  вес 0.63 кг. В комплекте с термовоздуходувкой поста</t>
  </si>
  <si>
    <t>ФЕН ПРОМЫШЛЕННЫЙ1500ВТ</t>
  </si>
  <si>
    <t>Термофен технический Bosh PNG 630 DCE, мощность 2000 Вт, температура 50 °C – 630 °C, вес 0.9 кг</t>
  </si>
  <si>
    <t>ЦЕПЬ ДЛЯ БЕНЗОПИЛЫ HUSQVARNA 257  (32 ЗУБА)</t>
  </si>
  <si>
    <t>длина шины 15 '' (38 см), расстояние между звеньями 0,325'' (дюйма), ширина паза 1,3 мм, количество звеньев 32 шт для бензопил ''Husqvarna''</t>
  </si>
  <si>
    <t>ЦЕПЬ ПИЛЬНАЯ STIHL 14"/35 СМ</t>
  </si>
  <si>
    <t>Цепь 91/50 STIHL 63РМ/РМС3-50 3/8" 050"/1,3мм 14"/35см "/35см</t>
  </si>
  <si>
    <t>ЭЛЕКТРОДРЕЛЬ 710 ВТ</t>
  </si>
  <si>
    <t xml:space="preserve"> Перфоратор BOSH GBH-2-26 DRE</t>
  </si>
  <si>
    <t>ЭЛЕКТРОСТАНЦИЯ 2801У-Ф/MHBA</t>
  </si>
  <si>
    <t>Генератор бензиновый Elitech БЭС-3000PМ 2,5 кВт. Выходное напряжение, В: 230, Мощность максимальная, кВт: 2,5, Мощность номинальная, кВт: 2,3, Емкость топливного бака, л: 18</t>
  </si>
  <si>
    <t>ЭЛЕКТРОСТАНЦИЯ БЕНЗИНОВАЯ ДО 5 КВТ</t>
  </si>
  <si>
    <t>"Генератор бензиновый Elitech БЭС-6500P 5,5 кВт, для использования на стройке и бытового применения. Оборудован электрическим, ручным стартером и аккумуляторной батареей. Одновременно питает несколько единиц ручного инструмента, бытовую технику и др. 
Мак</t>
  </si>
  <si>
    <t>ЯЩИК АЛЮМИН. ДЛЯ ИНСТРУМЕНТА 455Х225Х330ММ UNIPRO СЕРЫЙ</t>
  </si>
  <si>
    <t>предназначен для хранения и транспортировки инструментов</t>
  </si>
  <si>
    <t>Выполнение работ методом ГНБ</t>
  </si>
  <si>
    <t>Белорецк, Месягутово, Сибай</t>
  </si>
  <si>
    <t>Новая позиция ГПЗ</t>
  </si>
  <si>
    <t>Услуги ГНБ Сибайский МУЭС Акъяр</t>
  </si>
  <si>
    <t>услуги ГНБ Сибайский МУЭС Баймак</t>
  </si>
  <si>
    <t>Услуги ГНБ Сибайский МУЭС Зилаир</t>
  </si>
  <si>
    <t>Услуги ГНБ Сибайский МУЭС Сибай</t>
  </si>
  <si>
    <t>Услуги сторонних организаций по ГНБ Месягутовский МУЭС</t>
  </si>
  <si>
    <t>Услуги сторонних организаций по технической  эксплуатации ЛКС ВОЛС (ГНБ)</t>
  </si>
  <si>
    <t>Услуги по ГНБ</t>
  </si>
  <si>
    <t>Подрядные работы на строительство сети доступа КТВ, ШПД  г. Благовещенск,4 этап, Благовещенский РУС ЦТЭ</t>
  </si>
  <si>
    <t>Подрядные работы на строительство сети доступа FTTB г. Благовещенск,4 этап, Благовещенский РУС ЦТЭ</t>
  </si>
  <si>
    <t>Подрядные работы на строительство сети доступа КТВ г. Благовещенск,4 этап, Благовещенский РУС ЦТЭ</t>
  </si>
  <si>
    <t>17</t>
  </si>
  <si>
    <t>Увеличение начальной цены договора, изменение перечня ТМЦ и количества</t>
  </si>
  <si>
    <t>Услуга ГНБ Стерлит. МУЭС, ЦТЭ</t>
  </si>
  <si>
    <t>Услуга ГНБ Стерл. МУЭС Ишимбай 1</t>
  </si>
  <si>
    <t>гнб</t>
  </si>
  <si>
    <t>Услуга ГНБ Стерл. МУЭС Ишимбай 2</t>
  </si>
  <si>
    <t>Услуга ГНБ Стерл. МУЭС Ишимбай 4</t>
  </si>
  <si>
    <t>Услуга ГНБ Стерл. МУЭС Красноусольск</t>
  </si>
  <si>
    <t>Услуга ГНБ Стерл. МУЭС Стерлибашево</t>
  </si>
  <si>
    <t>Услуга ГНБ Стерл.МУЭС Ишимбай 3</t>
  </si>
  <si>
    <t>Услуга ГНБ Стерлитамак-центр</t>
  </si>
  <si>
    <t>Услуга ГНБ ЦТЭ Красная горка</t>
  </si>
  <si>
    <t>Услуга ГНБ Чишмы Петряево</t>
  </si>
  <si>
    <t>Услуга ГНБ Чишмы Ябалыклы</t>
  </si>
  <si>
    <t>Услуги ГНБ ЦТЭ Кармаскалы Бузовьязы</t>
  </si>
  <si>
    <t>Услуги ГНБ ЦТЭ Кармаскалы ССБ</t>
  </si>
  <si>
    <t xml:space="preserve">Реклама в СМИ </t>
  </si>
  <si>
    <t>Расходы на рекламу в СМИ (Дорожное радио)</t>
  </si>
  <si>
    <t>Подрядные работы по строительству сети КТВ Сибай</t>
  </si>
  <si>
    <t xml:space="preserve">804450 </t>
  </si>
  <si>
    <t>804437</t>
  </si>
  <si>
    <t>F 4530652</t>
  </si>
  <si>
    <t>Наличие лицензии, СРО, опыт работы. Разработка дизайнпроекта.</t>
  </si>
  <si>
    <t>47</t>
  </si>
  <si>
    <t>Объединение строк №№ 47,68, Изменение наименования договора, изменение срока подачи заявки, срока исполнения договора</t>
  </si>
  <si>
    <t>Антикоррозийное покрытие ТВ башни Н-186) РТПС "Уфа"</t>
  </si>
  <si>
    <t>Лицензии. Опыт работы. Наличие обученного персонала для работы на высоте.</t>
  </si>
  <si>
    <t>Реконструкция системы освещения  ТВ башни РТПЦ  г. Уфа</t>
  </si>
  <si>
    <t>Наличие лицензии, СРО, опыт работы. Разработка дизайнпроекта</t>
  </si>
  <si>
    <t>Выполнение работ по реконструкции системы освещения и антикоррозийному покрытию ТВ башни РТПЦ  г. Уфа</t>
  </si>
  <si>
    <t>F 4520109</t>
  </si>
  <si>
    <t>Выполнение работ по разборке антенн , волноводов  и метал. конструкций  на  антенных опорах радиорелейных линий</t>
  </si>
  <si>
    <t>Наличие СРО. В соотввествии с закупочной документации</t>
  </si>
  <si>
    <t>новая строка гпз</t>
  </si>
  <si>
    <t>Разборка антенн, волноводов  и мет.конструк. на антенных опорах радиореллейной линии "Баймак-Акъяр"</t>
  </si>
  <si>
    <t>Демонтаж антенного оборудования</t>
  </si>
  <si>
    <t>Разборка антенн, волноводов  и мет.конструк. на антенных опорах радиореллейной линии "Белорецк-Учалы"</t>
  </si>
  <si>
    <t>Разборка антенн, волноводов  и мет.конструк. на антенных опорах радиореллейной линии "Бураево - Агидель"</t>
  </si>
  <si>
    <t>Разборка антенн, волноводов  и мет.конструк. на антенных опорах радиореллейной линии "Исянгулово-Баймак"</t>
  </si>
  <si>
    <t>Разборка антенн, волноводов  и мет.конструк. на антенных опорах радиореллейной линии "Караидель-Аскино"</t>
  </si>
  <si>
    <t>Разборка антенн, волноводов  и мет.конструк. на антенных опорах радиореллейной линии "Салават-Федоровка"</t>
  </si>
  <si>
    <t>Разборка металлоконструкций пассивного ретранслятора" Зигальга"</t>
  </si>
  <si>
    <t>1628</t>
  </si>
  <si>
    <t>Оказание услуг  по аренде транспорта для Баймакского РУС</t>
  </si>
  <si>
    <t>Наличие лицензий,техника для ваполнения работ  по прокладке кабеля</t>
  </si>
  <si>
    <t>объединение строк №№ 9,10</t>
  </si>
  <si>
    <t>1653</t>
  </si>
  <si>
    <t>Новая строка в гпз</t>
  </si>
  <si>
    <t>изменение начальной цены договора, кол-ва услуг</t>
  </si>
  <si>
    <t xml:space="preserve"> прокол дороги ГНБ запад Старосубхангулово.</t>
  </si>
  <si>
    <t>выполнение работ методом ГНБ</t>
  </si>
  <si>
    <t>в соотвестивии с закупочной документацией</t>
  </si>
  <si>
    <t>4921</t>
  </si>
  <si>
    <t>Поставка трубы асбоцементной d-100</t>
  </si>
  <si>
    <t>труба асбоцементная d-100</t>
  </si>
  <si>
    <t>Белорецк, Бирск, Сибай, Стерлитамак, Туймазы, УФА, Месягутово</t>
  </si>
  <si>
    <t>470</t>
  </si>
  <si>
    <t>СРО, лицензии, опыт работ</t>
  </si>
  <si>
    <t xml:space="preserve">  Выполнение   работ по капитальному  ремонту кровли АТС -38/39 г. Уфа</t>
  </si>
  <si>
    <t>K 74.3</t>
  </si>
  <si>
    <t>K 7440090</t>
  </si>
  <si>
    <t>Оказание услуг  по специальной оценке условий труда</t>
  </si>
  <si>
    <t>Федеральный закон № 426 "О специальной оценке условий труда" от 28.12.2013 г.</t>
  </si>
  <si>
    <t>66</t>
  </si>
  <si>
    <t>Оказание услуг  по специальной оценке условий труда Белорецк</t>
  </si>
  <si>
    <t xml:space="preserve">Белорецк </t>
  </si>
  <si>
    <t>Оказание услуг  по специальной оценке условий труда Мелеуз</t>
  </si>
  <si>
    <t>Оказание услуг  по специальной оценке условий труда Бирск</t>
  </si>
  <si>
    <t>Оказание услуг  по специальной оценке условий труда ЦТЭ</t>
  </si>
  <si>
    <t>Оказание услуг  по специальной оценке условий труда ЦАУ ПМС</t>
  </si>
  <si>
    <t>Оказание услуг  по специальной оценке условий труда Туймазы</t>
  </si>
  <si>
    <t>Оказание услуг  по специальной оценке условий труда Сибай</t>
  </si>
  <si>
    <t>Замена теплосчетчиков</t>
  </si>
  <si>
    <t>счетчик учета тепловой энергии</t>
  </si>
  <si>
    <t>Строительно монтажные работы</t>
  </si>
  <si>
    <t>подрядный способ</t>
  </si>
  <si>
    <t>ТЕПЛОСЧЕТЧИК УУТЭ</t>
  </si>
  <si>
    <t>ГОСТ Р 51649-2000</t>
  </si>
  <si>
    <t>DL 33.20.5</t>
  </si>
  <si>
    <t>D 3313129</t>
  </si>
  <si>
    <t>1809</t>
  </si>
  <si>
    <t>КАБЕЛЬ UTP 1*2*0,52</t>
  </si>
  <si>
    <t>КАБЕЛЬ  типа КСВПП 4*2*0,52</t>
  </si>
  <si>
    <t>КАБЕЛЬ типа КСВПП-5Е 2*2*0,52</t>
  </si>
  <si>
    <t>Поставка малопарного кабеля  типа "витая пара" (UTP,КСВПВ) 5й кат.</t>
  </si>
  <si>
    <t>D 2893112</t>
  </si>
  <si>
    <t xml:space="preserve"> Поставка  инструментов связи</t>
  </si>
  <si>
    <t>Сертификат соответствия, документы качества , в соответствии с закупочной документации</t>
  </si>
  <si>
    <t>Бирск, Мелеуз, Сибай, Стерлитамак, Туймазы, УФА</t>
  </si>
  <si>
    <t xml:space="preserve">16 </t>
  </si>
  <si>
    <t>Изменение начальной стоимости договора, количества и номенлатуры.</t>
  </si>
  <si>
    <t>Мелеуз, Сибай, Стерлитамак, Туймазы, УФА</t>
  </si>
  <si>
    <t>Поставка  оптических мультиплексоров и абонентских терминалов</t>
  </si>
  <si>
    <t>Соответствие техническим характеристикам, требованиям закупочной  документации</t>
  </si>
  <si>
    <t>МУЛЬТИПЛЕКСОР ОПТИЧЕСКИЙ TOPGATE-16E1-2FG</t>
  </si>
  <si>
    <t>Оптический мультиплексор, 16 E1+1Gb Ethernet, 1U, 2 шасси под SFP</t>
  </si>
  <si>
    <t>МУЛЬТИПЛЕКСОР ОПТИЧЕСКИЙ TOPGATE-2E1-1FE</t>
  </si>
  <si>
    <t>Оптический мультиплексор, 2 E1+1x100Mb Ethernet, 1U, без SFP</t>
  </si>
  <si>
    <t>МУЛЬТИПЛЕКСОР ОПТИЧЕСКИЙ TOPGATE-4E1-2F</t>
  </si>
  <si>
    <t>Оптический мультиплексор, 4 E1+100Mb Ethernet, 1U, 2 шасси под SFP</t>
  </si>
  <si>
    <t>МУЛЬТИПЛЕКСОР ОПТИЧЕСКИЙ TOPGATE-8E1-2FG</t>
  </si>
  <si>
    <t>Оптический мультиплексор, 8 E1+1Gb Ethernet, 1U, 2 шасси под SFP</t>
  </si>
  <si>
    <t>F 4540264</t>
  </si>
  <si>
    <t>Ремонт фасада и крыльца АТС 28/52  г. Уфа, ул. Кирова 105</t>
  </si>
  <si>
    <t>Наружняя облицовка</t>
  </si>
  <si>
    <t>34</t>
  </si>
  <si>
    <t>Изменение начальной цены договора, изменение срока подачи заявки</t>
  </si>
  <si>
    <t>F 45.33</t>
  </si>
  <si>
    <t>F 4530000</t>
  </si>
  <si>
    <t>Выполнение работ по ремонту теплотрассы и систем отопления объектов ЦТЭ</t>
  </si>
  <si>
    <t xml:space="preserve"> наличие разрешительных документаций.Согласно закупочной документации</t>
  </si>
  <si>
    <t>25</t>
  </si>
  <si>
    <t>объединение строк 25 и 44</t>
  </si>
  <si>
    <t xml:space="preserve"> РЕМОНТ ВВОДА ВОДОПРОВОДА АТС-254</t>
  </si>
  <si>
    <t>РЕМОНТ  ВВОДА ВОДОПРОВОДА АТС-263</t>
  </si>
  <si>
    <t>РЕМОНТ  ВВОДА ВОДОПРОВОДА ПРОМБАЗЫ</t>
  </si>
  <si>
    <t>РЕМОНТ ВВОДА ВОДОПРОВОДА АТС-272</t>
  </si>
  <si>
    <t>РЕМОНТ СИСТЕМЫ ОТОПЛЕНИЯ АТС-272</t>
  </si>
  <si>
    <t>РЕМОНТ ТЕПЛОТРАССЫ АТС-250</t>
  </si>
  <si>
    <t>DJ 28.75.11</t>
  </si>
  <si>
    <t>D 2897153</t>
  </si>
  <si>
    <t>Материалы для ремонта систем водообеспечения ЦТЭ</t>
  </si>
  <si>
    <t>Материалы для ремонт систем водоснабжения, отопления</t>
  </si>
  <si>
    <t>MATEU ПОДВОДКА ДЛЯ ВОДЫ 0,5 ГГ</t>
  </si>
  <si>
    <t>для подключения унитазов, смесителей, инсталляций для унитазов и душевых кабинок.</t>
  </si>
  <si>
    <t>MATEU ПОДВОДКА ДЛЯ ВОДЫ 0,8 ГГ</t>
  </si>
  <si>
    <t>АРМАТУРА Д/БАЧКА УНИВЕРСАЛЬНАЯ  АС 17 НИЖ. ПОДАЧА</t>
  </si>
  <si>
    <t>Сантехнические материалы</t>
  </si>
  <si>
    <t>БОЧАТА 15 ММ</t>
  </si>
  <si>
    <t>Отрезок трубы с двумя короткими наружными резьбами.</t>
  </si>
  <si>
    <t>ВЕНТИЛЬ ЛАТУН Д25</t>
  </si>
  <si>
    <t>арматура водопроводная</t>
  </si>
  <si>
    <t>ВЕНТИЛЬ ЛАТУН.Д15</t>
  </si>
  <si>
    <t>ГОСТ 9544-93</t>
  </si>
  <si>
    <t>ВЕНТИЛЬ ЛАТУН.Д20</t>
  </si>
  <si>
    <t>ВЕНТИЛЬ ЛАТУН.Д32</t>
  </si>
  <si>
    <t>ВЕНТИЛЬ ЛАТУН.Д40</t>
  </si>
  <si>
    <t>ВОДОМЕР СГВ-15</t>
  </si>
  <si>
    <t>Прибор для измерения количества воды, протекшей по трубопроводу.</t>
  </si>
  <si>
    <t>ГЕРМЕТИК СИЛИКОНОВЫЙ</t>
  </si>
  <si>
    <t>ДЮБЕЛЬ 10*72 РАМНЫЙ МЕТАЛ.</t>
  </si>
  <si>
    <t>Для крепежа оконных кострукций</t>
  </si>
  <si>
    <t>ЗАГЛУШКА ? 20 ММ С НАРУЖНОЙ РЕЗЬБОЙ</t>
  </si>
  <si>
    <t>Сантехническая деталь для глухого перекрытия конца трубы. Резьбовая заглушка имеет внутреннюю или наружную резьбу различного диаметра.</t>
  </si>
  <si>
    <t>ЗАГЛУШКА 15 ММ С НАРУЖНОЙ РЕЗЬБОЙ</t>
  </si>
  <si>
    <t>ЗАГЛУШКА РР 50</t>
  </si>
  <si>
    <t>ЗАГУЛШКА РР 110</t>
  </si>
  <si>
    <t>ЗАДВИЖКА ДУ 50</t>
  </si>
  <si>
    <t>Арматура трубопроводная</t>
  </si>
  <si>
    <t>ЗАДВИЖКА ДУ 80</t>
  </si>
  <si>
    <t>ЗАДВИЖКА СТАЛЬНАЯ 80*16</t>
  </si>
  <si>
    <t>КЛАПАН ОБРАТНЫЙ 19Ч21БР ДУ-100</t>
  </si>
  <si>
    <t>Элемент трубопровода предназначенный для недопущения изменения направления потока воды в технологической системе. Обратные клапаны пропускают воду или другую технологическую среду в одном направлении и предотвращают её движение в противоположном.</t>
  </si>
  <si>
    <t>КЛАПАН ОБРАТНЫЙ РР 110</t>
  </si>
  <si>
    <t>Соединительная деталь трубопровода, предназначенная для изменения направления трубопровода в процессе монтажа. Бывают с углами 45, 60, 90 и 180°</t>
  </si>
  <si>
    <t>КЛИПСА ПП 20</t>
  </si>
  <si>
    <t>Удобный элемент трубопровода, позволяющий обходить препятствия в процессе монтажа.</t>
  </si>
  <si>
    <t>КОЛЬЦО РР 50</t>
  </si>
  <si>
    <t>предназначена для соединения изделий</t>
  </si>
  <si>
    <t>КОНТРГАЙКА Д15</t>
  </si>
  <si>
    <t>ГОСТ 8968-75</t>
  </si>
  <si>
    <t>КОНТРГАЙКА Д25</t>
  </si>
  <si>
    <t>КОНТРГАЙКА Д32</t>
  </si>
  <si>
    <t>КОНТРГАЙКА Д40</t>
  </si>
  <si>
    <t>КРАН "МАЕВСКОГО" М 10</t>
  </si>
  <si>
    <t>Ручной воздухоотводчик для выпуска воздуха из радиаторов центрального отопления.</t>
  </si>
  <si>
    <t>КРАН БУКСА</t>
  </si>
  <si>
    <t>для смесителей елочка</t>
  </si>
  <si>
    <t>КРАН ВОДОРАЗБОРНЫЙ ДУ-15</t>
  </si>
  <si>
    <t>Краны водоразборные для раковин и моек</t>
  </si>
  <si>
    <t>КРАН ПИССУАРНЫЙ НАЖИМНОЙ ВАРИОН 1/2</t>
  </si>
  <si>
    <t>предназначен для сантехнических изделий</t>
  </si>
  <si>
    <t>КРАН ШАРОВОЙ Д/ВОДЫ И ПАРА 1 1/2" Г/Г Б BUGATTI</t>
  </si>
  <si>
    <t>Соединительная деталь трубопровода, предназначенная для изменения направления трубопровода в процессе монтажа.</t>
  </si>
  <si>
    <t>КРАН ШАРОВОЙ Д/ВОДЫ И ПАРА 1 1/2" Г/Ш Р BUGATTI</t>
  </si>
  <si>
    <t>КРАН ШАРОВОЙ Д/ВОДЫ И ПАРА 1" Г/Г Р BUGATTI</t>
  </si>
  <si>
    <t>КРАН ШАРОВОЙ ДУ-20</t>
  </si>
  <si>
    <t>Высокая герметичность,прочность и легкость конструкции;высокий предельный температурный режим рабочей среды от-60С до +200С;высокий предельный температурный режим окружающей среды -60С до +80С;длительный срок гарантийного использования.</t>
  </si>
  <si>
    <t>КРАН ШАРОВОЙ С АМЕРИКАНКОЙ 3/4" Р BUGATTI</t>
  </si>
  <si>
    <t>КРАН ШАРОВЫЙ ХРОМ Д15</t>
  </si>
  <si>
    <t>КРАНЫ, ВЕНТИЛИ ПОЖАРНЫЕ ДИАМ. 50 ММ</t>
  </si>
  <si>
    <t>гост 12.2.063-81;5761-74;9544-93;ту 3712-002-04606952-99</t>
  </si>
  <si>
    <t>КРЕПЛЕНИЕ ДЛЯ УМЫВАЛЬНИКА</t>
  </si>
  <si>
    <t>крепежное приспособление</t>
  </si>
  <si>
    <t>КРЕПЛЕНИЕ ДЛЯ УНИТАЗА</t>
  </si>
  <si>
    <t>Крепление для унитазов содержит в своей основе полипропиленовый дюбель и шуруп, имеющий головку шестигранного типа.</t>
  </si>
  <si>
    <t>КРОНШТЕЙН ДЛЯ ЧУГУННЫХ РАДИАТОРОВ</t>
  </si>
  <si>
    <t>для крепежа</t>
  </si>
  <si>
    <t>КРЫШКА КОМПАКТ-БАЧКА "БРИЗ" SANTEK</t>
  </si>
  <si>
    <t>приспособление к сантехническому изделию</t>
  </si>
  <si>
    <t>ЛЕН САНТЕХНИЧЕСКИЙ (200 ГР.)</t>
  </si>
  <si>
    <t>Используется для герметизации резьбовых соединений. Наматывается на резьбу по ходу движения, на лен наносится унипак.</t>
  </si>
  <si>
    <t>ЛЕНТА ФУМ</t>
  </si>
  <si>
    <t>лента сантехническая</t>
  </si>
  <si>
    <t>МАНЖЕТА РЕЗИНОВАЯ С ЧУГУН. 114 НА ПЭ 110</t>
  </si>
  <si>
    <t>предназначенная для соединения и перехода монтируемого ПНД трубопровода с одного большего диаметра на меньший. Переходы ПЭ используются при строительстве напорных трубопроводов - водо- и газопроводов, номинальным давлением до 12.5, и 16 атмосфер соотвеств</t>
  </si>
  <si>
    <t>МАНЖЕТА РЕЗИНОВАЯ С ЧУГУН. 73 НА ПЭ 50</t>
  </si>
  <si>
    <t>МАНОМЕТР Р-25 АМ</t>
  </si>
  <si>
    <t>Устройство для измерения и индикации довления в системе водоснабжения или отопления.</t>
  </si>
  <si>
    <t>МУФТА SF 16*1/2"</t>
  </si>
  <si>
    <t>Прямой соединитель с двумя внутренними резьбами.</t>
  </si>
  <si>
    <t>МУФТА SF 26*3/4</t>
  </si>
  <si>
    <t>МУФТА SM 16/1/2</t>
  </si>
  <si>
    <t>МУФТА SM 26*3/4</t>
  </si>
  <si>
    <t>МУФТА КОМБИНИРОВАННАЯ ПП В/Р 20*1/2"</t>
  </si>
  <si>
    <t>МУФТА КОМБИНИРОВАННАЯ ПП Н/Р 20*1/2"</t>
  </si>
  <si>
    <t>МУФТА ПЕРЕХОД С ПП 40 НА ПП 20</t>
  </si>
  <si>
    <t>МУФТА ПП 20</t>
  </si>
  <si>
    <t>МУФТА ПП 40</t>
  </si>
  <si>
    <t>МУФТА РР 110</t>
  </si>
  <si>
    <t>МУФТА РР 50</t>
  </si>
  <si>
    <t>МУФТА СТАЛЬНАЯ 15 МФС15</t>
  </si>
  <si>
    <t>ГОСТ 8948-75</t>
  </si>
  <si>
    <t>МУФТА СТАЛЬНАЯ 20 МФС20</t>
  </si>
  <si>
    <t>МУФТА СТАЛЬНАЯ 32 МФС32</t>
  </si>
  <si>
    <t>МУФТА СТАЛЬНАЯ 40 МФС40</t>
  </si>
  <si>
    <t>ОБВЯЗКА НИЖНЯЯ ДЛЯ УМЫВАЛЬНИКА "БРИЗ"</t>
  </si>
  <si>
    <t>предназначен для создания водного гидразотвора, который препятствует проникновению в квартиру неприятных запахов из канализационной трубы.</t>
  </si>
  <si>
    <t>ОТВОД РР 110*45</t>
  </si>
  <si>
    <t>ОТВОД РР 50*45</t>
  </si>
  <si>
    <t>ОТВОД РР 50*90</t>
  </si>
  <si>
    <t>ОТВОДЫ ДУ-100, 90 ГРАД. ГОСТ 17375-2001</t>
  </si>
  <si>
    <t>ОТВОДЫ ДУ-50, 90 ГРАД. ГОСТ 17375-2001</t>
  </si>
  <si>
    <t>ОТВОДЫ ДУ-80, 90 ГРАД. ГОСТ 17375-2001</t>
  </si>
  <si>
    <t>ПАРОНИТ</t>
  </si>
  <si>
    <t>ПАТРУБКИ РАЗНЫЕ</t>
  </si>
  <si>
    <t>Патрубок компенсационный Д 50</t>
  </si>
  <si>
    <t>ПАТРУБОК</t>
  </si>
  <si>
    <t>патрубок компенсационный сантехнический Д 110</t>
  </si>
  <si>
    <t>ПЕРЕХОД РР 100*50</t>
  </si>
  <si>
    <t>ПОДВОДКА ГИБКАЯ  ИЗ НЕРЖАВЕЮЩЕЙ СТАЛИ  ГГ L-50СМ</t>
  </si>
  <si>
    <t>ПОДВОДКА ГИБКАЯ ДЛЯ СМЕСИТЕЛЯ ИЗ НЕРЖАВЕЮЩЕЙ СТАЛИ L-40СМ</t>
  </si>
  <si>
    <t>ПОДВОДКА ГИБКАЯ ДЛЯ СМЕСИТЕЛЯ ИЗ НЕРЖАВЕЮЩЕЙ СТАЛИ L-50СМ</t>
  </si>
  <si>
    <t>ПОДВОДКА ГИБКАЯ ДЛЯ СМЕСИТЕЛЯ ИЗ НЕРЖАВЕЮЩЕЙ СТАЛИ L-60СМ</t>
  </si>
  <si>
    <t>ПОДВОДКА ГИБКАЯ ИЗ НЕРЖАВЕЮЩЕЙ СТАЛИ  ГГ L-60СМ</t>
  </si>
  <si>
    <t>ПРОБКА ЧУГУННАЯ ПРОХОДНАЯ 3/4 ПРАВАЯ</t>
  </si>
  <si>
    <t>Предназначена для монтажа чугунных радиаторов в системе отопления</t>
  </si>
  <si>
    <t>ПРОКЛАДКА ПАРОНИТ ДУ-50 /ШТ/</t>
  </si>
  <si>
    <t>РАДИАТОР МС-140-500</t>
  </si>
  <si>
    <t>Принято называть конвективно-радиационный отопительный прибор, состоящий из отдельных, обычно колончатых элементов — секций — с внутренними каналами, внутри которых циркулирует теплоноситель (обычно — водопроводная вода).</t>
  </si>
  <si>
    <t>РЕБРА РАДИАТОРОВ МС-140</t>
  </si>
  <si>
    <t>С кронштейнами</t>
  </si>
  <si>
    <t>РУКАВ КИСЛОРОДНЫЙ</t>
  </si>
  <si>
    <t>СГОН СТАЛЬНОЙ ДУ-15 ГОСТ 8969-75</t>
  </si>
  <si>
    <t>Отрезок трубы, на котором нарезана одна короткая и одна длинная резьба.</t>
  </si>
  <si>
    <t>СГОН СТАЛЬНОЙ ДУ-25 ГОСТ 8969-75</t>
  </si>
  <si>
    <t>СГОН СТАЛЬНОЙ ДУ-32 ГОСТ 8969-75</t>
  </si>
  <si>
    <t>СГОН СТАЛЬНОЙ ДУ-40 ГОСТ 8969-75</t>
  </si>
  <si>
    <t>СИФОН</t>
  </si>
  <si>
    <t>СИФОН БУТЫЛОЧНЫЙ "ОПТИМА" 40/50 L-800 ММ</t>
  </si>
  <si>
    <t>СКОБА ПП 20</t>
  </si>
  <si>
    <t>СЛИВ ДЛЯ УНИТАЗА ГОФРИРОВАННЫЙ</t>
  </si>
  <si>
    <t>Сифон к унитазу.</t>
  </si>
  <si>
    <t>СМЕСИТЕЛЬ "ЕЛОЧКА" R 8 CROCE 1/2РЕЗ.</t>
  </si>
  <si>
    <t>Рабочий узел смесительной установки, предназначенный для механического смешивания составляющих компонентов различных смесей и композиций. В быту под смесителем понимают установку смешивания горячей и холодной воды.</t>
  </si>
  <si>
    <t>СМЕСИТЕЛЬ ОДНОРУКИЙ</t>
  </si>
  <si>
    <t>ТРОЙНИК TТ 26*26*26</t>
  </si>
  <si>
    <t>Деталь трубопровода с тремя присоединительными концами. Служит для крепления ответвлений, расположенных под углом к основной магистрали</t>
  </si>
  <si>
    <t>ТРОЙНИК ПП 20</t>
  </si>
  <si>
    <t>ТРОЙНИК РР 100*90</t>
  </si>
  <si>
    <t>ТРОС САНТЕХНИЧЕСКИЙ  Ф 9 10 М</t>
  </si>
  <si>
    <t>для очистки канализационных труб</t>
  </si>
  <si>
    <t>ТРОС САНТЕХНИЧЕСКИЙ  Ф 9 15 М</t>
  </si>
  <si>
    <t>ТРУБА 12-16 TAEN  PIPE</t>
  </si>
  <si>
    <t>трубы нового поколения, которые объединили в себе преимущества металлических и пластмассовых труб.</t>
  </si>
  <si>
    <t>ТРУБА 20-26TANE PIPE</t>
  </si>
  <si>
    <t>ТРУБА П/Э Д110</t>
  </si>
  <si>
    <t>ТРУБА ПП 20</t>
  </si>
  <si>
    <t>ТРУБА ПП 40</t>
  </si>
  <si>
    <t>ТРУБА РР 110*1000 ММ</t>
  </si>
  <si>
    <t>ТРУБА РР 110*2000 ММ</t>
  </si>
  <si>
    <t>ТРУБА РР 50*2000 ММ</t>
  </si>
  <si>
    <t>ТРУБА РР 50*500 ММ</t>
  </si>
  <si>
    <t>УГОЛЬНИК LL 26</t>
  </si>
  <si>
    <t>УГОЛЬНИК LМL 16*1/2</t>
  </si>
  <si>
    <t>УГОЛЬНИК LМL 26*3/4</t>
  </si>
  <si>
    <t>УГОЛЬНИК ПП 20</t>
  </si>
  <si>
    <t>УГОЛЬНИК С КРЕПЛ. В/Р ПП 20*1/2"</t>
  </si>
  <si>
    <t>УГОЛЬНИК С КРЕПЛ. Н/Р ПП 20*1/2"</t>
  </si>
  <si>
    <t>УМЫВАЛЬНИК С ПЬЕДЕСТАЛОМ "БРИЗ" SANTEK</t>
  </si>
  <si>
    <t>для умывания</t>
  </si>
  <si>
    <t>УНИТАЗ-КОМПАКТ "БРИЗ" SANTEK</t>
  </si>
  <si>
    <t>Санитарно-техническое приспособление для отправления естественных надобностей, устанавливаемое в туалетах и снабжённое системой автоматического или полуавтоматического смыва. Обычно изготавливается из сантехнической керамики.</t>
  </si>
  <si>
    <t>ФИЛЬТР 15 ММ</t>
  </si>
  <si>
    <t>Для очистки воды от механических загрязнений.</t>
  </si>
  <si>
    <t>ФЛАНЕЦ 1-80-6 ДУ 50 ГОСТ 12821-80</t>
  </si>
  <si>
    <t>Обычно плоское кольцо или диск с равномерно расположенными отверстиями для болтов и шпилек, служащие для прочного и герметичного соединения труб и трубопроводной арматуры.</t>
  </si>
  <si>
    <t>ХОМУТ НА ТРУБУ 16ММ</t>
  </si>
  <si>
    <t>ХОМУТ НА ТРУБУ 20ММ</t>
  </si>
  <si>
    <t>ШТУЦЕО ДЛЯ ПРИСОЕДИНЕНИЯ КИСЛОРОДНОГО ШЛАНГА</t>
  </si>
  <si>
    <t>штуцер для шланка</t>
  </si>
  <si>
    <t>новая позиция в гпз 1745</t>
  </si>
  <si>
    <t>DL 32.10.3</t>
  </si>
  <si>
    <t>D 3212108</t>
  </si>
  <si>
    <t>Материалы для  ремонта таксофонов</t>
  </si>
  <si>
    <t>БАТАРЕЙКА CR1620</t>
  </si>
  <si>
    <t>Nexcell lithium 3v CR1620 (1шт.), 16.0 X 2.0 мм, 70 mAh</t>
  </si>
  <si>
    <t>БАТАРЕЙКА CR2032</t>
  </si>
  <si>
    <t>Типоразмер: CR-2032; Тип: литиевая; Напряжение: 3 V; Количество батареек в упаковке: 1 шт</t>
  </si>
  <si>
    <t>ГИС H 2020</t>
  </si>
  <si>
    <t>ГИС Н 2021</t>
  </si>
  <si>
    <t>ГИС Н 2022</t>
  </si>
  <si>
    <t>ГИС Н 2023</t>
  </si>
  <si>
    <t>ИНДИКАТОР ДЛЯ ТМГС 15280</t>
  </si>
  <si>
    <t>МИКРОСХЕМА 74HC132D</t>
  </si>
  <si>
    <t>корпус SO-14</t>
  </si>
  <si>
    <t>МИКРОСХЕМА 74HC273D</t>
  </si>
  <si>
    <t>корпус SO-20</t>
  </si>
  <si>
    <t>МИКРОСХЕМА 74HCT245D</t>
  </si>
  <si>
    <t>МИКРОСХЕМА AD8390</t>
  </si>
  <si>
    <t>корпус LFCSP-16</t>
  </si>
  <si>
    <t>МИКРОСХЕМА AT28C64</t>
  </si>
  <si>
    <t>корпус DIP-28</t>
  </si>
  <si>
    <t>МИКРОСХЕМА BCM6411IPB</t>
  </si>
  <si>
    <t>корпус BGA 27mmx27mm(336 ball)</t>
  </si>
  <si>
    <t>МИКРОСХЕМА PIC 16C 54C-04/P</t>
  </si>
  <si>
    <t>МИКРОСХЕМА SN74F175N</t>
  </si>
  <si>
    <t>МИКРОСХЕМА К 155РУ7</t>
  </si>
  <si>
    <t>МИКРОСХЕМА К 157 УД2</t>
  </si>
  <si>
    <t>МИКРОСХЕМА К 521 СА3</t>
  </si>
  <si>
    <t>МИКРОСХЕМА К 555 АГЗ</t>
  </si>
  <si>
    <t>МИКРОСХЕМА К 555 ИЕ5</t>
  </si>
  <si>
    <t>МИКРОСХЕМА К 555 ИР8</t>
  </si>
  <si>
    <t>МИКРОСХЕМА К 555 КП11</t>
  </si>
  <si>
    <t>МИКРОСХЕМА КР 1561 КП2</t>
  </si>
  <si>
    <t>МИКРОСХЕМА КР 531 ЛН1</t>
  </si>
  <si>
    <t>МОДУЛЬ ПИТАНИЯ DC-DC RDD05-15D3</t>
  </si>
  <si>
    <t>ПЛАТА ВНЕШНЕЙ КОММУТАЦИИ 15454-М6-ЕСU</t>
  </si>
  <si>
    <t>Модуль внешней коммутации для шасси ONS 15454-М6, разъемы USB, RJ-45</t>
  </si>
  <si>
    <t>ПРЕДОХРАНИТЕЛЬ FUSE 5*20 MM 3,15A</t>
  </si>
  <si>
    <t>ПРЕДОХРАНИТЕЛЬ FUSE 5*20 MM 4,0A</t>
  </si>
  <si>
    <t>РЕЛЕ РЭС-47</t>
  </si>
  <si>
    <t>РИДЕР СО ШЛЕЙФОМ</t>
  </si>
  <si>
    <t>СТЕКЛО ИСТ</t>
  </si>
  <si>
    <t>Стекло ТМГС</t>
  </si>
  <si>
    <t>СТЕКЛО ТМГС</t>
  </si>
  <si>
    <t>Стекло ИСТ</t>
  </si>
  <si>
    <t>СУПРЕССОР P6SMB200CA</t>
  </si>
  <si>
    <t>ТРАНЗИСТОР КТ 504 А</t>
  </si>
  <si>
    <t>ТРАНЗИСТОР КТ 606А</t>
  </si>
  <si>
    <t>ТРАНСФОРМАТОР ТОКА ТОП-0,66 20/5</t>
  </si>
  <si>
    <t>соответствие ГОСТ 7746-2001</t>
  </si>
  <si>
    <t>ТРУБКА  Д/ТАКСОФОНОВ ТМГС-15280-МТ-428(20)</t>
  </si>
  <si>
    <t>ТРУБКА М/ТЕЛЕФОННАЯ ИСТ</t>
  </si>
  <si>
    <t>Изменена начальная сумма лота НЕ СОСТОЯЛАСЬ</t>
  </si>
  <si>
    <t>F 45.21.1</t>
  </si>
  <si>
    <t>F 4520519</t>
  </si>
  <si>
    <t>Подрядные работы по капитальному ремонту объектов  ЦТЭ</t>
  </si>
  <si>
    <t>Наличие СРО и производственных ресурсов</t>
  </si>
  <si>
    <t>Ремонт крыльца и козырька вход.группы -1эт, АТС- 33/35  г.Уфа, ул.Российская ,19</t>
  </si>
  <si>
    <t xml:space="preserve"> внутренняя отделка</t>
  </si>
  <si>
    <t>Ремонт помещения раздевалки монтеров ЛКЦ. АТС-28/52 г.Уфа,ул.Кирова,105</t>
  </si>
  <si>
    <t>Ремонт сан.узла 3 эт. г.Уфа ул.Ленина,32</t>
  </si>
  <si>
    <t>5523</t>
  </si>
  <si>
    <t>нет лота в лексеме</t>
  </si>
  <si>
    <t xml:space="preserve"> Поставка товара (устройство УПМК)</t>
  </si>
  <si>
    <t>В соответствии с закупочной документацией, наличие сертификатов  качества</t>
  </si>
  <si>
    <t xml:space="preserve"> Поставка оптический кабеля (ОКБ)</t>
  </si>
  <si>
    <t>Поставка материалов для крепления кабеля</t>
  </si>
  <si>
    <t>В соответствии с техническими требованиями, требованиям закупочной документации , наличие сертификатов качества</t>
  </si>
  <si>
    <t>Бирск, Туймазы</t>
  </si>
  <si>
    <t>Применяется для крепления и удержания в подвешенном состоянии подвесного кабеля типа «8» с диаметром силового элемента от 4 до 7 мм. Состоит из высокопрочного корпуса, 2х зажимных невыпадающих клиньев и хомута из стального нержавеющего троса.  Максимально</t>
  </si>
  <si>
    <t>D 3132115</t>
  </si>
  <si>
    <t>Поставка шнуров оптических  (ШОС), патч-кордов</t>
  </si>
  <si>
    <t>Бирск, Сибай, Туймазы, УФА</t>
  </si>
  <si>
    <t>Месягутово, Сибай, Туймазы, УФА</t>
  </si>
  <si>
    <t>Поставка железобетонных опор 2 полугодие</t>
  </si>
  <si>
    <t>Поставка малопарного абонентского кабеля (ТЦПП) на 2 полугодие</t>
  </si>
  <si>
    <t>Требования : протокол испытаний  аккредитованный испытательной лабораторией  на соответствие  выполнения требований: ГОСТ  Р53538-2009, стандарта ИСО/МЭК 11801, ТУ Т 3571-008-12154334-2006, ТУ3560-009-12154334-2009, " Правил применения кабелей с металличе</t>
  </si>
  <si>
    <t>Белорецк, Стерлитамак, Туймазы</t>
  </si>
  <si>
    <t>Белорецк, Бирск, Мелеуз, Стерлитамак, Туймазы</t>
  </si>
  <si>
    <t>Бирск, Мелеуз, Туймазы</t>
  </si>
  <si>
    <t>D 3222273</t>
  </si>
  <si>
    <t xml:space="preserve"> Поставка оптических муфт (МТОК) и компл. ,,</t>
  </si>
  <si>
    <t>В соответствии с техническими требованиями, наличие сертификатов качества</t>
  </si>
  <si>
    <t>Белорецк, Бирск, Мелеуз, Стерлитамак, Туймазы, УФА</t>
  </si>
  <si>
    <t>Стерлитамак, Туймазы</t>
  </si>
  <si>
    <t>Белорецк, Бирск, Сибай, Туймазы, УФА</t>
  </si>
  <si>
    <t>МУФТА МТОК-М6/144-1КТЗ645-К-44</t>
  </si>
  <si>
    <t>Поставка модемов ADSL</t>
  </si>
  <si>
    <t>Поставка и монтаж противопожарных дверей (ЦТЭ, Бирский МУЭС)</t>
  </si>
  <si>
    <t>Сертифицированные противопожарные двери, степень огнестойкости не менее EI60</t>
  </si>
  <si>
    <t>Отдел мобилизационной подготовки и ЧС (ОМПиЧС)</t>
  </si>
  <si>
    <t>Организация осуществляющая поставку и монтаж противопожарных дверей и люков должна иметь лицензию в областипожарной безопасности.</t>
  </si>
  <si>
    <t>Изготовление и установка  противопожарной двери</t>
  </si>
  <si>
    <t>изготовление и установка противопожарной  двери</t>
  </si>
  <si>
    <t>Установка противопожарной   двери</t>
  </si>
  <si>
    <t>F 4540295</t>
  </si>
  <si>
    <t>Кап.ремонт помещения ЛКЦ 2 этаж АТС 263</t>
  </si>
  <si>
    <t>Наличие СРО</t>
  </si>
  <si>
    <t>Изменение начальной цены договора, срока подачи заявки, 58           2 кв</t>
  </si>
  <si>
    <t>К 74.12.1</t>
  </si>
  <si>
    <t>К 7412030</t>
  </si>
  <si>
    <t>Консультационное сопровождение процесса подготовки форм трансформации и консолидации группы ОАО "Башинформсвязь"</t>
  </si>
  <si>
    <t>В соответствии с договором</t>
  </si>
  <si>
    <t>Центр. Бухгалтерия</t>
  </si>
  <si>
    <t>Металлическая или полиэтиленовая армированная емкость, с закрывающейся крышкой, предназначенная для хранения запасов воды, необходимой для тушения возможных пожаров и загораний</t>
  </si>
  <si>
    <t>Знак безопасности выполненный на пластике или клеющейся пленке.</t>
  </si>
  <si>
    <t>Переносное устройство, применяемое в качестве первичного средства пожаротушения,   для тушения очагов возгораний за счет выпуска припасенного огнетушащего вещества. Предназначен для тушения загораний твердых веществ, горючих жидкостей, газов, установок, н</t>
  </si>
  <si>
    <t>Предназначен в качестве прервичного средства пожаротушения для тушения пожаров и загораний, заранее запасенным огнетушащим веществом.</t>
  </si>
  <si>
    <t>Предназначен для тушения пожаров и загораний без участия человека</t>
  </si>
  <si>
    <t>Гибкий трубопровод для формирования тушащих веществ, предназначен для подачи воды к месту возгорания.</t>
  </si>
  <si>
    <t>Предназначен для подачи воды к месту возгорания, может формировать струю, создавать водяную завесу, прекращать подачу воды.</t>
  </si>
  <si>
    <t>Вид пожарного инвентаря применямого для сохранения огнетушащих средств (огнетушитель, пожарный рукав, пожарный стовол).</t>
  </si>
  <si>
    <t>Вид пожарного инвентаря. Предназначен для хранения первичных средств пожаротушения ( огнетушитель, лом, багор, топор,  лопата, кошма, просеянный песок).</t>
  </si>
  <si>
    <t>Белорецк, Бирск, Сибай</t>
  </si>
  <si>
    <t>143</t>
  </si>
  <si>
    <t>перенос срока закупки с мая на июль, изменение перечня материалов и начальной цены договора</t>
  </si>
  <si>
    <t>БЛОК АППАРАТНЫЙ  ДО 80 SD/15HD КАНАЛОВ, 19" 3U, TS-HW-R3</t>
  </si>
  <si>
    <t>блок аппаратный  до 80 SD/15HD каналов, 19" 3U, TS-HW-R3</t>
  </si>
  <si>
    <t>БЛОК АППАРАТНЫЙ, 19" 1U, TS-HW-R1U</t>
  </si>
  <si>
    <t>блок аппаратный, 19" 1U, TS-HW-R1U</t>
  </si>
  <si>
    <t>ИНТЕРФЕЙС ANALOG VIDEO НА 1 RF КАНАЛ, TS-HW-AV1</t>
  </si>
  <si>
    <t>Интерфейс analog video на 1 RF канал, TS-HW-AV1</t>
  </si>
  <si>
    <t>ИНТЕРФЕЙС DVB-T/T2/C2, 1RF, TS-HW-T22</t>
  </si>
  <si>
    <t>Интерфейс DVB-T/T2/C2, 1RF, TS-HW-T22</t>
  </si>
  <si>
    <t>ЛИЦЕНЗИЯ НА 1 SD КАНАЛ, TS-LC-1S</t>
  </si>
  <si>
    <t>Лицензия на 1 sd канал, TS-LC-1S</t>
  </si>
  <si>
    <t>ЛИЦЕНЗИЯ НА ДОПОЛНИТЕЛЬНЫЕ 10 СЕРВИСОВ, TT-LC-10S-R</t>
  </si>
  <si>
    <t>Лицензия на дополнительные 10 сервисов, TT-LC-10S-R</t>
  </si>
  <si>
    <t>ЛИЦЕНЗИЯ НА ДОПОЛНИТЕЛЬНЫЕ 10 СЕРВИСОВ, TT-LC-10S</t>
  </si>
  <si>
    <t>Лицензия на дополнительные 10 сервисов, TT-LC-10S</t>
  </si>
  <si>
    <t>ЛИЦЕНЗИЯ НА МОДУЛЬ ОБНОВЛЕНИЯ ПО, TT-OTA-R</t>
  </si>
  <si>
    <t>лицензия на модуль обновления ПО, TT-OTA-R</t>
  </si>
  <si>
    <t>ЛИЦЕНЗИЯ НА МОДУЛЬ ОБНОВЛЕНИЯ ПО, TT-OTA</t>
  </si>
  <si>
    <t>лицензия на модуль обновления ПО, TT-OTA</t>
  </si>
  <si>
    <t>ЛИЦЕНЗИЯ НА МОДУЛЬ ПОДДЕРЖКИ  EPG НА + 10 СЕРВИСОВ, TT-DVB-EPG10S-R</t>
  </si>
  <si>
    <t>Лицензия на модуль поддержки  EPG на + 10 сервисов, TT-DVB-EPG10S-R</t>
  </si>
  <si>
    <t>ЛИЦЕНЗИЯ НА МОДУЛЬ ПОДДЕРЖКИ  EPG НА + 10 СЕРВИСОВ, TT-DVB-EPG10S</t>
  </si>
  <si>
    <t>Лицензия на модуль поддержки  EPG на + 10 сервисов, TT-DVB-EPG10S</t>
  </si>
  <si>
    <t>ЛИЦЕНЗИЯ НА МОДУЛЬ ФОРМИРОВАНИЯ PSI/SI ТАБЛИЦ, TT-DVB-PSIG-R</t>
  </si>
  <si>
    <t>лицензия на модуль формирования PSI/SI таблиц, TT-DVB-PSIG-R</t>
  </si>
  <si>
    <t>ЛИЦЕНЗИЯ НА МОДУЛЬ ФОРМИРОВАНИЯ PSI/SI ТАБЛИЦ, TT-DVB-PSIG</t>
  </si>
  <si>
    <t>лицензия на модуль формирования PSI/SI таблиц, TT-DVB-PSIG</t>
  </si>
  <si>
    <t>ЛИЦЕНЗИЯ НА ПО РАБОЧЕЕ МЕСТО РЕДАКТОРА, TT-LC-ED</t>
  </si>
  <si>
    <t>Лицензия на ПО рабочее место редактора, TT-LC-ED</t>
  </si>
  <si>
    <t>ЛИЦЕНЗИЯ ТЕЛЕТАГ НА 1 АППАРАТНЫЙ БЛОК, TT-BASE-IP-R</t>
  </si>
  <si>
    <t>Лицензия телетаг на 1 аппаратный блок, TT-BASE-IP-R</t>
  </si>
  <si>
    <t>ЛИЦЕНЗИЯ ТЕЛЕТАГ НА 1 АППАРАТНЫЙ БЛОК, TT-BASE-IP</t>
  </si>
  <si>
    <t>Лицензия телетаг на 1 аппаратный блок, TT-BASE-IP</t>
  </si>
  <si>
    <t>ПОДДЕРЖКА ТЕХНИЧЕСКАЯ 2-Й УРОВЕНЬ, 12 МЕСЯЦЕВ, TS-TS1</t>
  </si>
  <si>
    <t>поддержка техническая 2-й уровень (консультации по телефону в рабочее время, выезд специалиста по запросу, апгрейд на мажорные и минорные версии), 12 месяцев, TS-TS1</t>
  </si>
  <si>
    <t>ПОДДЕРЖКА ТЕХНИЧЕСКАЯ 2-Й УРОВЕНЬ, 12 МЕСЯЦЕВ, TT-TS1</t>
  </si>
  <si>
    <t>поддержка техническая 2-й уровень (консультации по телефону в рабочее время, выезд специалиста по запросу, апгрейд на мажорные и минорные версии), 12 месяцев, TT-TS1</t>
  </si>
  <si>
    <t>153</t>
  </si>
  <si>
    <t>ИНТЕРНЕТ-ЦЕНТР ZYXEL FIBERHOME PSG1282N-22</t>
  </si>
  <si>
    <t>Интернет-центр для оптической линии GPON, с точкой доступа Wi-Fi 802.11n 300 Мбит/с, коммутатором Gigabit Ethernet и двумя телефонными розетками</t>
  </si>
  <si>
    <t>ИНТЕРНЕТ-ЦЕНТР ZYXEL FIBERHOME PSG1282NV-22</t>
  </si>
  <si>
    <t>Интернет-центр для оптической линии GPON, с точкой доступа Wi-Fi 802.11n 300 Мбит/с, коммутатором Gigabit Ethernet, двумя телефонными розетками и ТВ-выходом</t>
  </si>
  <si>
    <t>1038</t>
  </si>
  <si>
    <t xml:space="preserve"> 2564</t>
  </si>
  <si>
    <t>Выполнение работ ро подключению услуг интернет , КТВ, IP-TV абонентам в г. Уфа и г. Благовещенск</t>
  </si>
  <si>
    <t>В соответствии с техничеким заданием</t>
  </si>
  <si>
    <t>Новая строка гпз</t>
  </si>
  <si>
    <t>Выполнение работ ро подключению услуг интернет , КТВ, IP-TV абонентам в г. Уфа</t>
  </si>
  <si>
    <t>Выполнение работ ро подключению услуг интернет , КТВ, IP-TV абонентам в г. Уфа 2</t>
  </si>
  <si>
    <t>DK 29.22.1</t>
  </si>
  <si>
    <t>D 2915262</t>
  </si>
  <si>
    <t>Поставка  и монтаж  лифта  грузопассажирского</t>
  </si>
  <si>
    <t>48          2 кв</t>
  </si>
  <si>
    <t>ЛИФТ ПАССАЖИРСКИЙ</t>
  </si>
  <si>
    <t>ГОСТ Р 53770-2010 и ГОСТ 22011-95</t>
  </si>
  <si>
    <t>МОНТАЖ ЛИФТОВОГО ОБОРУДОВАНИЯ</t>
  </si>
  <si>
    <t>изменение срока подачи заявки 1707</t>
  </si>
  <si>
    <t>" ____"  ____________________ 2014 г.</t>
  </si>
  <si>
    <t xml:space="preserve">Закупка у единственного поставщика  </t>
  </si>
  <si>
    <t>5903 перенос стр 49 2 кв закупка не исостоялась</t>
  </si>
  <si>
    <t>88        2 кв</t>
  </si>
  <si>
    <t>Техническое обслуживание кондиционеров ЦАУ</t>
  </si>
  <si>
    <t>услуги по ТО и ремонту кондиционеров</t>
  </si>
  <si>
    <t xml:space="preserve">  </t>
  </si>
  <si>
    <t>(5909) изменение наименования закупки, срока подачи заявки, перечня услуг, суммы договора (5909)</t>
  </si>
  <si>
    <t>Техническое обслуживание и ремонт кондиционеров  ОАО</t>
  </si>
  <si>
    <t>Выполнение подрядных работ по прокладке ВОЛС, Иглинский район п Урман -Ауструм</t>
  </si>
  <si>
    <t xml:space="preserve"> Наличие разрешительных документов , наличие лицензии, опыт работы</t>
  </si>
  <si>
    <t>Подрядные работы</t>
  </si>
  <si>
    <t>Прокладка ВОЛС. Лицензии, опыт работы.</t>
  </si>
  <si>
    <t>подрядные раоботы по строительству</t>
  </si>
  <si>
    <t>F 4530010</t>
  </si>
  <si>
    <t>Выполнение подрядных работ по реконструкции МСС ВОЛС Иглинский р-н</t>
  </si>
  <si>
    <t>Наличие  лицензииразрешительных документаций, опыт работы</t>
  </si>
  <si>
    <t>Подрядные работы по строительству</t>
  </si>
  <si>
    <t>Подрядные работы  по строительству МСС Бедеева Поляна- Ст. Надеждино-Ахлыстино</t>
  </si>
  <si>
    <t xml:space="preserve">изменение цены договора. Срока подачи заявки  </t>
  </si>
  <si>
    <t>2896  изменение цены договора. Срока подачи заявки и перечня услуг</t>
  </si>
  <si>
    <t>3016 изменение цены договора. Срока подачи заявки и перечня услуг</t>
  </si>
  <si>
    <t>36</t>
  </si>
  <si>
    <t>43</t>
  </si>
  <si>
    <t xml:space="preserve">5829 </t>
  </si>
  <si>
    <t>Ввод новой строки</t>
  </si>
  <si>
    <t>K 72.6</t>
  </si>
  <si>
    <t>G 5262769</t>
  </si>
  <si>
    <t xml:space="preserve"> Оказание услуг  по техническому обслуживанию оборудования АТСС&amp;C08 и NGN Хуавей</t>
  </si>
  <si>
    <t>29               2 кв</t>
  </si>
  <si>
    <t>Ремонт ТЕЗов в сервисцентре Хуавей</t>
  </si>
  <si>
    <t>ремонт</t>
  </si>
  <si>
    <t>Техническое обслуживание оборудования АТС C&amp;C08 и NGN Хуавей по гг. Уфа, Стерлитамак, Салават, Давлеканово, Сибай</t>
  </si>
  <si>
    <t>934 Изменение срока подачи заявки, изменение начальной цены договора</t>
  </si>
  <si>
    <t>Проведение работ по внедрению модуля АСР "IRBIS-F OSS" 4.0</t>
  </si>
  <si>
    <t>нет в лексеме</t>
  </si>
  <si>
    <t>Услуги строительство канала связи и организации узлов доступа у услугам потенциальным клиентам ив многоквартирных , многоэтажных жилых домах по технологии PON (2)</t>
  </si>
  <si>
    <t>F 4526581</t>
  </si>
  <si>
    <t>Ремонт мягкой кровли зданий и помещений Верхне-Яркеево-Бакалы</t>
  </si>
  <si>
    <t>в соотвествии с проводимыми работами</t>
  </si>
  <si>
    <t>Ремонт мягкой кровли  техздания   РТПС "Бакалы"</t>
  </si>
  <si>
    <t>Ремонт мягкой кровли "Верхнееркево"</t>
  </si>
  <si>
    <t>Подрядные работы по строительству РОN сетей, Нагаево, Уфимский р-н</t>
  </si>
  <si>
    <t>802520</t>
  </si>
  <si>
    <t>141</t>
  </si>
  <si>
    <t>Выполнение подрядных работ по строительству РОN сетей, Осоргино, Уфимский р-н</t>
  </si>
  <si>
    <t>149</t>
  </si>
  <si>
    <t xml:space="preserve"> Мелеуз, Месягутово, УФА</t>
  </si>
  <si>
    <t xml:space="preserve"> Новая позиция в ГПЗ </t>
  </si>
  <si>
    <t xml:space="preserve">ОПОРА  ПРОПИТАННАЯ  8,0м ( Белорецк, Бирск, Сибай, Туймазы, Стерлитамак, ) </t>
  </si>
  <si>
    <t xml:space="preserve"> Белорецк, Бирск, Сибай, Туймазы, Стерлитамак, </t>
  </si>
  <si>
    <t>Телеканал HD Life</t>
  </si>
  <si>
    <t>Июнь 2015</t>
  </si>
  <si>
    <t>Здоровое ТВ (телеканал)</t>
  </si>
  <si>
    <t>Июль 2015</t>
  </si>
  <si>
    <t>5927</t>
  </si>
  <si>
    <t>Поставка маршрутизаторов Qtech 2полугодие</t>
  </si>
  <si>
    <t>.</t>
  </si>
  <si>
    <t>МАРШРУТИЗАТОР QTECH  QBR-2041WW</t>
  </si>
  <si>
    <t>Широкополосный маршрутизатор ADSL/ADSL2/ADSL2+ со встроенным 4-х портовым коммутатором 10/100 Мбит/с и отдельным WAN портом, Wi-Fi IEEE 802.11b/g/n, USB Host</t>
  </si>
  <si>
    <t>МАРШРУТИЗАТОР QTECH QNITY-400</t>
  </si>
  <si>
    <t>Подрядные работы по строительству МСС кальтовка - Валентиновка</t>
  </si>
  <si>
    <t>лицензии, опыт работ</t>
  </si>
  <si>
    <t>11         2 кв</t>
  </si>
  <si>
    <t>5946 изменение срока подачи заявки, начальной цены договора</t>
  </si>
  <si>
    <t>Услуги подряда по строительству сети доступа PON  мкр. Северный, г. Благовещенск,</t>
  </si>
  <si>
    <t>Согласно техническому заданию</t>
  </si>
  <si>
    <t>новая строка</t>
  </si>
  <si>
    <t>Запрос  предложений</t>
  </si>
  <si>
    <t>новая позиция гпз</t>
  </si>
  <si>
    <t>БЛОК ПИТАНИЯ PWR-C45-2800ACV С МОЩНОСТЬЮ ДО 2800ВТ ДЛЯ КОММУТАТОРА CISCO CATALYST 4500</t>
  </si>
  <si>
    <t>PWR-C45-2800ACV</t>
  </si>
  <si>
    <t>БЛОК ПИТАНИЯ PWR-C45-4200ACV  С МОЩНОСТЬЮ ДО 4200ВТ ДЛЯ КОММУТАТОРА CISCO CATALYST 4500</t>
  </si>
  <si>
    <t>PWR-C45-4200ACV</t>
  </si>
  <si>
    <t>КАБЕЛЬ CAB-CEE77-C19-EU</t>
  </si>
  <si>
    <t>КАБЕЛЬ КОНСОЛЬНЫЙ 6 FT С ИНТЕРФЕЙСОМ RJ-45-К-RJ-45</t>
  </si>
  <si>
    <t>КАБЕЛЬ ПИТАНИЯ CAB-AC-2800W-EU</t>
  </si>
  <si>
    <t>КАБЕЛЬ ПИТАНИЯ CISCO CAB-ACE</t>
  </si>
  <si>
    <t>КАБЕЛЬ СТЕКОВЫЙ CAB-STK-E-0.5M</t>
  </si>
  <si>
    <t>КАБЕЛЬНЫЙ ЗАЖИМ ДЛЯ КОММУТАТОРА CISCO CATALYST 3560-C,2960-C</t>
  </si>
  <si>
    <t>КАРТА ЛИНЕЙНАЯ 2 ПОКОЛЕНИЯ ДЛЯ CISCO CATALYST 4500 C 48ПОРТАМИ 10/100/1000 С ПОДДЕРЖКОЙ POE</t>
  </si>
  <si>
    <t>WS-X4748-RJ45V+E</t>
  </si>
  <si>
    <t>КАРТА ЛИНЕЙНАЯ ДЛЯ CISCO CATALYST 4500 C 48ПОРТАМИ 10/100/1000</t>
  </si>
  <si>
    <t>WS-X4648-RJ45-E</t>
  </si>
  <si>
    <t>КАРТА ЛИНЕЙНАЯ ДЛЯ CISCO CATALYST 4500 C 48ПОРТАМИ 10/100/1000 С ПОДДЕРЖКОЙ POE</t>
  </si>
  <si>
    <t>WS-X4648-RJ45V+E</t>
  </si>
  <si>
    <t>КАРТА ПРОЦЕССОРА УПРАВЛЕНИЯ 8-E ДЛЯ CATALYST 4500E</t>
  </si>
  <si>
    <t>WS-X45-SUP8-E</t>
  </si>
  <si>
    <t>КОММУТАТОР CISCO CATALYST 2960 С 48 ПОРТАМИ 10/100/1000 С ПОДДЕРЖКОЙ POE</t>
  </si>
  <si>
    <t>WS-C2960S-48FPS-L</t>
  </si>
  <si>
    <t>КОНВЕКТОР ИНТЕРФЕЙСОВ X2-SFP+</t>
  </si>
  <si>
    <t>X2-SFP+</t>
  </si>
  <si>
    <t>КОНТРАКТ СЕРВИСНЫЙ CON-SNT-41CK ДЛЯ CISCO UNIFIED IP PHONE 6941</t>
  </si>
  <si>
    <t>СЕРТИФИКАТ ЭЛЕКТРОННЫЙ ТЕХНИЧЕСКОЙ ПОДДЕРЖКИ CON-SNT-41CK ДЛЯ CISCO UNIFIED IP PHONE 6941</t>
  </si>
  <si>
    <t>КОНТРАКТ СЕРВИСНЫЙ ДЛЯ КОММУТАТОРА CISCO CATALYST 2960</t>
  </si>
  <si>
    <t>СЕРТИФИКАТ ЭЛЕКТРОННЫЙ ТЕХНИЧЕСКОЙ ПОДДЕРЖКИ ДЛЯ КОММУТАТОРА CISCO CATALYST 2960</t>
  </si>
  <si>
    <t>КОНТРАКТ СЕРВИСНЫЙ ДЛЯ КОММУТАТОРА CISCO CATALYST 4506</t>
  </si>
  <si>
    <t>СЕРТИФИКАТ ЭЛЕКТРОННЫЙ ТЕХНИЧЕСКОЙ ПОДДЕРЖКИ ДЛЯ КОММУТАТОРА CISCO CATALYST 4506</t>
  </si>
  <si>
    <t>КОНТРАКТ СЕРВИСНЫЙ ДЛЯ КОММУТАТОРА CISCO CATALYST 4510</t>
  </si>
  <si>
    <t>СЕРТИФИКАТ ЭЛЕКТРОННЫЙ ТЕХНИЧЕСКОЙ ПОДДЕРЖКИ ДЛЯ КОММУТАТОРА CISCO CATALYST 4510</t>
  </si>
  <si>
    <t>ЛИЦЕНЗИЯ C-4500E-IPB</t>
  </si>
  <si>
    <t>МОДУЛЬ (СЕТЕВОЙ СТЫК) ДЛЯ КОММУТАТОРА  C2960S</t>
  </si>
  <si>
    <t>C2960S-STACK</t>
  </si>
  <si>
    <t>ОПЕРАЦИОННАЯ СИСТЕМА  ДЛЯ КОММУТАТОРА CISCO CATALYST 4500 (S45ELB-15201E)</t>
  </si>
  <si>
    <t>ПРОГРАММНОЕ ОБЕСПЕЧЕНИЕ PI-MSE-PRMO-INSRT
ПРОГРАММНОЕ ОБЕСПЕЧЕНИЕ PI-MSE-PRMO-INSRT</t>
  </si>
  <si>
    <t>ТЕЛЕФОН CISCO IP PHONE 6941</t>
  </si>
  <si>
    <t>IP телефон Cisco UC Phone 6941, Charcoal, Standard Handset</t>
  </si>
  <si>
    <t>ТРАНСИВЕР ОПТИЧЕСКИЙ SFP-1G</t>
  </si>
  <si>
    <t>SFP-1G</t>
  </si>
  <si>
    <t>ТРАНСИВЕР ОПТИЧЕСКИЙ SFP-TX-100/1000</t>
  </si>
  <si>
    <t>SFP-TX-100/1000</t>
  </si>
  <si>
    <t>ТРАНСИВЕР ОПТИЧЕСКИЙ SFP+CISCO SFP-10G-LR</t>
  </si>
  <si>
    <t>SFP-10G-LR=</t>
  </si>
  <si>
    <t>ШАССИ CATALYST 4500E, 10СЛОТОВ,ДО 48 GBPS НА СЛОТ</t>
  </si>
  <si>
    <t>WS-C4510R+E</t>
  </si>
  <si>
    <t>F 4526578</t>
  </si>
  <si>
    <t>Услуги по строительству сети доступа PON д. Атаевка , Королево, Мечта</t>
  </si>
  <si>
    <t>152 2 кв</t>
  </si>
  <si>
    <t>Изменение начальной цены договора, изменение срока подачи заявки, изменеиие наименования</t>
  </si>
  <si>
    <t>Выполнение подрядных работ по строительству сети ADSL Сихонкино  Кармаскалинский РУС</t>
  </si>
  <si>
    <t>Поставка оптического кабеля (ОКТ,ОКЛ,ОКБ,ОКК)</t>
  </si>
  <si>
    <t>Новая строка в ГПЗ</t>
  </si>
  <si>
    <t>КАБЕЛЬ ОКБ-0,22-16П</t>
  </si>
  <si>
    <t>Волоконно-оптический кабель связи для прокладки в грунтах всех категорий  с круглой проволочной броней. Количество волокон в кабеле: 16. Тип волокна по спецификации ITU-T G.652.D производства Corning.</t>
  </si>
  <si>
    <t>КАБЕЛЬ ОКБ-0,22-32П</t>
  </si>
  <si>
    <t>КАБЕЛЬ ОКБ-0,22-48П</t>
  </si>
  <si>
    <t>Волоконно-оптический кабель связи для прокладки в грунтах всех категорий  с круглой проволочной броней. Количество волокон в кабеле: 48. Тип волокна по спецификации ITU-T G.652.D производства Corning.</t>
  </si>
  <si>
    <t>КАБЕЛЬ ОКК-0,22-12П</t>
  </si>
  <si>
    <t>Волоконно-оптический кабель связи самонесущий диэлектрический. Сердечник кабеля содержит диэлектрический центральный силовой элемент и внещний повив из оптических модулей. Количество волокон в кабеле: 12. Растягивающее усилие не менее 12 кН. Тип волокна п</t>
  </si>
  <si>
    <t>КАБЕЛЬ ОКК-0,22-24 (15 КН)</t>
  </si>
  <si>
    <t>КАБЕЛЬ ОКК-0,22-32П</t>
  </si>
  <si>
    <t>Волоконно-оптический кабель связи самонесущий диэлектрический. Сердечник кабеля содержит диэлектрический центральный силовой элемент и внещний повив из оптических модулей. Количество волокон в кабеле: 32. Растягивающее усилие не менее 12 кН. Тип волокна п</t>
  </si>
  <si>
    <t>КАБЕЛЬ ОКК-0,22-48 (15 КН)</t>
  </si>
  <si>
    <t>КАБЕЛЬ ОКК-0,22-8П</t>
  </si>
  <si>
    <t>Волоконно-оптический кабель связи самонесущий диэлектрический. Сердечник кабеля содержит диэлектрический центральный силовой элемент и внещний повив из оптических модулей. Количество волокон в кабеле: 8. Растягивающее усилие не менее 12 кН. Тип волокна по</t>
  </si>
  <si>
    <t>КАБЕЛЬ ОКЛ-0,22*24П</t>
  </si>
  <si>
    <t>Волоконно-оптический кабель связи для прокладки в  канализации , с ленточной или гофрированной броней. Количество волокон в кабеле: 24. Тип волокна по спецификации ITU-T G.657А, SMF-28 eXB.</t>
  </si>
  <si>
    <t>КАБЕЛЬ ОКЛ-0,22*32П</t>
  </si>
  <si>
    <t>Волоконно-оптический кабель связи для прокладки в  канализации , с ленточной или гофрированной броней. Количество волокон в кабеле: 32. Тип волокна по спецификации ITU-T G.657А, SMF-28 eXB.</t>
  </si>
  <si>
    <t>КАБЕЛЬ ОКЛ-0,22*48П</t>
  </si>
  <si>
    <t>Волоконно-оптический кабель связи для прокладки в  канализации , с ленточной или гофрированной броней. Количество волокон в кабеле: 48. Тип волокна по спецификации ITU-T G.657А, SMF-28 eXB.</t>
  </si>
  <si>
    <t>КАБЕЛЬ ОКЛ-0,22*72П</t>
  </si>
  <si>
    <t>Волоконно-оптический кабель связи для прокладки в  канализации , с ленточной или гофрированной броней . Тип волокна по спецификации ITU-T G.657А, SMF-28 eXB.</t>
  </si>
  <si>
    <t>КАБЕЛЬ ОКЛ-0,22*96П</t>
  </si>
  <si>
    <t>КАБЕЛЬ ОКЛ 0,22*16П</t>
  </si>
  <si>
    <t>DJ 28.75.27</t>
  </si>
  <si>
    <t>Поставка шкафов,   ящиков распределительных ЯР, коробок антивандальных (доп. заявки)</t>
  </si>
  <si>
    <t>в соответствии с договором</t>
  </si>
  <si>
    <t>Бирск, Мелеуз, Сибай, Стерлитамак, УФА</t>
  </si>
  <si>
    <t>Коробка АК-1 предназначен для установки в ней устройств по распределению , сигналов КТВ к абонентам, внутри помещений, доступ к которым посторонних лиц не желателен; Она состоит из металлического корпуса с толщиной металла 1 мм .</t>
  </si>
  <si>
    <t>Бирск, Мелеуз, Сибай, Уфа</t>
  </si>
  <si>
    <t>ПОЛКА 19" ПЕРФОРИРОВАННАЯ, ГЛУБИНА 250ММ</t>
  </si>
  <si>
    <t>Полка переднего крепления 2U для настенных и напольных шкафов, а также открытых стоек</t>
  </si>
  <si>
    <t xml:space="preserve">"Шкафы антивандальные выполнены в 19' стандарте 15 U. Должен быть изготовлен из стали толщиной 1,5-2 мм.Cобирается из набора панелей и сборочного крепежа. Исполнение конструктива и крепежа не позволяет разобрать конструкцию снаружи без применения режущего инструмента. </t>
  </si>
  <si>
    <t>Мелеуз, Сибай</t>
  </si>
  <si>
    <t>Шкафы предназначены для установки и использования внутри помещений. и  установки стандартного навесного 19" телекоммуникационного оборудования.</t>
  </si>
  <si>
    <t xml:space="preserve">Шкаф оптический настенный должен быть предназначен для подключения абонентов к пассивной оптической сети с использованием оптических патчкордов. должен размещаться внутри помещений, на стене. На двери установлен замок трехточечной фиксации.
Комплектация шкафа: 32 розетки SM SC/APC на абонентской части адаптерной решетки, одна розетка SM SC/APC на магистральной части адаптерной решетки (питание сплиттера), 33 монтажных шнура SM, SC/APC, 0,9мм, 1,0м. и 33 КДЗС-40., две сплайс-кассеты, средства и материалы для монтажу кросса на стену. Сплиттер PLC 1х32, оконцованный разьемами SC\APC. В корпусе кросса должны быть 2 вводных отверстия с пылезащитными втулками и фиксаторами силового элемента оптического кабеля и не менее двух  входов для ввода патчкордов абонентов с пылезащитными втулками.материал корпуса сталь 1,5 мм
покрытие полимерная порошковая краска RAL 7032. Наличие места для укаладки запаса оптических шнуров с допустимым радиусом изгиба, Имеет вандалозащищенную конструкцию. 
</t>
  </si>
  <si>
    <t>ЭЛЕМЕНТ КРЕПЕЖНЫЙ (ВИНТ М6, КВАДРАТ.ГАЙКА.ШАЙБА)</t>
  </si>
  <si>
    <t>Крепежный элемент предназначен для крепления любых аксессуаров (приборов) на 19-ти дюймовые перфорированные направляющие. Представляет собой винт М6 с пластмассовой шайбой и квадратную гайку в металлической обойме.</t>
  </si>
  <si>
    <t>D 3133108</t>
  </si>
  <si>
    <t>Поставка Кабеля RG 11  (доп.заявки)</t>
  </si>
  <si>
    <t xml:space="preserve"> УФА</t>
  </si>
  <si>
    <t>DI 26.61</t>
  </si>
  <si>
    <t>D 2695111</t>
  </si>
  <si>
    <t>Поставка ж/б опор, блоков ФБС (доп.заявки)</t>
  </si>
  <si>
    <t>ОПОРА ЖЕЛЕЗОБЕТОННАЯ 9,5М</t>
  </si>
  <si>
    <t>ФБС 24-3-6</t>
  </si>
  <si>
    <t>Блок железобетооный фундаментный</t>
  </si>
  <si>
    <t>КАБЕЛЬ-КАНАЛ 25Х16</t>
  </si>
  <si>
    <t>Материал изделия:ПВХ (поливинилхлорид) Цвет:Белый, Крышка:Есть , Тип изделия:
Кабель-канал , Длина, мм:2000 , Ширина, мм:25 , Высота, мм:16,</t>
  </si>
  <si>
    <t>КАБЕЛЬ-КАНАЛ ПВХ 34Х54 ДЛЯ ТЕЛЕКОММУНИКАЦИЙ</t>
  </si>
  <si>
    <t>кабель-канал для укладки кабелей СКТВ и ШПД внутриподъездный</t>
  </si>
  <si>
    <t>ТРУБА ГОФР. ПВХ 25</t>
  </si>
  <si>
    <t>соответствие ТУ 2298-001-67341529-2010</t>
  </si>
  <si>
    <t>I 6420019</t>
  </si>
  <si>
    <t>МОДЕРНИЗАЦИЯ АППАРАТНО-ПРОГРАММНОГО КОМПЛЕКСА "СОРМович"</t>
  </si>
  <si>
    <t>Поставка кабель-каналов, гофротрубы (дополнительная заявка)</t>
  </si>
  <si>
    <t>D 3133030</t>
  </si>
  <si>
    <t>Поставка материалов для КТВ, оптических муфт и комплектующих.(доп. Заявка)</t>
  </si>
  <si>
    <t>Бирск, Мелеуз, УФА</t>
  </si>
  <si>
    <t>АТТЕНЮАТОР FM- FC 10 BD</t>
  </si>
  <si>
    <t>Атеннюатор</t>
  </si>
  <si>
    <t>Бирск, Мелеуз, Стерлитамак, УФА</t>
  </si>
  <si>
    <t>Гильза термоусаживаемая КДЗС 40мм. Представляет собой полиолефиновую трубку, внутри которой находится металлический стержень и трубка из севилена. Предназначена для защиты места сварки двух волокон в оптических муфтах и кроссах. Гильзы термоусаживаемы, сн</t>
  </si>
  <si>
    <t>КРОСС НАСТЕННЫЙ АНТИВАНДАЛЬНЫЙ ШКОН 16SC</t>
  </si>
  <si>
    <t>В соответствии с закупочноц документацией</t>
  </si>
  <si>
    <t>КРОСС ШКОН-ПА-1 (В КОМПЛЕКТЕ)</t>
  </si>
  <si>
    <t>Розетка для установки в квартире абонента.</t>
  </si>
  <si>
    <t>Кросс оптический ШКОС - М стоечного типа – предназначен для концевой заделки, распределения и коммутации оптических кабелей связи. Должен соответствовать "Правилам применения кроссового оборудования", утвержденным Приказом Мининформсвязи Российской Федера</t>
  </si>
  <si>
    <t>представляет собой поливинилхлоридную пленку, изготовленную из ПВХ композиции,
вальцево каландровым способом, с нанесенным на одну сторону клеевым слоем, и разрезанную на полосы
определенной ширины.</t>
  </si>
  <si>
    <t>Бирск, Мелеуз</t>
  </si>
  <si>
    <t>ОРГАНАЙЗЕР С ПЛАСТИКОВЫМИ КОЛЬЦАМИ</t>
  </si>
  <si>
    <t>Органайзер</t>
  </si>
  <si>
    <t>ОТВЕТВИТЕЛЬ АБОНЕНТСКИЙ ТАН316</t>
  </si>
  <si>
    <t>Затухание на отвод, дБ -5 МГц - 1000 МГц. Затухание на проход, дБ - 5МГц, 40 МГц,40 МГц - 470 МГц,470 МГц - 1000 МГц, Используются для неравномерного деления телевизионного радиосигнала в кабельных сетях.
Паяная крышка
Гальваническая развязка всех портов</t>
  </si>
  <si>
    <t>ОТВЕТВИТЕЛЬ МАГИСТРАЛЬНЫЙ ТМН 210/58DC</t>
  </si>
  <si>
    <t>предназначен для ответвления части энергии радиочастотного сигнала на 2 направления от магистральной междомовой линии передачи в субмагистральные линии. 2 отвод на 10дБ, разьем 5/8" - 5/8", магистральный  c проходом питанием по всем входам — выходам.</t>
  </si>
  <si>
    <t>Бирск, Мелеуз, Сибай</t>
  </si>
  <si>
    <t>Бирск, Мелеуз, Сибай, УФА</t>
  </si>
  <si>
    <t>ПЕРЕХОД С PG-11 НА 5/8</t>
  </si>
  <si>
    <t>5/8 Female-PG-11 male, Универсальный адаптер выполнен в виде резьбового кольца имеющего внутреннею резьбу 5/8 (female; розетка) и внешнею резьбу присоединительного размера PG11 (male; вилка). Для удобства монтажа и демонтажа адаптера служит шестигранное к</t>
  </si>
  <si>
    <t>РАЗВЕТВИТЕЛЬ ОПТИЧ.PLC(SS TUBE2)1*4 0,9 1М 5SC/APC</t>
  </si>
  <si>
    <t>РАЗВЕТВИТЕЛЬ ОПТИЧ.PLC(SS TUBE2)1*8 0,9 1М 9SC/APC</t>
  </si>
  <si>
    <t>РАЗВЕТВИТЕЛЬ РО-1*2 05/95 3,0 1,0 М</t>
  </si>
  <si>
    <t>разъем F</t>
  </si>
  <si>
    <t>УСТРОЙСТВО ЗАЩИТЫ ОТКЛЮЧЕНИЙ УЗО ВД1-63 2Р 16-40А/30МА</t>
  </si>
  <si>
    <t>Выключатель дифференциальный ВД1-63 (УЗО) 2Р 16-40А/30мА. предназначен для повышения электробезопасности эксплуатации бытовых и промышленных электроустановок напряжением 230/400 В, частотой 50 Гц.</t>
  </si>
  <si>
    <t>УСТРОЙСТВО УПМК (КОМПЛЕКТ)</t>
  </si>
  <si>
    <t>УПМК используется при подвеске оптических муфт типа МТОК и технологических запасов оптических кабелей на опорах. Муфта и бухта кабеля закрепляются на одном устройстве.</t>
  </si>
  <si>
    <t>ШНУР ОПТИЧЕСКИЙ SC/APC-SC/UPC SM 9/125 SIMPLEX 2М</t>
  </si>
  <si>
    <t>шнур оптический</t>
  </si>
  <si>
    <t>Бирск, Мелеуз, Сибай, Стерлитамак</t>
  </si>
  <si>
    <t>ШНУР ШОС-SM/0,9 ММ-FC/APC-1,5М</t>
  </si>
  <si>
    <t>согласно закупочной докуметации</t>
  </si>
  <si>
    <t>ШНУР ШОС-SM/3,0ММ-FC/APC-FC/APC-2,0М</t>
  </si>
  <si>
    <t>ШНУР ШОС-SM/3,0ММ-SC/UPC-SC/UPC-15,0М</t>
  </si>
  <si>
    <t>ШОС FC/UPC-FC/UPC SM 3.0 L-20.0М</t>
  </si>
  <si>
    <t>ПИГТЕЙЛ FC/UPC SM</t>
  </si>
  <si>
    <t>FC/UPC SM пигтейл - отрезок одномодового оптического волокна (9/125 мкм )в буферном покрытии (buffer 0,9),оконцованный с одной стороны коннектором  FC/UPC SM</t>
  </si>
  <si>
    <t>АДАПТЕР FC/UPC D-ТИПА</t>
  </si>
  <si>
    <t>Адаптер FC/UPC</t>
  </si>
  <si>
    <t>D 3222494</t>
  </si>
  <si>
    <t>БОЛТ 12*100 АНКЕРНЫЙ</t>
  </si>
  <si>
    <t>элемент крепежный</t>
  </si>
  <si>
    <t>ЗАЖИМ ПОДДЕРЖИВАЮЩИЙ SC 30/34</t>
  </si>
  <si>
    <t>Поддерживающий зажим  для оптических кабелей с вынесенным стальным или из сплава алюминия несущим тросом (тип "8"). Поддерживающий зажим SC 30/34 состоит из двух стальных оцинкованных пластин с вставками из ультрафиолетостойкого термопластика, с двумя кан</t>
  </si>
  <si>
    <t>F 45.45</t>
  </si>
  <si>
    <t>Капитальный ремонт помещений произв. лаборатории ЦТЭ, АТС-228/252, ул. Кирова 105</t>
  </si>
  <si>
    <t>DL 30.02</t>
  </si>
  <si>
    <t>Август 2015</t>
  </si>
  <si>
    <t>Объединение строк № 16 -1 кв, № 82, 30 -  2 кв</t>
  </si>
  <si>
    <t>Поставка оборудования  для модернизации системы хранения данных</t>
  </si>
  <si>
    <t>Массив Дисковый Основа HP 3PAR StoreServ 7400 4-N Storage Base</t>
  </si>
  <si>
    <t>QR485A</t>
  </si>
  <si>
    <t>Массив Дисковый FC адаптер HP 3PAR 7000 4-pt 8Gb/s FC Adapter</t>
  </si>
  <si>
    <t>QR486A</t>
  </si>
  <si>
    <t>Диск жёсткий HP M6710 600GB 6G SAS 10K 2.5in HDD</t>
  </si>
  <si>
    <t>C8R72A</t>
  </si>
  <si>
    <t>Диск жёсткий HP M6710 480GB 6G SAS 2.5in MLC SSD</t>
  </si>
  <si>
    <t>E7W54A</t>
  </si>
  <si>
    <t>Массив Дисковый ПО HP 3PAR 7400 Reporting Suite LTU</t>
  </si>
  <si>
    <t>BC795A</t>
  </si>
  <si>
    <t>Массив Дисковый ПО HP 3PAR 7400 App Suite for VMware LTU</t>
  </si>
  <si>
    <t>BC796A</t>
  </si>
  <si>
    <t>Массив Дисковый ПО HP 3PAR 7400 OS Suite Base LTU</t>
  </si>
  <si>
    <t>BC773A</t>
  </si>
  <si>
    <t>Массив Дисковый ПО HP 3PAR 7400 OS Suite Drive LTU</t>
  </si>
  <si>
    <t>BC774A</t>
  </si>
  <si>
    <t>Массив Дисковый ПО HP 3PAR 7400 Replication Suite Base LTU</t>
  </si>
  <si>
    <t>BC775A</t>
  </si>
  <si>
    <t>Массив Дисковый ПО HP 3PAR 7400 Replication Suite Drive LTU</t>
  </si>
  <si>
    <t>BC776A</t>
  </si>
  <si>
    <t>Массив Дисковый ПО HP 3PAR 7400 Data Opt St v2 Base LTU</t>
  </si>
  <si>
    <t>BD270A</t>
  </si>
  <si>
    <t>Массив Дисковый ПО HP 3PAR 7400 Data Opt St v2 Drive LTU</t>
  </si>
  <si>
    <t>BD271A</t>
  </si>
  <si>
    <t>Полка дисковая HP M6710 2.5in 2U SAS Drive Enclosure</t>
  </si>
  <si>
    <t>QR490A</t>
  </si>
  <si>
    <t>Полка дисковая HP M6720 3.5in 4U SAS Drive Enclosure</t>
  </si>
  <si>
    <t>QR491A</t>
  </si>
  <si>
    <t>Диск жёсткий HP M6720 4TB 6G SAS 7.2K 3.5in HDD</t>
  </si>
  <si>
    <t>H6Z87A</t>
  </si>
  <si>
    <t>Массив Дисковый Поддержка HP 3PAR 7400 OS Suite Base LTU Supp</t>
  </si>
  <si>
    <t>H1K92A5     RDD</t>
  </si>
  <si>
    <t>Массив Дисковый Поддержка HP 3PAR 7400 RplicationSuite Bse LTU Sup</t>
  </si>
  <si>
    <t>H1K92A5     RDE</t>
  </si>
  <si>
    <t>Массив Дисковый Поддержка HP 3PAR 7400 Reporting Suite LTU Supp</t>
  </si>
  <si>
    <t>H1K92A5     RDQ</t>
  </si>
  <si>
    <t>Массив Дисковый Поддержка HP 3PAR 7400 App Suite LTU Supp</t>
  </si>
  <si>
    <t>H1K92A5     RDR</t>
  </si>
  <si>
    <t>Массив Дисковый Поддержка HP 3PAR 7400 OS Suite Drive LTU Supp</t>
  </si>
  <si>
    <t>H1K92A5     S7D</t>
  </si>
  <si>
    <t>Массив Дисковый Поддержка HP 3PAR 7400 Replic Suite Drive LTU Supp</t>
  </si>
  <si>
    <t>H1K92A5     S7E</t>
  </si>
  <si>
    <t>Массив Дисковый Поддержка HP 3PAR 7400 DataOpt St v2 Base LTU Supp</t>
  </si>
  <si>
    <t>H1K92A5     S7W</t>
  </si>
  <si>
    <t>Массив Дисковый Поддержка HP 3PAR 7400 Data Opt St v2 Drv LTU Supp</t>
  </si>
  <si>
    <t>H1K92A5     S7X</t>
  </si>
  <si>
    <t>Массив Дисковый Поддержка HP 3PAR 7000 480GB SAS MLC SSD HW Supp</t>
  </si>
  <si>
    <t>H1K92A5     SJJ</t>
  </si>
  <si>
    <t>Массив Дисковый Поддержка HP 3PAR 7000 Drives under 1TB Support</t>
  </si>
  <si>
    <t>H1K92A5     WUS</t>
  </si>
  <si>
    <t>Массив Дисковый Поддержка HP 3PAR 7000 Drives over 1TB Support</t>
  </si>
  <si>
    <t>H1K92A5     WUT</t>
  </si>
  <si>
    <t>Массив Дисковый Поддержка HP 3PAR 7000 Drive Enclosure Support</t>
  </si>
  <si>
    <t>H1K92A5     WUW</t>
  </si>
  <si>
    <t>Массив Дисковый Поддержка HP 3PAR 7000 Adapter Support</t>
  </si>
  <si>
    <t>H1K92A5     WUX</t>
  </si>
  <si>
    <t>Массив Дисковый Поддержка HP 3PAR 7400 4-node Storage Base Support</t>
  </si>
  <si>
    <t>H1K92A5     WUY</t>
  </si>
  <si>
    <t>Массив Дисковый Инсталляция HP Startup 3PAR 7400 4-Nd Strg Base SVC</t>
  </si>
  <si>
    <t>HA114A1     5TS</t>
  </si>
  <si>
    <t>Массив Дисковый Инсталляция HP Startup 3PAR 7000 FC Adapter SVC</t>
  </si>
  <si>
    <t>HA114A1     5TT</t>
  </si>
  <si>
    <t>Массив Дисковый Инсталляция HP Startup 3PAR 7000 2U SAS Enclosre SVC</t>
  </si>
  <si>
    <t>HA114A1     5TV</t>
  </si>
  <si>
    <t>Массив Дисковый Инсталляция HP Startup 3PAR 7000 4U SAS Enclosre SVC</t>
  </si>
  <si>
    <t>HA114A1     5TW</t>
  </si>
  <si>
    <t>Массив Дисковый Инсталляция HP Startup 3PAR 7000 App Ste VMWare SVC</t>
  </si>
  <si>
    <t>HA124A1     5TH</t>
  </si>
  <si>
    <t>Массив Дисковый Инсталляция HP Startup 3PAR 7000 Reporting Ste SVC</t>
  </si>
  <si>
    <t>HA124A1     5TM</t>
  </si>
  <si>
    <t>Массив Дисковый Инсталляция HP Startup 3PAR 7000 Replication Ste SVC</t>
  </si>
  <si>
    <t>HA124A1     5TN</t>
  </si>
  <si>
    <t>Массив Дисковый Поддержка HP CP Svc for Storage Training</t>
  </si>
  <si>
    <t>HF383A1</t>
  </si>
  <si>
    <t>Массив Дисковый Инсталляция HP Startup 3PAR 7000 Data Opt Ste v2 SVC</t>
  </si>
  <si>
    <t>HA124A1     5UG</t>
  </si>
  <si>
    <t>K 72.50</t>
  </si>
  <si>
    <t>K 7250020</t>
  </si>
  <si>
    <t>Техническая поддержка поставки системы хранения данных</t>
  </si>
  <si>
    <t>Резерв "Брокейд"</t>
  </si>
  <si>
    <t>Техническая поддержка дискового массива Hitachi  AMS2100</t>
  </si>
  <si>
    <t>Техническая поддержка дискового массива Hitachi  VSP 43545</t>
  </si>
  <si>
    <t>Техническая поддержка дискового массива Hitachi  VSP 43600</t>
  </si>
  <si>
    <t>Техническая поддержка системы хранения данных Hitachi  NAS</t>
  </si>
  <si>
    <t>Сертификаты , ГОСТы. согласно спецификации</t>
  </si>
  <si>
    <t>Массив Дисковый Поддержка HP 5Y HPSD ProactiveCarePersonalizedSUPP</t>
  </si>
  <si>
    <t>H4B58A5     003</t>
  </si>
  <si>
    <t>Техническая поддержка системы хранения данных HP 3Par 7400</t>
  </si>
  <si>
    <t>71</t>
  </si>
  <si>
    <t>30 2 кв</t>
  </si>
  <si>
    <t>Выполнение подрядных работ по строительству МСС ВОЛП</t>
  </si>
  <si>
    <t xml:space="preserve"> Наличие разрешительных документов . опыт работы . В соответствии с  закупочной документацией</t>
  </si>
  <si>
    <t>2939 и зменение срока подачи заявки, начальной уены договора</t>
  </si>
  <si>
    <t>2928 и зменение срока подачи заявки, начальной уены договора</t>
  </si>
  <si>
    <t>6378 Отдел мобилизационной подготовки и ЧС (ОМПиЧС)</t>
  </si>
  <si>
    <t>Строительство МСС Ермолаево -Новомурапталово, Ямансарова (СМР подрядным способом иждевением подрядчика)</t>
  </si>
  <si>
    <t>Выполнение СМР подрядным способом</t>
  </si>
  <si>
    <t>МУФТА П/ЭТ Д100</t>
  </si>
  <si>
    <t>Муфты изготавливаются из полиэтилена высокого давления сокращённо ПВД и служат для соединения асбестоцементных безнапорных труб,муфта d 100 должна плотно прилегать к хризолитцементной  трубе .</t>
  </si>
  <si>
    <t>ПЛАКАТ ИНФОРМАЦИОННЫЙ</t>
  </si>
  <si>
    <t>СТОЛБИК ОПОЗНАВАТЕЛЬНЫЙ ДЛЯ ПОДЗ.ЛИНИЙ СВЯЗИ</t>
  </si>
  <si>
    <t>ТРУБА А/Ц 100 (ШТ)</t>
  </si>
  <si>
    <t>Труба хризолитцементная  безнапорная,  используется при прокладке кабелей телефонной связи и электрокабелей, длина трубы  -3,95м, внутрений и условный  диаметр трубы 100мм,  наружний 118мм , толщина стенки 9 мм,в увязке 61 шт , Величина испытательного дав</t>
  </si>
  <si>
    <t>Техническая поддержка СЭД</t>
  </si>
  <si>
    <t>1           4 кв</t>
  </si>
  <si>
    <t>Пернос срока подачи заявки, изменение начальной цены договора</t>
  </si>
  <si>
    <t>техподдержка СЭД</t>
  </si>
  <si>
    <t xml:space="preserve">804250 </t>
  </si>
  <si>
    <t>Поставка оптических приемников GPON</t>
  </si>
  <si>
    <t>ИСТОЧНИК ПИТАНИЯ 12V, 1500MA, 18W</t>
  </si>
  <si>
    <t>Источник питания 12V, 1500mA, 18W Тип вилки: DIRECT PLUG-IN CEE 7/16
Тип разьема: 2464,20AWG, *2C*80?*1.5M
+5.5*2.1*10MM DC Plug BK
Рабочее напряжение: 100~240V/AC</t>
  </si>
  <si>
    <t>ПРИЕМНИК КТВ VOLIUS VS5791-GPON</t>
  </si>
  <si>
    <t>Оптический КТВ приемник сетей FTTH. Входной уровень опт. мощности - -11 - +2дБм. Оптические возвратные потери меньше либо равно 40 дБ. Длина входной опт. волны: 1300 - 1650 нм. Оптический разьем - SC/APC. Диапазон рабочих частот - 47 - 1000 Мгц. Размеры 8</t>
  </si>
  <si>
    <t>РАЗВЕТВИТЕЛЬ ГНЕЗДА ПИТАНИЯ  DC</t>
  </si>
  <si>
    <t>Разветвитель гнезда питания  DC Female(5,5мм х 2,1 мм) -2шт. Male (5,5мм х 2,1 мм)</t>
  </si>
  <si>
    <t>Согласно тех. Задания</t>
  </si>
  <si>
    <t>Волоконно-оптический кабель связи самонесущий диэлектрический. Сердечник кабеля содержит диэлектрический центральный силовой элемент и внещний повив из оптических модулей. Количество волокон в кабеле: 48. Растягивающее усилие не менее 12 кН. Тип волокна п</t>
  </si>
  <si>
    <t>Выполнение работ по подключению к усугам телефонии ШПД,IP-TV,КТВ НА СЕТЯХ ДОСТУПА  FTTH</t>
  </si>
  <si>
    <t>ПРЕДОСТАВЛЕНИЕ ТЕЛЕФОНИИ,МУЛЬТИСЕРВИСНЫХ УСЛУГ ,КТВ ФИЗ.ЛИЦАМ</t>
  </si>
  <si>
    <t xml:space="preserve">Запрос предложений </t>
  </si>
  <si>
    <t>F 4526551</t>
  </si>
  <si>
    <t>Строительство МСС ВОЛП Старобедеево- Старобирючево, Старокулево-Ишмуратово</t>
  </si>
  <si>
    <t>Новая позиция гпз</t>
  </si>
  <si>
    <t>ВНЕДРЕНИЕ ПАКЕТА УСЛУГ ИНТЕРАКТИВНОГО IP ТЕЛЕВИДЕНИЯ ДЛЯ АБОНЕНТОВ ADSL</t>
  </si>
  <si>
    <t>Центр технической эксплуатации</t>
  </si>
  <si>
    <t>Техническая поддержка Sotal Lighthouse Beam SC сроком на 1 год</t>
  </si>
  <si>
    <t>В СООТВЕТСВВИИ С ЗАКУПОЧНОЙ ДОКУМЕНТАЦИЕЙ</t>
  </si>
  <si>
    <t>ТРАНСКОДЕР SOTAL LIGHTHOUSE BEAM SC 4.2</t>
  </si>
  <si>
    <t>IPTV/OTT транскодер Sotal Lighthouse Beam SC 4.2. Производительность до 65 выходных SD HLS потоков.</t>
  </si>
  <si>
    <t>ПРИСТАВКА ТЕЛЕВИЗИОННАЯ ЦИФРОВАЯ IPTV-HD (СЕРИЯ 103)</t>
  </si>
  <si>
    <t>ПРИСТАВКА IP-STB ПРОМСВЯЗЬ IP-TV HD 103</t>
  </si>
  <si>
    <t xml:space="preserve">  Поставка абонентского оборудования IP-TV -3</t>
  </si>
  <si>
    <t>Поставка оптического кабеля</t>
  </si>
  <si>
    <t>,</t>
  </si>
  <si>
    <t>Белорецк, Бирск, Мелеуз, УФА</t>
  </si>
  <si>
    <t>КАБЕЛЬ ОКК-0,22-4П</t>
  </si>
  <si>
    <t>КАБЕЛЬ ОКК-0,22-96 (15 КН)</t>
  </si>
  <si>
    <t>Волоконно-оптический кабель связи самонесущий диэлектрический. Сердечник кабеля содержит диэлектрический центральный силовой элемент и внещний повив из оптических модулей. Количество волокон в кабеле: 96. Растягивающее усилие не менее 15 кН. Тип волокна п</t>
  </si>
  <si>
    <t xml:space="preserve">804010 </t>
  </si>
  <si>
    <t>строительство мультисервисной сети доступа ШПД г.Уфа</t>
  </si>
  <si>
    <t>Отдел поддержки продаж (ОПП)</t>
  </si>
  <si>
    <t>Вещание телеканала IQ HD</t>
  </si>
  <si>
    <t>Вещание телеканала Русский детектив</t>
  </si>
  <si>
    <t>определяется фактической потребностью</t>
  </si>
  <si>
    <t>Вещание телеканала МУЛЬТ</t>
  </si>
  <si>
    <t>Октябрь 2015</t>
  </si>
  <si>
    <t>Вещание телеканала Eureka HD, Animal Family HD</t>
  </si>
  <si>
    <t>Строительство сети КТВ в г. Сибай 2 этап</t>
  </si>
  <si>
    <r>
      <t xml:space="preserve">Отдел капитального строительства (ОКС) </t>
    </r>
    <r>
      <rPr>
        <b/>
        <sz val="11"/>
        <color rgb="FFFF0000"/>
        <rFont val="Times New Roman"/>
        <family val="1"/>
        <charset val="204"/>
      </rPr>
      <t>НЕТ В ЛЕКСЕМЕ</t>
    </r>
  </si>
  <si>
    <t>Лицензии, СРО</t>
  </si>
  <si>
    <t>Выполнение работ по подключению услуг ШПД</t>
  </si>
  <si>
    <t xml:space="preserve"> Выполнение подрядных работ по строительству сети PON Заашкадарье Стерл. МУЭС</t>
  </si>
  <si>
    <t>Лицензии, опыт работ</t>
  </si>
  <si>
    <t>ПОСТАВКА ТРАНСКОДЕРОВ И ТЕХПОДДЕРЖКА SOTAL LIGHTHOUSE</t>
  </si>
  <si>
    <t xml:space="preserve">80450 </t>
  </si>
  <si>
    <t>Согласно условий договора</t>
  </si>
  <si>
    <t>АВТОМАТ 1П 10А С ВА-47-29 4,5 КА</t>
  </si>
  <si>
    <t>АВТОМАТ ВЫКЛ. 1Ф 32А</t>
  </si>
  <si>
    <t>АВТОМАТ ЩИТ (ВА 77-29) 1Ф 16А</t>
  </si>
  <si>
    <t>Поддерживающий зажим SO 239</t>
  </si>
  <si>
    <t>ЗАЖИМ ПРОКАЛЫВАЮЩИЙ</t>
  </si>
  <si>
    <t>Прокалывающий зажим герметичный изолированный SLIW11.1</t>
  </si>
  <si>
    <t>ЗАЖИМ ШЛЕЙФОВЫЙ ЗКШ</t>
  </si>
  <si>
    <t>Зажим прокалывающий Slip 22.12</t>
  </si>
  <si>
    <t>зажим шлейфовый</t>
  </si>
  <si>
    <t>Электротехнические материалы</t>
  </si>
  <si>
    <t>КАБЕЛЬ ВВГ 1*35</t>
  </si>
  <si>
    <t>КАБЕЛЬ ВВГ 3*2,5 (М)</t>
  </si>
  <si>
    <t>КАБЕЛЬ ВВГ 3*25  1*16</t>
  </si>
  <si>
    <t>КАБЕЛЬ ВВГНГ(А) 3*2,5</t>
  </si>
  <si>
    <t>КРОНШТЕЙН АНКЕРНЫЙ</t>
  </si>
  <si>
    <t>Крюк универсальный SOT 29</t>
  </si>
  <si>
    <t>ЛОТОК КАБЕЛЬНЫЙ ДЛЯ МОНТАЖА СВЕТИЛЬНИКОВ 60Х75Х3000</t>
  </si>
  <si>
    <t>Металлический кабельный лоток</t>
  </si>
  <si>
    <t>ОПОРА ДЛЯ ЭЛЕКТРОУСТАНОВОЧНЫХ ЭЛЕМЕНТОВ С DIN РЕЙКОЙ</t>
  </si>
  <si>
    <t>Панель  предназначена для размещения электроустановочных элементов: автоматические выключатели, кросс-модули, индикаторы, розетки и другие элементы, монтируемые на монтажную рейку ЕN 50022. На базе данных устройств возможно создание произвольной организац</t>
  </si>
  <si>
    <t>ПРОВОД ПВ 1*2,5</t>
  </si>
  <si>
    <t>ПРОВОД ПВ 1*4,0</t>
  </si>
  <si>
    <t>ПРОВОД ПВ3 1*6</t>
  </si>
  <si>
    <t>ПРОВОД ПВЗ 1*16</t>
  </si>
  <si>
    <t>ПРОВОД ПВЗ 1*50</t>
  </si>
  <si>
    <t>СВЕТИЛЬНИК СВЕТОДИОДНЫЙ ДСП-100</t>
  </si>
  <si>
    <t>Светильники общего освещения</t>
  </si>
  <si>
    <t>ШИНА ЗАЗЕМЛЕНИЯ</t>
  </si>
  <si>
    <t>шина заземления</t>
  </si>
  <si>
    <t>электротехнические материалы</t>
  </si>
  <si>
    <t>ЩИТ ЩЗП-2</t>
  </si>
  <si>
    <t>804010</t>
  </si>
  <si>
    <t>лицензии, СРО</t>
  </si>
  <si>
    <t>ногвая строка в гпз</t>
  </si>
  <si>
    <t>УСЛУГИ ПОДРЯДА  "Строительство канала связи и организазации узлов доступа к услугам  потенциальным клиентам в многоквартирных, многоэтажных жилых домах по технологии FTTx"</t>
  </si>
  <si>
    <t>Новая строка</t>
  </si>
  <si>
    <t>СРО, Лицензии</t>
  </si>
  <si>
    <t>Наличие СРО, опыт работы</t>
  </si>
  <si>
    <t>8040138</t>
  </si>
  <si>
    <t>новая строка в ГПЗ</t>
  </si>
  <si>
    <t>I 64.20</t>
  </si>
  <si>
    <t>Радиодетали ЦТЭ</t>
  </si>
  <si>
    <t>Поставка радиодеталей для цеха радиовещания</t>
  </si>
  <si>
    <t>F 4520529</t>
  </si>
  <si>
    <t>Подрядные работы по реконструкции фасада и входной группы здания АТС-250 г.Уфа,ул.Гоголя 59</t>
  </si>
  <si>
    <t>сентябрь 2014</t>
  </si>
  <si>
    <t>F 45.25.6</t>
  </si>
  <si>
    <t>F 4526343</t>
  </si>
  <si>
    <t>Капитальный ремонт гаражей РУС ЦТЭ</t>
  </si>
  <si>
    <t>СРО, опыт работ</t>
  </si>
  <si>
    <t>Ремонт кровли гаража и дизельной в РУС п.Иглино</t>
  </si>
  <si>
    <t>мягкая</t>
  </si>
  <si>
    <t>Ремонт кровли дизельной в РУС п.Кармаскалы</t>
  </si>
  <si>
    <t>шиферная</t>
  </si>
  <si>
    <t>Ремонт кровли и помещений гаража  в РУС  п.Чишмы</t>
  </si>
  <si>
    <t xml:space="preserve">  План закупки товаров, работ, услуг ОАО "Башинформсвязь" </t>
  </si>
  <si>
    <t xml:space="preserve"> План закупки товаров, работ, услуг ОАО "Башинформсвязь" </t>
  </si>
  <si>
    <t>D 3221113</t>
  </si>
  <si>
    <t>Поставка радиорелейных станций ALFOpius80 SIAE</t>
  </si>
  <si>
    <t>Радиоблок ODU ALFOplus80 SB=1L, электрическая версия</t>
  </si>
  <si>
    <t>Радиоблок  наружного размещения  ODU ALFOplus80 SB=1L, скорость 1 Гбит/с (полный дуплекс), 4QAM, электрическая версия, под-диапазон SB=1L GB9900</t>
  </si>
  <si>
    <t>Радиоблок ODU ALFOplus80 SB=1H, электрическая версия</t>
  </si>
  <si>
    <t>Радиоблок наружного размещения ODU ALFOplus80 SB=1H, скорость 1 Гбит/с (полный дуплекс), 4QAM, электрическая версия, под-диапазон SB=1H  GB9901</t>
  </si>
  <si>
    <t>Защитный кожух разъема RJ-45 RJ45 FULLOUTDOOR.CONN.KIT KEY DOWN</t>
  </si>
  <si>
    <t>P20032 Защитный кожух разъема RJ-45</t>
  </si>
  <si>
    <t>Адаптер питания PoE AC/DC 60 Вт, с защитой от высоковольтной наводки AC/DC 60W MIDSPAN INJECT.SURGE PROTECTED</t>
  </si>
  <si>
    <t>S03653 Адаптер питания PoE AC/DC 60 Вт, с защитой от высоковольтной наводки</t>
  </si>
  <si>
    <t>Кабель для юстировки антенны 2 x M12 5P 2 x M12 5P POINTING CABLE</t>
  </si>
  <si>
    <t xml:space="preserve">F03608 Кабель для юстировки антенны 2 x M12 5P </t>
  </si>
  <si>
    <t>Ключ для разъемов AMPHENOL LOCKING KEY FOR AMPH.CONNECTOR</t>
  </si>
  <si>
    <t>J23599 Ключ для разъемов AMPHENOL</t>
  </si>
  <si>
    <t>Кабель заземления для ODU 1+0 GND CABLE (16mm) KIT FOR ODU 1+0</t>
  </si>
  <si>
    <t>Кабель заземления для ODU 1+0</t>
  </si>
  <si>
    <t>Кабель LAN для внешней прокладки (100 м), 2xRJ-45 DATA CABLE CAT5e FOR OUTDOOR</t>
  </si>
  <si>
    <t>Кабель LAN для внешней прокладки (100 м), 2xRJ-45</t>
  </si>
  <si>
    <t xml:space="preserve">Антенна Andrew 80GHZ SP 0.6M VHA R740 E-BAND </t>
  </si>
  <si>
    <t>UE6CKM00A Антенна Andrew 80GHZ SP 0.6M VHA R740 E-BAND</t>
  </si>
  <si>
    <t>Изменнеие количества услуг, начальной цены договора</t>
  </si>
  <si>
    <t>937</t>
  </si>
  <si>
    <t>Выполнение работ по подключению  услуг ШПД г. Нефтекамск, г. Янаул, г. Агидель</t>
  </si>
  <si>
    <t>Нефтекамск, Янаул, Агидель</t>
  </si>
  <si>
    <t>Выполнение работ по подкючению Ethernet, KTB, IP-TV(FTTH,FTTB)</t>
  </si>
  <si>
    <t>РБ</t>
  </si>
  <si>
    <t>6792</t>
  </si>
  <si>
    <t>Выполнение работ по подключению услуг Ethernet, KTB, IP-TV</t>
  </si>
  <si>
    <t>Выполнение работ по подключению услуг Ethernet, KTB, IP-TV, г.Уфа, г.Благовещенск</t>
  </si>
  <si>
    <t>УФА, Благовещенск</t>
  </si>
  <si>
    <t>I 6325060</t>
  </si>
  <si>
    <t>Выполнение работ по подключению услуг Ethernet, KTB, IP-TV г.Уфа</t>
  </si>
  <si>
    <t>6796</t>
  </si>
  <si>
    <t>Выполнение работ по подключению услуг Ethernet, KTB, IP-TV(FTTH,FTTB)</t>
  </si>
  <si>
    <t>Выполнение работ по подключению услуг Ethernet, KTB ,IP-TV(FTTB, FTTH) в зоне ответственности ЦТЭ</t>
  </si>
  <si>
    <t>6786</t>
  </si>
  <si>
    <t>Выполнение работ по подключению абонентов к  услугам,предоставляемым по технологии GPON</t>
  </si>
  <si>
    <t>Выполнение работ по подключению абонентов к  услугам, предоставляемым по технологии GPON</t>
  </si>
  <si>
    <t>6797</t>
  </si>
  <si>
    <t>6794</t>
  </si>
  <si>
    <t>Вещание телеканалов - иностранные каналы</t>
  </si>
  <si>
    <t>Смена месяца закупа с сентября 2014г. На декабрь 2014г.</t>
  </si>
  <si>
    <t>Изменениеначальной цены договора и планируемого периода размещения заявки</t>
  </si>
  <si>
    <t>Аренда транспортного средства для строительства МСС ВОЛП Петровск-Кулгунино-Бретяк Стерлитамакский МУЭС</t>
  </si>
  <si>
    <t>Выполнение работ методом ГНБ Петровск-Кулгунино-Бретяк Стерлитамакский МУЭС</t>
  </si>
  <si>
    <t xml:space="preserve">804450  </t>
  </si>
  <si>
    <t>Выполненин подрядных работ по строительству МСС ВОЛП Петровск -Кулгунино- Бретяк Ишимбайский р-н</t>
  </si>
  <si>
    <t>Строительство сети КТВ Бирск</t>
  </si>
  <si>
    <t xml:space="preserve">Выполнение работ по подключению  услуг ШПД г. Нефтекамск </t>
  </si>
  <si>
    <t>6683</t>
  </si>
  <si>
    <t>Поставка оборудования для модернизация корпоративной сети"</t>
  </si>
  <si>
    <t>Подрядные работы по строительству МСС Кальтовка - Валентиновка Иглинский, Архангельский р-ны</t>
  </si>
  <si>
    <t>D3222463</t>
  </si>
  <si>
    <t>Поставка модулей защиты  МКЗ</t>
  </si>
  <si>
    <t xml:space="preserve">Модульная защита оборудования связи </t>
  </si>
  <si>
    <t>комп</t>
  </si>
  <si>
    <t xml:space="preserve">запрос предложений </t>
  </si>
  <si>
    <t>Новая строка ГПЗ</t>
  </si>
  <si>
    <t>Проведение периодического медицинского осмотра работников</t>
  </si>
  <si>
    <t>лицензия</t>
  </si>
  <si>
    <t>D 3611371</t>
  </si>
  <si>
    <t>Поставка офисной мебели</t>
  </si>
  <si>
    <t>Соответствии стандартам и сертификатам и   ГОСТам</t>
  </si>
  <si>
    <t>Выполнение топографно-геодезических и кадастровых работ по изготовлению геодезической картэ и тех. Плана для постановки на учет кабельной канализации, расположенной в Уфим. р-не и г. Благовещенск</t>
  </si>
  <si>
    <t>лицензии</t>
  </si>
  <si>
    <t>нет в Лексеме</t>
  </si>
  <si>
    <t>К 70.31.1</t>
  </si>
  <si>
    <t>К 7010050</t>
  </si>
  <si>
    <t>К 74.11</t>
  </si>
  <si>
    <t>К 7411011</t>
  </si>
  <si>
    <t>Юридические услуги по оспариванию акта выезной налоговой проверки за 2011-2012 г.</t>
  </si>
  <si>
    <t>I 64.11</t>
  </si>
  <si>
    <t>I 6420000</t>
  </si>
  <si>
    <t>Услуги по предоставлению во временное пользование оптических волокон</t>
  </si>
  <si>
    <t>Предоставление в пользование строительных механизмов</t>
  </si>
  <si>
    <t>Поставка кабеля ТПОд-2 на 4 квартал 2014</t>
  </si>
  <si>
    <t>в соотвествии с документацией</t>
  </si>
  <si>
    <t>март 2015</t>
  </si>
  <si>
    <t>Кабели ТПОд2 применяются для подвеса на опорах воздушных линий связи, контактной сети железных дорог, 
линий электропередач с максимальной величиной потенциала электрического поля до 12 кВ, а также 
между зданиями и сооружениями.</t>
  </si>
  <si>
    <t>"_______" _________________ 2014 г.</t>
  </si>
  <si>
    <t>Увеличение количества лицензий на подключение к терминальным серверам Microsoft (MS RDS), WinRmtDsktpSrvcsCAL ALNG LicSAPk MVL UsrCAL (200 лиц.)</t>
  </si>
  <si>
    <t>Управление ИТ (код финансирования - Е51302)</t>
  </si>
  <si>
    <t>Постгарантийное обслуживание АС "Аргус"</t>
  </si>
  <si>
    <t>Управление ИТ (код финансирования - Е51301)</t>
  </si>
  <si>
    <t>Доработка системы технического учета</t>
  </si>
  <si>
    <t>Сентябрь 2016</t>
  </si>
  <si>
    <t>Поставка Средств пожаротушения (ЦТЭ)</t>
  </si>
  <si>
    <t xml:space="preserve">Поставка ОПОР  ПРОПИТАННЫХ  8,0м ( ЦТЭ, МЕЛЕУЗ, МЕСЯГУТОВО) </t>
  </si>
  <si>
    <t xml:space="preserve">Поставка ОПОР  ПРОПИТАННЫХ  8,0м ( Белорецк, Бирск, Сибай, Туймазы, Стерлитамак, ) </t>
  </si>
  <si>
    <t>Поставка Материалов для продвеса кабеля  (доп.заявки)</t>
  </si>
  <si>
    <t>Поставка Электротехнических  материалов</t>
  </si>
  <si>
    <t xml:space="preserve"> Иглинский, Архангельский  </t>
  </si>
  <si>
    <t>Ишимбай</t>
  </si>
  <si>
    <t>Строительство сети КТВ г. Мелеуз и г. Кумертау</t>
  </si>
  <si>
    <t>Белебей</t>
  </si>
  <si>
    <t>Мелеуз, Кумертау</t>
  </si>
  <si>
    <t>_________/Р.Р. Сафеев</t>
  </si>
  <si>
    <t xml:space="preserve">                         "___" _________ 2014 г.</t>
  </si>
  <si>
    <t>"___" ______________ 2014 г.</t>
  </si>
  <si>
    <t>0</t>
  </si>
  <si>
    <t>ШКАФ-КУПЕ ДЛЯ ДОКУМЕНТОВ 4300*2100*400</t>
  </si>
  <si>
    <t>ШКАФ  СТЕКЛО С ОПОРАМИ 2100*800*350</t>
  </si>
  <si>
    <t>ШКАФ ДЛЯ ДОКУМЕНТОВ 800*400*2000</t>
  </si>
  <si>
    <t>D 36.12</t>
  </si>
  <si>
    <t>K 74.70.1</t>
  </si>
  <si>
    <t>K 7493090</t>
  </si>
  <si>
    <t>Оказание услуг по уборке производственных и служебных помещений и прилегающих территорий (Аутсорсинг)</t>
  </si>
  <si>
    <t>Наличие опыта на рынке клининговых услуг с филиальной сетью по Республике Башкортостан</t>
  </si>
  <si>
    <t>еденица</t>
  </si>
  <si>
    <t>М 80.30.3</t>
  </si>
  <si>
    <t>М 8030000</t>
  </si>
  <si>
    <t>Оказание образовательных услуг по реализации программ доп. профессионального образования, аттестации и проверке знаний</t>
  </si>
  <si>
    <t>в соответствии с условиями договора</t>
  </si>
  <si>
    <t>E 40.10.2</t>
  </si>
  <si>
    <t>E 4010412</t>
  </si>
  <si>
    <t>Качество электроэнергии должно соответствовать ГОСТ 13109-87</t>
  </si>
  <si>
    <t>Е 4030201</t>
  </si>
  <si>
    <t>Поставка тепловой энергии БашРТС</t>
  </si>
  <si>
    <t>В соответствии с ГОСТ 13109-89</t>
  </si>
  <si>
    <t>233</t>
  </si>
  <si>
    <t>г.Уфа ЦАУ</t>
  </si>
  <si>
    <t>Поставка тепловой энергии УИС</t>
  </si>
  <si>
    <t>Е 4020116</t>
  </si>
  <si>
    <t>В соотвествии с ГОСТ 5542-87</t>
  </si>
  <si>
    <t>Октябрьский ГУС</t>
  </si>
  <si>
    <t>Белебеевский РУС</t>
  </si>
  <si>
    <t>Туймазы-центр</t>
  </si>
  <si>
    <t>Киргиз-Миякинский РУС</t>
  </si>
  <si>
    <t>Стерлитамак-центр</t>
  </si>
  <si>
    <t>Салаватский ГУС</t>
  </si>
  <si>
    <t>Ишимбайский РУС</t>
  </si>
  <si>
    <t>Стерлибашевский РУС</t>
  </si>
  <si>
    <t>г Уфа ЦТЭ (УИС)</t>
  </si>
  <si>
    <t>Чишминский РУС</t>
  </si>
  <si>
    <t>г. Уфа ЦТЭ (ОАО Уфа строймех)</t>
  </si>
  <si>
    <t>Сибай-центр</t>
  </si>
  <si>
    <t>м3</t>
  </si>
  <si>
    <t>г. Уфа (ЦТЭ)</t>
  </si>
  <si>
    <t>Поставка тепловой энергии Октябрьский ГУС</t>
  </si>
  <si>
    <t>Поставка тепловой энергии Белебеевский РУС</t>
  </si>
  <si>
    <t>Поставка тепловой энергии Туймазы-центр</t>
  </si>
  <si>
    <t>Поставка тепловой энергии Киргиз-Миякинский РУС</t>
  </si>
  <si>
    <t>Поставка тепловой энергии Стерлитамак-центр</t>
  </si>
  <si>
    <t>Поставка тепловой энергии Салаватский ГУС</t>
  </si>
  <si>
    <t>Поставка тепловой энергии Ишимбайский РУС</t>
  </si>
  <si>
    <t>Поставка тепловой энергии Стерлибашевский РУС</t>
  </si>
  <si>
    <t xml:space="preserve">Поставка тепловой энергии г. Уфа ЦТЭ </t>
  </si>
  <si>
    <t xml:space="preserve">г. Уфа ЦТЭ  </t>
  </si>
  <si>
    <t>Поставка тепловой энергии г Уфа ЦТЭ (УИС)</t>
  </si>
  <si>
    <t>Поставка тепловой энергии Чишминский РУС</t>
  </si>
  <si>
    <t>Поставка тепловой энергии г. Уфа ЦТЭ (ОАО Уфа строймех)</t>
  </si>
  <si>
    <t>Поставка тепловой энергии Сибай-центр</t>
  </si>
  <si>
    <t>F 4540272</t>
  </si>
  <si>
    <t>Капитальный ремонт ЦПО</t>
  </si>
  <si>
    <t>80401</t>
  </si>
  <si>
    <t>Выполнение капитального ремонта покрытия вх. Узла, снегозадерживающих конструкций и ограждения кровли</t>
  </si>
  <si>
    <t xml:space="preserve"> НЕТ В ЛЕКСЕМЕ</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</si>
</sst>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1" formatCode="_-* #,##0_р_._-;\-* #,##0_р_._-;_-* &quot;-&quot;_р_._-;_-@_-"/>
    <numFmt numFmtId="44" formatCode="_-* #,##0.00&quot;р.&quot;_-;\-* #,##0.00&quot;р.&quot;_-;_-* &quot;-&quot;??&quot;р.&quot;_-;_-@_-"/>
    <numFmt numFmtId="43" formatCode="_-* #,##0.00_р_._-;\-* #,##0.00_р_._-;_-* &quot;-&quot;??_р_._-;_-@_-"/>
    <numFmt numFmtId="164" formatCode="#,###,###,##0.00&quot;р.&quot;"/>
    <numFmt numFmtId="165" formatCode="#,##0.00_р_."/>
    <numFmt numFmtId="166" formatCode="#,###,##0.0##"/>
    <numFmt numFmtId="167" formatCode="[$-419]mmmm\ yyyy;@"/>
    <numFmt numFmtId="168" formatCode="#,##0.00&quot;р.&quot;"/>
    <numFmt numFmtId="169" formatCode="_-* #,##0_-;\-* #,##0_-;_-* &quot;-&quot;_-;_-@_-"/>
    <numFmt numFmtId="170" formatCode="_-* #,##0.00_-;\-* #,##0.00_-;_-* &quot;-&quot;??_-;_-@_-"/>
    <numFmt numFmtId="171" formatCode="#,##0.0;\(#,##0.0\)"/>
    <numFmt numFmtId="172" formatCode="#,##0.0;[Red]\(#,##0.0\)"/>
    <numFmt numFmtId="173" formatCode="#,##0;[Red]\(#,##0\)"/>
    <numFmt numFmtId="174" formatCode="_(&quot;$&quot;* #,##0_);_(&quot;$&quot;* \(#,##0\);_(&quot;$&quot;* &quot;-&quot;_);_(@_)"/>
    <numFmt numFmtId="175" formatCode="_(&quot;$&quot;* #,##0.00_);_(&quot;$&quot;* \(#,##0.00\);_(&quot;$&quot;* &quot;-&quot;??_);_(@_)"/>
    <numFmt numFmtId="176" formatCode="0.00_)"/>
    <numFmt numFmtId="177" formatCode="#,##0.000"/>
  </numFmts>
  <fonts count="59"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b/>
      <sz val="9"/>
      <color indexed="8"/>
      <name val="Times New Roman"/>
      <family val="1"/>
      <charset val="204"/>
    </font>
    <font>
      <b/>
      <sz val="9"/>
      <color theme="1"/>
      <name val="Times New Roman"/>
      <family val="1"/>
      <charset val="204"/>
    </font>
    <font>
      <sz val="9"/>
      <color theme="1"/>
      <name val="Times New Roman"/>
      <family val="1"/>
      <charset val="204"/>
    </font>
    <font>
      <sz val="7"/>
      <color theme="1"/>
      <name val="Times New Roman"/>
      <family val="1"/>
      <charset val="204"/>
    </font>
    <font>
      <b/>
      <sz val="9"/>
      <name val="Times New Roman"/>
      <family val="1"/>
      <charset val="204"/>
    </font>
    <font>
      <sz val="9"/>
      <color indexed="8"/>
      <name val="Times New Roman"/>
      <family val="1"/>
      <charset val="204"/>
    </font>
    <font>
      <sz val="10"/>
      <name val="Arial Cyr"/>
      <charset val="204"/>
    </font>
    <font>
      <sz val="9"/>
      <name val="Times New Roman"/>
      <family val="1"/>
      <charset val="204"/>
    </font>
    <font>
      <i/>
      <sz val="9"/>
      <color indexed="8"/>
      <name val="Times New Roman"/>
      <family val="1"/>
      <charset val="204"/>
    </font>
    <font>
      <u/>
      <sz val="9.35"/>
      <color theme="10"/>
      <name val="Calibri"/>
      <family val="2"/>
      <charset val="204"/>
    </font>
    <font>
      <u/>
      <sz val="9"/>
      <color theme="10"/>
      <name val="Times New Roman"/>
      <family val="1"/>
      <charset val="204"/>
    </font>
    <font>
      <sz val="11"/>
      <color indexed="8"/>
      <name val="Calibri"/>
      <family val="2"/>
      <charset val="204"/>
    </font>
    <font>
      <sz val="13"/>
      <color theme="1"/>
      <name val="Times New Roman"/>
      <family val="1"/>
      <charset val="204"/>
    </font>
    <font>
      <sz val="11"/>
      <color theme="1"/>
      <name val="Calibri"/>
      <family val="2"/>
      <scheme val="minor"/>
    </font>
    <font>
      <sz val="9"/>
      <color theme="1"/>
      <name val="Calibri"/>
      <family val="2"/>
      <charset val="204"/>
      <scheme val="minor"/>
    </font>
    <font>
      <b/>
      <sz val="11"/>
      <color theme="1"/>
      <name val="Times New Roman"/>
      <family val="1"/>
      <charset val="204"/>
    </font>
    <font>
      <sz val="11"/>
      <color indexed="8"/>
      <name val="Times New Roman"/>
      <family val="1"/>
      <charset val="204"/>
    </font>
    <font>
      <sz val="12"/>
      <color theme="1"/>
      <name val="Times New Roman"/>
      <family val="1"/>
      <charset val="204"/>
    </font>
    <font>
      <sz val="10"/>
      <name val="Arial Cyr"/>
      <family val="2"/>
      <charset val="204"/>
    </font>
    <font>
      <sz val="10"/>
      <name val="Arial Cyr"/>
      <family val="2"/>
    </font>
    <font>
      <sz val="10"/>
      <name val="Arial"/>
      <family val="2"/>
      <charset val="204"/>
    </font>
    <font>
      <sz val="10"/>
      <name val="Century Schoolbook"/>
      <family val="1"/>
      <charset val="204"/>
    </font>
    <font>
      <sz val="10"/>
      <color indexed="8"/>
      <name val="Arial Cyr"/>
      <charset val="204"/>
    </font>
    <font>
      <sz val="11"/>
      <color indexed="8"/>
      <name val="Calibri"/>
      <family val="2"/>
    </font>
    <font>
      <u/>
      <sz val="10"/>
      <color indexed="14"/>
      <name val="MS Sans Serif"/>
      <family val="2"/>
      <charset val="204"/>
    </font>
    <font>
      <u/>
      <sz val="10"/>
      <color indexed="12"/>
      <name val="MS Sans Serif"/>
      <family val="2"/>
      <charset val="204"/>
    </font>
    <font>
      <b/>
      <i/>
      <sz val="16"/>
      <name val="Helv"/>
      <charset val="204"/>
    </font>
    <font>
      <sz val="10"/>
      <name val="Arial"/>
      <family val="2"/>
    </font>
    <font>
      <sz val="8"/>
      <name val="Arial"/>
      <family val="2"/>
      <charset val="204"/>
    </font>
    <font>
      <sz val="10"/>
      <name val="Helv"/>
      <charset val="204"/>
    </font>
    <font>
      <sz val="11"/>
      <color theme="1"/>
      <name val="Times New Roman"/>
      <family val="1"/>
      <charset val="204"/>
    </font>
    <font>
      <b/>
      <sz val="10"/>
      <color theme="1"/>
      <name val="Times New Roman"/>
      <family val="1"/>
      <charset val="204"/>
    </font>
    <font>
      <b/>
      <sz val="12"/>
      <color theme="1"/>
      <name val="Times New Roman"/>
      <family val="1"/>
      <charset val="204"/>
    </font>
    <font>
      <b/>
      <sz val="11"/>
      <color theme="1"/>
      <name val="Calibri"/>
      <family val="2"/>
      <scheme val="minor"/>
    </font>
    <font>
      <b/>
      <sz val="11"/>
      <color indexed="8"/>
      <name val="Times New Roman"/>
      <family val="1"/>
      <charset val="204"/>
    </font>
    <font>
      <i/>
      <sz val="11"/>
      <color indexed="8"/>
      <name val="Times New Roman"/>
      <family val="1"/>
      <charset val="204"/>
    </font>
    <font>
      <b/>
      <sz val="11"/>
      <name val="Times New Roman"/>
      <family val="1"/>
      <charset val="204"/>
    </font>
    <font>
      <i/>
      <sz val="11"/>
      <color theme="1"/>
      <name val="Times New Roman"/>
      <family val="1"/>
      <charset val="204"/>
    </font>
    <font>
      <sz val="11"/>
      <name val="Times New Roman"/>
      <family val="1"/>
      <charset val="204"/>
    </font>
    <font>
      <i/>
      <sz val="11"/>
      <name val="Times New Roman"/>
      <family val="1"/>
      <charset val="204"/>
    </font>
    <font>
      <b/>
      <sz val="7"/>
      <color theme="1"/>
      <name val="Times New Roman"/>
      <family val="1"/>
      <charset val="204"/>
    </font>
    <font>
      <u/>
      <sz val="11"/>
      <color theme="10"/>
      <name val="Times New Roman"/>
      <family val="1"/>
      <charset val="204"/>
    </font>
    <font>
      <b/>
      <sz val="11"/>
      <color rgb="FFFF0000"/>
      <name val="Times New Roman"/>
      <family val="1"/>
      <charset val="204"/>
    </font>
    <font>
      <b/>
      <sz val="14"/>
      <color indexed="8"/>
      <name val="Times New Roman"/>
      <family val="1"/>
      <charset val="204"/>
    </font>
    <font>
      <sz val="14"/>
      <color indexed="8"/>
      <name val="Times New Roman"/>
      <family val="1"/>
      <charset val="204"/>
    </font>
    <font>
      <b/>
      <sz val="14"/>
      <name val="Times New Roman"/>
      <family val="1"/>
      <charset val="204"/>
    </font>
    <font>
      <sz val="16"/>
      <color theme="1"/>
      <name val="Times New Roman"/>
      <family val="1"/>
      <charset val="204"/>
    </font>
    <font>
      <sz val="11"/>
      <color rgb="FF000000"/>
      <name val="Times New Roman"/>
      <family val="1"/>
      <charset val="204"/>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78">
    <xf numFmtId="0" fontId="0" fillId="0" borderId="0"/>
    <xf numFmtId="0" fontId="17" fillId="0" borderId="0"/>
    <xf numFmtId="0" fontId="20" fillId="0" borderId="0" applyNumberFormat="0" applyFill="0" applyBorder="0" applyAlignment="0" applyProtection="0">
      <alignment vertical="top"/>
      <protection locked="0"/>
    </xf>
    <xf numFmtId="0" fontId="10" fillId="0" borderId="0"/>
    <xf numFmtId="0" fontId="22" fillId="0" borderId="0"/>
    <xf numFmtId="0" fontId="10" fillId="0" borderId="0"/>
    <xf numFmtId="0" fontId="10" fillId="0" borderId="0"/>
    <xf numFmtId="0" fontId="9" fillId="0" borderId="0"/>
    <xf numFmtId="0" fontId="29" fillId="0" borderId="0"/>
    <xf numFmtId="0" fontId="17" fillId="0" borderId="0"/>
    <xf numFmtId="0" fontId="30" fillId="0" borderId="0"/>
    <xf numFmtId="0" fontId="17" fillId="0" borderId="0"/>
    <xf numFmtId="0" fontId="31" fillId="0" borderId="0"/>
    <xf numFmtId="0" fontId="31" fillId="0" borderId="0"/>
    <xf numFmtId="169" fontId="31" fillId="0" borderId="0" applyFont="0" applyFill="0" applyBorder="0" applyAlignment="0" applyProtection="0"/>
    <xf numFmtId="170" fontId="31" fillId="0" borderId="0" applyFont="0" applyFill="0" applyBorder="0" applyAlignment="0" applyProtection="0"/>
    <xf numFmtId="171" fontId="32" fillId="0" borderId="0"/>
    <xf numFmtId="172" fontId="32" fillId="0" borderId="0"/>
    <xf numFmtId="173" fontId="32" fillId="0" borderId="0"/>
    <xf numFmtId="174" fontId="33" fillId="0" borderId="0" applyFont="0" applyFill="0" applyBorder="0" applyAlignment="0" applyProtection="0"/>
    <xf numFmtId="175" fontId="33" fillId="0" borderId="0" applyFont="0" applyFill="0" applyBorder="0" applyAlignment="0" applyProtection="0"/>
    <xf numFmtId="0" fontId="34" fillId="0" borderId="0"/>
    <xf numFmtId="0" fontId="22" fillId="0" borderId="0"/>
    <xf numFmtId="0" fontId="35" fillId="0" borderId="0" applyNumberFormat="0" applyFill="0" applyBorder="0" applyAlignment="0" applyProtection="0"/>
    <xf numFmtId="0" fontId="36" fillId="0" borderId="0" applyNumberFormat="0" applyFill="0" applyBorder="0" applyAlignment="0" applyProtection="0"/>
    <xf numFmtId="176" fontId="37" fillId="0" borderId="0"/>
    <xf numFmtId="0" fontId="38" fillId="0" borderId="0"/>
    <xf numFmtId="0" fontId="31" fillId="0" borderId="0"/>
    <xf numFmtId="0" fontId="39" fillId="0" borderId="0"/>
    <xf numFmtId="0" fontId="29" fillId="0" borderId="0"/>
    <xf numFmtId="44" fontId="22" fillId="0" borderId="0" applyFont="0" applyFill="0" applyBorder="0" applyAlignment="0" applyProtection="0"/>
    <xf numFmtId="0" fontId="17" fillId="0" borderId="0"/>
    <xf numFmtId="0" fontId="29" fillId="0" borderId="0"/>
    <xf numFmtId="0" fontId="38" fillId="0" borderId="0"/>
    <xf numFmtId="0" fontId="31" fillId="0" borderId="0"/>
    <xf numFmtId="0" fontId="29" fillId="0" borderId="0"/>
    <xf numFmtId="0" fontId="29" fillId="0" borderId="0"/>
    <xf numFmtId="0" fontId="29" fillId="0" borderId="0"/>
    <xf numFmtId="0" fontId="31" fillId="0" borderId="0"/>
    <xf numFmtId="0" fontId="17" fillId="0" borderId="0"/>
    <xf numFmtId="0" fontId="24" fillId="0" borderId="0"/>
    <xf numFmtId="9" fontId="17" fillId="0" borderId="0" applyFont="0" applyFill="0" applyBorder="0" applyAlignment="0" applyProtection="0"/>
    <xf numFmtId="0" fontId="31" fillId="0" borderId="0"/>
    <xf numFmtId="0" fontId="40" fillId="0" borderId="0"/>
    <xf numFmtId="41" fontId="17" fillId="0" borderId="0" applyFont="0" applyFill="0" applyBorder="0" applyAlignment="0" applyProtection="0"/>
    <xf numFmtId="43" fontId="17" fillId="0" borderId="0" applyFont="0" applyFill="0" applyBorder="0" applyAlignment="0" applyProtection="0"/>
    <xf numFmtId="43" fontId="9" fillId="0" borderId="0" applyFont="0" applyFill="0" applyBorder="0" applyAlignment="0" applyProtection="0"/>
    <xf numFmtId="0" fontId="8" fillId="0" borderId="0"/>
    <xf numFmtId="0" fontId="7" fillId="0" borderId="0"/>
    <xf numFmtId="0" fontId="6" fillId="0" borderId="0"/>
    <xf numFmtId="0" fontId="5" fillId="0" borderId="0"/>
    <xf numFmtId="0" fontId="5" fillId="0" borderId="0"/>
    <xf numFmtId="0" fontId="5" fillId="0" borderId="0"/>
    <xf numFmtId="43" fontId="5"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cellStyleXfs>
  <cellXfs count="934">
    <xf numFmtId="0" fontId="0" fillId="0" borderId="0" xfId="0"/>
    <xf numFmtId="49" fontId="12" fillId="0" borderId="1" xfId="0" applyNumberFormat="1" applyFont="1" applyFill="1" applyBorder="1" applyAlignment="1">
      <alignment vertical="top" wrapText="1"/>
    </xf>
    <xf numFmtId="49" fontId="12" fillId="0" borderId="1" xfId="0" applyNumberFormat="1" applyFont="1" applyFill="1" applyBorder="1" applyAlignment="1">
      <alignment horizontal="left" vertical="top" wrapText="1"/>
    </xf>
    <xf numFmtId="0" fontId="13" fillId="0" borderId="0" xfId="0" applyFont="1" applyFill="1" applyAlignment="1"/>
    <xf numFmtId="0" fontId="0" fillId="0" borderId="0" xfId="0" applyFill="1" applyAlignment="1"/>
    <xf numFmtId="49" fontId="13" fillId="0" borderId="1" xfId="0" applyNumberFormat="1" applyFont="1" applyFill="1" applyBorder="1" applyAlignment="1">
      <alignment vertical="top" wrapText="1"/>
    </xf>
    <xf numFmtId="49" fontId="13" fillId="0" borderId="1" xfId="0" applyNumberFormat="1" applyFont="1" applyFill="1" applyBorder="1" applyAlignment="1">
      <alignment horizontal="left" vertical="top" wrapText="1"/>
    </xf>
    <xf numFmtId="0" fontId="12" fillId="0" borderId="0" xfId="0" applyFont="1" applyFill="1" applyAlignment="1"/>
    <xf numFmtId="0" fontId="13" fillId="0" borderId="0" xfId="0" applyFont="1" applyFill="1" applyAlignment="1">
      <alignment horizontal="center"/>
    </xf>
    <xf numFmtId="0" fontId="13" fillId="0" borderId="4" xfId="0" applyFont="1" applyFill="1" applyBorder="1" applyAlignment="1">
      <alignment horizontal="left" vertical="top" wrapText="1"/>
    </xf>
    <xf numFmtId="0" fontId="11" fillId="0" borderId="1" xfId="0" applyFont="1" applyFill="1" applyBorder="1" applyAlignment="1">
      <alignment horizontal="center" vertical="top"/>
    </xf>
    <xf numFmtId="0" fontId="11" fillId="0" borderId="1" xfId="0" applyFont="1" applyFill="1" applyBorder="1" applyAlignment="1">
      <alignment horizontal="center" vertical="top" wrapText="1"/>
    </xf>
    <xf numFmtId="1" fontId="11" fillId="0" borderId="1" xfId="0" applyNumberFormat="1" applyFont="1" applyFill="1" applyBorder="1" applyAlignment="1">
      <alignment horizontal="center" vertical="top"/>
    </xf>
    <xf numFmtId="49" fontId="12" fillId="0" borderId="6" xfId="0" applyNumberFormat="1" applyFont="1" applyFill="1" applyBorder="1" applyAlignment="1">
      <alignment vertical="top" wrapText="1"/>
    </xf>
    <xf numFmtId="0" fontId="12" fillId="0" borderId="2" xfId="0" applyFont="1" applyFill="1" applyBorder="1" applyAlignment="1">
      <alignment horizontal="left" vertical="top"/>
    </xf>
    <xf numFmtId="0" fontId="12" fillId="0" borderId="1" xfId="0" applyFont="1" applyFill="1" applyBorder="1" applyAlignment="1">
      <alignment horizontal="left" vertical="top"/>
    </xf>
    <xf numFmtId="0" fontId="12" fillId="0" borderId="1" xfId="0" applyFont="1" applyFill="1" applyBorder="1" applyAlignment="1">
      <alignment horizontal="left" vertical="top" wrapText="1"/>
    </xf>
    <xf numFmtId="0" fontId="13" fillId="0" borderId="2" xfId="0" applyFont="1" applyFill="1" applyBorder="1" applyAlignment="1">
      <alignment horizontal="left" vertical="top"/>
    </xf>
    <xf numFmtId="0" fontId="13" fillId="0" borderId="1" xfId="0" applyFont="1" applyFill="1" applyBorder="1" applyAlignment="1">
      <alignment horizontal="left" vertical="top"/>
    </xf>
    <xf numFmtId="0" fontId="16" fillId="0" borderId="1" xfId="0" applyFont="1" applyFill="1" applyBorder="1" applyAlignment="1" applyProtection="1">
      <alignment horizontal="left" vertical="top"/>
    </xf>
    <xf numFmtId="0" fontId="18" fillId="0" borderId="1" xfId="0" applyNumberFormat="1" applyFont="1" applyFill="1" applyBorder="1" applyAlignment="1" applyProtection="1">
      <alignment horizontal="left" vertical="top" wrapText="1"/>
    </xf>
    <xf numFmtId="0" fontId="16" fillId="0" borderId="1" xfId="0" applyFont="1" applyFill="1" applyBorder="1" applyAlignment="1" applyProtection="1">
      <alignment horizontal="left" vertical="top" wrapText="1"/>
    </xf>
    <xf numFmtId="0" fontId="12" fillId="0" borderId="1" xfId="0" applyNumberFormat="1" applyFont="1" applyFill="1" applyBorder="1" applyAlignment="1">
      <alignment horizontal="left" vertical="top" wrapText="1"/>
    </xf>
    <xf numFmtId="0" fontId="13" fillId="0" borderId="1" xfId="0" applyNumberFormat="1" applyFont="1" applyFill="1" applyBorder="1" applyAlignment="1">
      <alignment horizontal="left" vertical="top" wrapText="1"/>
    </xf>
    <xf numFmtId="166" fontId="12" fillId="0" borderId="1" xfId="0" applyNumberFormat="1" applyFont="1" applyFill="1" applyBorder="1" applyAlignment="1">
      <alignment horizontal="left" vertical="top" shrinkToFit="1"/>
    </xf>
    <xf numFmtId="166" fontId="13" fillId="0" borderId="1" xfId="0" applyNumberFormat="1" applyFont="1" applyFill="1" applyBorder="1" applyAlignment="1">
      <alignment horizontal="left" vertical="top" shrinkToFit="1"/>
    </xf>
    <xf numFmtId="0" fontId="12" fillId="0" borderId="0" xfId="0" applyFont="1" applyFill="1" applyAlignment="1">
      <alignment wrapText="1"/>
    </xf>
    <xf numFmtId="0" fontId="13" fillId="0" borderId="0" xfId="0" applyFont="1" applyFill="1" applyAlignment="1">
      <alignment readingOrder="1"/>
    </xf>
    <xf numFmtId="0" fontId="0" fillId="0" borderId="0" xfId="0" applyFill="1"/>
    <xf numFmtId="0" fontId="12" fillId="0" borderId="0" xfId="0" applyFont="1" applyFill="1" applyAlignment="1">
      <alignment horizontal="left" vertical="top"/>
    </xf>
    <xf numFmtId="3" fontId="11" fillId="0" borderId="1" xfId="0" applyNumberFormat="1" applyFont="1" applyFill="1" applyBorder="1" applyAlignment="1">
      <alignment horizontal="left" vertical="top" wrapText="1"/>
    </xf>
    <xf numFmtId="3" fontId="11" fillId="0" borderId="3" xfId="0" applyNumberFormat="1" applyFont="1" applyFill="1" applyBorder="1" applyAlignment="1">
      <alignment horizontal="left" vertical="top" wrapText="1"/>
    </xf>
    <xf numFmtId="3" fontId="12" fillId="0" borderId="1" xfId="0" applyNumberFormat="1" applyFont="1" applyFill="1" applyBorder="1" applyAlignment="1">
      <alignment horizontal="left" vertical="top"/>
    </xf>
    <xf numFmtId="0" fontId="15" fillId="0" borderId="1" xfId="0" applyFont="1" applyFill="1" applyBorder="1" applyAlignment="1">
      <alignment horizontal="left" vertical="top" wrapText="1"/>
    </xf>
    <xf numFmtId="49" fontId="13" fillId="0" borderId="1" xfId="0" applyNumberFormat="1" applyFont="1" applyBorder="1" applyAlignment="1">
      <alignment horizontal="left" vertical="top" wrapText="1"/>
    </xf>
    <xf numFmtId="49" fontId="13" fillId="0" borderId="1" xfId="5" applyNumberFormat="1" applyFont="1" applyFill="1" applyBorder="1" applyAlignment="1">
      <alignment horizontal="left" vertical="top" wrapText="1"/>
    </xf>
    <xf numFmtId="0" fontId="11" fillId="0" borderId="1" xfId="0" applyFont="1" applyFill="1" applyBorder="1" applyAlignment="1">
      <alignment horizontal="left" vertical="top"/>
    </xf>
    <xf numFmtId="17" fontId="11" fillId="0" borderId="1" xfId="0" applyNumberFormat="1" applyFont="1" applyFill="1" applyBorder="1" applyAlignment="1">
      <alignment horizontal="left" vertical="top" wrapText="1"/>
    </xf>
    <xf numFmtId="49" fontId="12" fillId="0" borderId="1" xfId="0" applyNumberFormat="1" applyFont="1" applyFill="1" applyBorder="1" applyAlignment="1">
      <alignment horizontal="left" vertical="top"/>
    </xf>
    <xf numFmtId="166" fontId="13" fillId="0" borderId="1" xfId="0" applyNumberFormat="1" applyFont="1" applyBorder="1" applyAlignment="1">
      <alignment horizontal="left" vertical="top" shrinkToFit="1"/>
    </xf>
    <xf numFmtId="0" fontId="0" fillId="0" borderId="1" xfId="0" applyFont="1" applyFill="1" applyBorder="1" applyAlignment="1">
      <alignment horizontal="left" vertical="top"/>
    </xf>
    <xf numFmtId="0" fontId="0" fillId="0" borderId="1" xfId="0" applyFont="1" applyFill="1" applyBorder="1" applyAlignment="1">
      <alignment horizontal="left" vertical="top" wrapText="1"/>
    </xf>
    <xf numFmtId="0" fontId="18" fillId="0" borderId="1" xfId="0" applyFont="1" applyFill="1" applyBorder="1" applyAlignment="1">
      <alignment horizontal="left" vertical="top" wrapText="1"/>
    </xf>
    <xf numFmtId="0" fontId="11" fillId="0" borderId="1" xfId="0" applyFont="1" applyFill="1" applyBorder="1" applyAlignment="1">
      <alignment horizontal="left" vertical="top" wrapText="1"/>
    </xf>
    <xf numFmtId="17" fontId="15" fillId="0" borderId="1" xfId="0" applyNumberFormat="1" applyFont="1" applyFill="1" applyBorder="1" applyAlignment="1">
      <alignment horizontal="left" vertical="top" wrapText="1"/>
    </xf>
    <xf numFmtId="0" fontId="11" fillId="0" borderId="0" xfId="0" applyFont="1" applyFill="1" applyAlignment="1">
      <alignment horizontal="left" vertical="top"/>
    </xf>
    <xf numFmtId="0" fontId="16" fillId="0" borderId="0" xfId="0" applyFont="1" applyFill="1" applyAlignment="1">
      <alignment horizontal="left" vertical="top" wrapText="1"/>
    </xf>
    <xf numFmtId="0" fontId="16" fillId="0" borderId="0" xfId="0" applyFont="1" applyFill="1" applyAlignment="1">
      <alignment horizontal="left" vertical="top"/>
    </xf>
    <xf numFmtId="1" fontId="16" fillId="0" borderId="0" xfId="0" applyNumberFormat="1" applyFont="1" applyFill="1" applyAlignment="1">
      <alignment horizontal="left" vertical="top"/>
    </xf>
    <xf numFmtId="0" fontId="18" fillId="0" borderId="0" xfId="1" applyFont="1" applyFill="1" applyAlignment="1">
      <alignment horizontal="left" vertical="top"/>
    </xf>
    <xf numFmtId="0" fontId="11" fillId="0" borderId="0" xfId="0" applyFont="1" applyFill="1" applyAlignment="1">
      <alignment horizontal="left" vertical="top" wrapText="1"/>
    </xf>
    <xf numFmtId="1" fontId="11" fillId="0" borderId="0" xfId="0" applyNumberFormat="1" applyFont="1" applyFill="1" applyAlignment="1">
      <alignment horizontal="left" vertical="top"/>
    </xf>
    <xf numFmtId="3" fontId="19" fillId="0" borderId="0" xfId="0" applyNumberFormat="1" applyFont="1" applyFill="1" applyAlignment="1">
      <alignment horizontal="left" vertical="top"/>
    </xf>
    <xf numFmtId="4" fontId="16" fillId="0" borderId="0" xfId="0" applyNumberFormat="1" applyFont="1" applyFill="1" applyAlignment="1">
      <alignment horizontal="left" vertical="top" wrapText="1"/>
    </xf>
    <xf numFmtId="0" fontId="15" fillId="0" borderId="0" xfId="1" applyFont="1" applyFill="1" applyAlignment="1">
      <alignment horizontal="left" vertical="top"/>
    </xf>
    <xf numFmtId="1" fontId="15" fillId="0" borderId="0" xfId="1" applyNumberFormat="1" applyFont="1" applyFill="1" applyAlignment="1">
      <alignment horizontal="left" vertical="top"/>
    </xf>
    <xf numFmtId="0" fontId="11" fillId="0" borderId="4" xfId="0" applyFont="1" applyFill="1" applyBorder="1" applyAlignment="1">
      <alignment horizontal="left" vertical="top"/>
    </xf>
    <xf numFmtId="0" fontId="11" fillId="0" borderId="5" xfId="0" applyFont="1" applyFill="1" applyBorder="1" applyAlignment="1">
      <alignment horizontal="left" vertical="top"/>
    </xf>
    <xf numFmtId="0" fontId="16" fillId="0" borderId="2" xfId="0" applyFont="1" applyFill="1" applyBorder="1" applyAlignment="1">
      <alignment horizontal="left" vertical="top" wrapText="1"/>
    </xf>
    <xf numFmtId="3" fontId="16" fillId="0" borderId="5" xfId="0" applyNumberFormat="1" applyFont="1" applyFill="1" applyBorder="1" applyAlignment="1">
      <alignment horizontal="left" vertical="top"/>
    </xf>
    <xf numFmtId="0" fontId="15" fillId="0" borderId="5" xfId="1" applyFont="1" applyFill="1" applyBorder="1" applyAlignment="1">
      <alignment horizontal="left" vertical="top"/>
    </xf>
    <xf numFmtId="1" fontId="15" fillId="0" borderId="2" xfId="1" applyNumberFormat="1" applyFont="1" applyFill="1" applyBorder="1" applyAlignment="1">
      <alignment horizontal="left" vertical="top"/>
    </xf>
    <xf numFmtId="0" fontId="13" fillId="0" borderId="4" xfId="0" applyFont="1" applyFill="1" applyBorder="1" applyAlignment="1">
      <alignment horizontal="left" vertical="top"/>
    </xf>
    <xf numFmtId="0" fontId="21" fillId="0" borderId="4" xfId="2" applyFont="1" applyFill="1" applyBorder="1" applyAlignment="1" applyProtection="1">
      <alignment horizontal="left" vertical="top" wrapText="1"/>
    </xf>
    <xf numFmtId="49" fontId="13" fillId="0" borderId="4" xfId="0" applyNumberFormat="1" applyFont="1" applyFill="1" applyBorder="1" applyAlignment="1">
      <alignment horizontal="left" vertical="top" wrapText="1"/>
    </xf>
    <xf numFmtId="0" fontId="11" fillId="0" borderId="2" xfId="0" applyFont="1" applyFill="1" applyBorder="1" applyAlignment="1">
      <alignment horizontal="left" vertical="top" wrapText="1"/>
    </xf>
    <xf numFmtId="3" fontId="12" fillId="0" borderId="1" xfId="0" applyNumberFormat="1" applyFont="1" applyFill="1" applyBorder="1" applyAlignment="1">
      <alignment horizontal="left" vertical="top" shrinkToFit="1"/>
    </xf>
    <xf numFmtId="0" fontId="15" fillId="0" borderId="0" xfId="0" applyFont="1" applyFill="1" applyAlignment="1">
      <alignment horizontal="left" vertical="top" wrapText="1"/>
    </xf>
    <xf numFmtId="3" fontId="13" fillId="0" borderId="1" xfId="0" applyNumberFormat="1" applyFont="1" applyFill="1" applyBorder="1" applyAlignment="1">
      <alignment horizontal="left" vertical="top" shrinkToFit="1"/>
    </xf>
    <xf numFmtId="0" fontId="13" fillId="0" borderId="1" xfId="0" applyFont="1" applyFill="1" applyBorder="1" applyAlignment="1">
      <alignment horizontal="left" vertical="top" wrapText="1"/>
    </xf>
    <xf numFmtId="49" fontId="12" fillId="0" borderId="2" xfId="0" applyNumberFormat="1" applyFont="1" applyFill="1" applyBorder="1" applyAlignment="1">
      <alignment horizontal="left" vertical="top" wrapText="1"/>
    </xf>
    <xf numFmtId="1" fontId="13" fillId="0" borderId="1" xfId="5" applyNumberFormat="1" applyFont="1" applyFill="1" applyBorder="1" applyAlignment="1">
      <alignment horizontal="left" vertical="top" shrinkToFit="1"/>
    </xf>
    <xf numFmtId="0" fontId="11" fillId="0" borderId="2" xfId="0" applyFont="1" applyFill="1" applyBorder="1" applyAlignment="1">
      <alignment horizontal="left" vertical="top"/>
    </xf>
    <xf numFmtId="0" fontId="18" fillId="0" borderId="1" xfId="3" applyFont="1" applyFill="1" applyBorder="1" applyAlignment="1">
      <alignment horizontal="left" vertical="top"/>
    </xf>
    <xf numFmtId="0" fontId="15" fillId="0" borderId="2" xfId="0" applyFont="1" applyFill="1" applyBorder="1" applyAlignment="1">
      <alignment horizontal="left" vertical="top" wrapText="1"/>
    </xf>
    <xf numFmtId="0" fontId="11" fillId="0" borderId="2" xfId="0" applyFont="1" applyFill="1" applyBorder="1" applyAlignment="1" applyProtection="1">
      <alignment horizontal="left" vertical="top"/>
    </xf>
    <xf numFmtId="0" fontId="11" fillId="0" borderId="1" xfId="0" applyFont="1" applyFill="1" applyBorder="1" applyAlignment="1" applyProtection="1">
      <alignment horizontal="left" vertical="top"/>
    </xf>
    <xf numFmtId="49" fontId="11" fillId="0" borderId="1" xfId="4" applyNumberFormat="1" applyFont="1" applyFill="1" applyBorder="1" applyAlignment="1">
      <alignment horizontal="left" vertical="top" wrapText="1"/>
    </xf>
    <xf numFmtId="49" fontId="16" fillId="0" borderId="1" xfId="4" applyNumberFormat="1" applyFont="1" applyFill="1" applyBorder="1" applyAlignment="1">
      <alignment horizontal="left" vertical="top" wrapText="1"/>
    </xf>
    <xf numFmtId="4" fontId="12" fillId="0" borderId="1" xfId="0" applyNumberFormat="1" applyFont="1" applyFill="1" applyBorder="1" applyAlignment="1">
      <alignment horizontal="left" vertical="top" shrinkToFit="1"/>
    </xf>
    <xf numFmtId="4" fontId="13" fillId="0" borderId="1" xfId="0" applyNumberFormat="1" applyFont="1" applyFill="1" applyBorder="1" applyAlignment="1">
      <alignment horizontal="left" vertical="top" shrinkToFit="1"/>
    </xf>
    <xf numFmtId="49" fontId="12" fillId="0" borderId="1" xfId="0" applyNumberFormat="1" applyFont="1" applyBorder="1" applyAlignment="1">
      <alignment horizontal="left" vertical="top" wrapText="1"/>
    </xf>
    <xf numFmtId="166" fontId="12" fillId="0" borderId="1" xfId="0" applyNumberFormat="1" applyFont="1" applyBorder="1" applyAlignment="1">
      <alignment horizontal="left" vertical="top" shrinkToFit="1"/>
    </xf>
    <xf numFmtId="1" fontId="12" fillId="0" borderId="1" xfId="0" applyNumberFormat="1" applyFont="1" applyFill="1" applyBorder="1" applyAlignment="1">
      <alignment horizontal="left" vertical="top" shrinkToFit="1"/>
    </xf>
    <xf numFmtId="1" fontId="13" fillId="0" borderId="1" xfId="0" applyNumberFormat="1" applyFont="1" applyFill="1" applyBorder="1" applyAlignment="1">
      <alignment horizontal="left" vertical="top" shrinkToFit="1"/>
    </xf>
    <xf numFmtId="49" fontId="11" fillId="0" borderId="1" xfId="0" applyNumberFormat="1" applyFont="1" applyFill="1" applyBorder="1" applyAlignment="1">
      <alignment horizontal="left" vertical="top" wrapText="1"/>
    </xf>
    <xf numFmtId="4" fontId="11" fillId="0" borderId="1" xfId="0" applyNumberFormat="1" applyFont="1" applyFill="1" applyBorder="1" applyAlignment="1">
      <alignment horizontal="left" vertical="top" wrapText="1"/>
    </xf>
    <xf numFmtId="0" fontId="11" fillId="0" borderId="1" xfId="0" applyFont="1" applyFill="1" applyBorder="1" applyAlignment="1" applyProtection="1">
      <alignment horizontal="left" vertical="top"/>
      <protection locked="0"/>
    </xf>
    <xf numFmtId="0" fontId="11" fillId="0" borderId="1" xfId="0" applyFont="1" applyFill="1" applyBorder="1" applyAlignment="1" applyProtection="1">
      <alignment horizontal="left" vertical="top" wrapText="1"/>
    </xf>
    <xf numFmtId="0" fontId="15" fillId="0" borderId="3" xfId="0" applyFont="1" applyFill="1" applyBorder="1" applyAlignment="1">
      <alignment horizontal="left" vertical="top" wrapText="1"/>
    </xf>
    <xf numFmtId="0" fontId="11" fillId="0" borderId="3" xfId="0" applyFont="1" applyFill="1" applyBorder="1" applyAlignment="1">
      <alignment horizontal="left" vertical="top" wrapText="1"/>
    </xf>
    <xf numFmtId="0" fontId="15" fillId="0" borderId="1" xfId="0" applyFont="1" applyFill="1" applyBorder="1" applyAlignment="1">
      <alignment horizontal="left" vertical="top"/>
    </xf>
    <xf numFmtId="3" fontId="15" fillId="0" borderId="1" xfId="0" applyNumberFormat="1" applyFont="1" applyFill="1" applyBorder="1" applyAlignment="1">
      <alignment horizontal="left" vertical="top" wrapText="1"/>
    </xf>
    <xf numFmtId="167" fontId="11" fillId="0" borderId="1" xfId="0" applyNumberFormat="1" applyFont="1" applyFill="1" applyBorder="1" applyAlignment="1" applyProtection="1">
      <alignment horizontal="left" vertical="top" wrapText="1"/>
      <protection locked="0"/>
    </xf>
    <xf numFmtId="0" fontId="11" fillId="0" borderId="1" xfId="3" applyFont="1" applyFill="1" applyBorder="1" applyAlignment="1" applyProtection="1">
      <alignment horizontal="left" vertical="top" wrapText="1"/>
      <protection locked="0"/>
    </xf>
    <xf numFmtId="0" fontId="15" fillId="0" borderId="1" xfId="0" applyNumberFormat="1" applyFont="1" applyFill="1" applyBorder="1" applyAlignment="1" applyProtection="1">
      <alignment horizontal="left" vertical="top" wrapText="1"/>
    </xf>
    <xf numFmtId="1" fontId="12" fillId="0" borderId="1" xfId="0" applyNumberFormat="1" applyFont="1" applyFill="1" applyBorder="1" applyAlignment="1">
      <alignment horizontal="left" vertical="top" wrapText="1"/>
    </xf>
    <xf numFmtId="0" fontId="12" fillId="0" borderId="1" xfId="6" applyFont="1" applyFill="1" applyBorder="1" applyAlignment="1">
      <alignment horizontal="left" vertical="top" wrapText="1"/>
    </xf>
    <xf numFmtId="1" fontId="15" fillId="0" borderId="1" xfId="0" applyNumberFormat="1" applyFont="1" applyFill="1" applyBorder="1" applyAlignment="1" applyProtection="1">
      <alignment horizontal="left" vertical="top" wrapText="1"/>
    </xf>
    <xf numFmtId="0" fontId="12" fillId="0" borderId="1" xfId="0" applyNumberFormat="1" applyFont="1" applyFill="1" applyBorder="1" applyAlignment="1">
      <alignment horizontal="left" vertical="top" shrinkToFit="1"/>
    </xf>
    <xf numFmtId="0" fontId="12" fillId="0" borderId="0" xfId="0" applyFont="1" applyFill="1" applyAlignment="1">
      <alignment horizontal="center"/>
    </xf>
    <xf numFmtId="0" fontId="11" fillId="0" borderId="0" xfId="0" applyFont="1" applyFill="1" applyAlignment="1">
      <alignment horizontal="center" vertical="top"/>
    </xf>
    <xf numFmtId="0" fontId="12" fillId="0" borderId="0" xfId="0" applyFont="1" applyFill="1" applyAlignment="1">
      <alignment horizontal="center" vertical="top"/>
    </xf>
    <xf numFmtId="0" fontId="12" fillId="0" borderId="3" xfId="0" applyFont="1" applyFill="1" applyBorder="1" applyAlignment="1">
      <alignment horizontal="center" vertical="top" wrapText="1"/>
    </xf>
    <xf numFmtId="0" fontId="12" fillId="0" borderId="6" xfId="0" applyFont="1" applyFill="1" applyBorder="1" applyAlignment="1">
      <alignment horizontal="center" vertical="top" wrapText="1"/>
    </xf>
    <xf numFmtId="0" fontId="12" fillId="0" borderId="13" xfId="0" applyFont="1" applyFill="1" applyBorder="1" applyAlignment="1">
      <alignment horizontal="center" vertical="top" wrapText="1"/>
    </xf>
    <xf numFmtId="0" fontId="12" fillId="0" borderId="1" xfId="0" applyFont="1" applyFill="1" applyBorder="1" applyAlignment="1">
      <alignment horizontal="center" vertical="top" wrapText="1"/>
    </xf>
    <xf numFmtId="0" fontId="12" fillId="0" borderId="1" xfId="0" applyFont="1" applyFill="1" applyBorder="1" applyAlignment="1">
      <alignment horizontal="center" vertical="top"/>
    </xf>
    <xf numFmtId="0" fontId="11" fillId="0" borderId="1" xfId="0" applyFont="1" applyFill="1" applyBorder="1" applyAlignment="1" applyProtection="1">
      <alignment horizontal="center" vertical="top"/>
    </xf>
    <xf numFmtId="0" fontId="15" fillId="0" borderId="1" xfId="0" applyFont="1" applyFill="1" applyBorder="1" applyAlignment="1">
      <alignment horizontal="center" vertical="top"/>
    </xf>
    <xf numFmtId="0" fontId="15" fillId="0" borderId="1" xfId="0" applyFont="1" applyFill="1" applyBorder="1" applyAlignment="1" applyProtection="1">
      <alignment horizontal="center" vertical="top"/>
    </xf>
    <xf numFmtId="0" fontId="13" fillId="0" borderId="0" xfId="0" applyFont="1" applyFill="1" applyAlignment="1">
      <alignment horizontal="left" vertical="top"/>
    </xf>
    <xf numFmtId="0" fontId="13" fillId="0" borderId="0" xfId="0" applyFont="1" applyFill="1" applyAlignment="1">
      <alignment horizontal="left" vertical="top" wrapText="1"/>
    </xf>
    <xf numFmtId="177" fontId="13" fillId="0" borderId="1" xfId="0" applyNumberFormat="1" applyFont="1" applyFill="1" applyBorder="1" applyAlignment="1">
      <alignment horizontal="left" vertical="top"/>
    </xf>
    <xf numFmtId="0" fontId="18" fillId="0" borderId="1" xfId="0" applyFont="1" applyFill="1" applyBorder="1" applyAlignment="1">
      <alignment horizontal="left" vertical="top"/>
    </xf>
    <xf numFmtId="0" fontId="18" fillId="0" borderId="13" xfId="0" applyFont="1" applyFill="1" applyBorder="1" applyAlignment="1">
      <alignment horizontal="left" vertical="top"/>
    </xf>
    <xf numFmtId="0" fontId="18" fillId="0" borderId="11" xfId="0" applyFont="1" applyFill="1" applyBorder="1" applyAlignment="1">
      <alignment horizontal="left" vertical="top"/>
    </xf>
    <xf numFmtId="0" fontId="18" fillId="0" borderId="0" xfId="0" applyFont="1" applyFill="1" applyBorder="1" applyAlignment="1">
      <alignment horizontal="left" vertical="top"/>
    </xf>
    <xf numFmtId="0" fontId="18" fillId="0" borderId="12" xfId="0" applyFont="1" applyFill="1" applyBorder="1" applyAlignment="1">
      <alignment horizontal="left" vertical="top"/>
    </xf>
    <xf numFmtId="166" fontId="13" fillId="0" borderId="1" xfId="5" applyNumberFormat="1" applyFont="1" applyFill="1" applyBorder="1" applyAlignment="1">
      <alignment horizontal="left" vertical="top" shrinkToFit="1"/>
    </xf>
    <xf numFmtId="0" fontId="0" fillId="0" borderId="0" xfId="0" applyFill="1" applyAlignment="1">
      <alignment horizontal="left" vertical="top"/>
    </xf>
    <xf numFmtId="1" fontId="13" fillId="0" borderId="1" xfId="0" applyNumberFormat="1" applyFont="1" applyFill="1" applyBorder="1" applyAlignment="1">
      <alignment horizontal="left" vertical="top" wrapText="1"/>
    </xf>
    <xf numFmtId="0" fontId="27" fillId="0" borderId="0" xfId="49" applyFont="1" applyAlignment="1"/>
    <xf numFmtId="0" fontId="27" fillId="0" borderId="0" xfId="49" applyFont="1" applyAlignment="1">
      <alignment vertical="top"/>
    </xf>
    <xf numFmtId="0" fontId="6" fillId="0" borderId="0" xfId="49" applyFill="1" applyAlignment="1"/>
    <xf numFmtId="49" fontId="12" fillId="0" borderId="1" xfId="49" applyNumberFormat="1" applyFont="1" applyFill="1" applyBorder="1" applyAlignment="1">
      <alignment horizontal="left" vertical="top" wrapText="1"/>
    </xf>
    <xf numFmtId="0" fontId="6" fillId="0" borderId="0" xfId="49" applyFont="1" applyFill="1" applyAlignment="1"/>
    <xf numFmtId="0" fontId="26" fillId="0" borderId="0" xfId="49" applyFont="1" applyAlignment="1"/>
    <xf numFmtId="0" fontId="41" fillId="0" borderId="0" xfId="49" applyFont="1" applyAlignment="1"/>
    <xf numFmtId="0" fontId="41" fillId="0" borderId="1" xfId="0" applyFont="1" applyFill="1" applyBorder="1" applyAlignment="1">
      <alignment horizontal="left" vertical="top" wrapText="1"/>
    </xf>
    <xf numFmtId="0" fontId="41" fillId="0" borderId="1" xfId="0" applyFont="1" applyFill="1" applyBorder="1" applyAlignment="1">
      <alignment horizontal="left" vertical="top"/>
    </xf>
    <xf numFmtId="1" fontId="13" fillId="0" borderId="1" xfId="0" applyNumberFormat="1" applyFont="1" applyFill="1" applyBorder="1" applyAlignment="1">
      <alignment horizontal="left" vertical="top"/>
    </xf>
    <xf numFmtId="49" fontId="13" fillId="0" borderId="2" xfId="0" applyNumberFormat="1" applyFont="1" applyFill="1" applyBorder="1" applyAlignment="1">
      <alignment horizontal="left" vertical="top" wrapText="1"/>
    </xf>
    <xf numFmtId="49" fontId="12" fillId="0" borderId="1" xfId="47" applyNumberFormat="1" applyFont="1" applyFill="1" applyBorder="1" applyAlignment="1">
      <alignment horizontal="left" vertical="top" wrapText="1"/>
    </xf>
    <xf numFmtId="166" fontId="12" fillId="0" borderId="1" xfId="47" applyNumberFormat="1" applyFont="1" applyFill="1" applyBorder="1" applyAlignment="1">
      <alignment horizontal="left" vertical="top" shrinkToFit="1"/>
    </xf>
    <xf numFmtId="49" fontId="13" fillId="0" borderId="1" xfId="47" applyNumberFormat="1" applyFont="1" applyFill="1" applyBorder="1" applyAlignment="1">
      <alignment horizontal="left" vertical="top" wrapText="1"/>
    </xf>
    <xf numFmtId="166" fontId="13" fillId="0" borderId="1" xfId="47" applyNumberFormat="1" applyFont="1" applyFill="1" applyBorder="1" applyAlignment="1">
      <alignment horizontal="left" vertical="top" shrinkToFit="1"/>
    </xf>
    <xf numFmtId="49" fontId="12" fillId="0" borderId="1" xfId="48" applyNumberFormat="1" applyFont="1" applyFill="1" applyBorder="1" applyAlignment="1">
      <alignment horizontal="left" vertical="top" wrapText="1"/>
    </xf>
    <xf numFmtId="166" fontId="12" fillId="0" borderId="1" xfId="48" applyNumberFormat="1" applyFont="1" applyFill="1" applyBorder="1" applyAlignment="1">
      <alignment horizontal="left" vertical="top" shrinkToFit="1"/>
    </xf>
    <xf numFmtId="49" fontId="13" fillId="0" borderId="1" xfId="48" applyNumberFormat="1" applyFont="1" applyFill="1" applyBorder="1" applyAlignment="1">
      <alignment horizontal="left" vertical="top" wrapText="1"/>
    </xf>
    <xf numFmtId="166" fontId="13" fillId="0" borderId="1" xfId="48" applyNumberFormat="1" applyFont="1" applyFill="1" applyBorder="1" applyAlignment="1">
      <alignment horizontal="left" vertical="top" shrinkToFit="1"/>
    </xf>
    <xf numFmtId="0" fontId="13" fillId="0" borderId="1" xfId="0" applyFont="1" applyFill="1" applyBorder="1" applyAlignment="1">
      <alignment horizontal="center" vertical="top"/>
    </xf>
    <xf numFmtId="3" fontId="15" fillId="0" borderId="1" xfId="0" applyNumberFormat="1" applyFont="1" applyFill="1" applyBorder="1" applyAlignment="1">
      <alignment horizontal="left" vertical="top" shrinkToFit="1"/>
    </xf>
    <xf numFmtId="3" fontId="18" fillId="0" borderId="1" xfId="0" applyNumberFormat="1" applyFont="1" applyFill="1" applyBorder="1" applyAlignment="1">
      <alignment horizontal="left" vertical="top" shrinkToFit="1"/>
    </xf>
    <xf numFmtId="0" fontId="41" fillId="0" borderId="0" xfId="49" applyFont="1" applyFill="1" applyAlignment="1">
      <alignment horizontal="left"/>
    </xf>
    <xf numFmtId="0" fontId="41" fillId="0" borderId="0" xfId="49" applyFont="1" applyFill="1" applyAlignment="1">
      <alignment horizontal="left" wrapText="1"/>
    </xf>
    <xf numFmtId="0" fontId="41" fillId="0" borderId="1" xfId="49" applyFont="1" applyFill="1" applyBorder="1" applyAlignment="1">
      <alignment horizontal="left"/>
    </xf>
    <xf numFmtId="0" fontId="41" fillId="0" borderId="2" xfId="49" applyFont="1" applyFill="1" applyBorder="1" applyAlignment="1">
      <alignment horizontal="left"/>
    </xf>
    <xf numFmtId="0" fontId="28" fillId="0" borderId="0" xfId="49" applyFont="1" applyFill="1" applyAlignment="1">
      <alignment horizontal="left"/>
    </xf>
    <xf numFmtId="0" fontId="28" fillId="0" borderId="0" xfId="49" applyFont="1" applyFill="1" applyAlignment="1">
      <alignment horizontal="left" vertical="center"/>
    </xf>
    <xf numFmtId="0" fontId="12" fillId="0" borderId="1" xfId="49" applyFont="1" applyFill="1" applyBorder="1" applyAlignment="1">
      <alignment horizontal="center" vertical="top" wrapText="1"/>
    </xf>
    <xf numFmtId="0" fontId="41" fillId="0" borderId="0" xfId="49" applyFont="1" applyFill="1" applyAlignment="1">
      <alignment horizontal="center"/>
    </xf>
    <xf numFmtId="0" fontId="41" fillId="0" borderId="1" xfId="49" applyFont="1" applyBorder="1" applyAlignment="1">
      <alignment horizontal="left"/>
    </xf>
    <xf numFmtId="0" fontId="41" fillId="0" borderId="0" xfId="49" applyFont="1" applyAlignment="1">
      <alignment horizontal="left"/>
    </xf>
    <xf numFmtId="0" fontId="26" fillId="0" borderId="0" xfId="49" applyFont="1" applyBorder="1" applyAlignment="1">
      <alignment horizontal="left"/>
    </xf>
    <xf numFmtId="0" fontId="41" fillId="0" borderId="0" xfId="49" applyFont="1" applyAlignment="1">
      <alignment horizontal="center"/>
    </xf>
    <xf numFmtId="0" fontId="0" fillId="0" borderId="2" xfId="0" applyFill="1" applyBorder="1" applyAlignment="1">
      <alignment horizontal="left" vertical="top"/>
    </xf>
    <xf numFmtId="0" fontId="12" fillId="0" borderId="3" xfId="0" applyFont="1" applyFill="1" applyBorder="1" applyAlignment="1">
      <alignment horizontal="center" vertical="top" wrapText="1"/>
    </xf>
    <xf numFmtId="0" fontId="12" fillId="0" borderId="6" xfId="0" applyFont="1" applyBorder="1" applyAlignment="1">
      <alignment horizontal="center" vertical="top" wrapText="1"/>
    </xf>
    <xf numFmtId="0" fontId="12" fillId="0" borderId="3" xfId="0" applyFont="1" applyBorder="1" applyAlignment="1">
      <alignment horizontal="center" vertical="top" wrapText="1"/>
    </xf>
    <xf numFmtId="0" fontId="15" fillId="0" borderId="1" xfId="0" applyFont="1" applyFill="1" applyBorder="1" applyAlignment="1">
      <alignment vertical="top" wrapText="1"/>
    </xf>
    <xf numFmtId="0" fontId="15" fillId="0" borderId="1" xfId="0" applyNumberFormat="1" applyFont="1" applyFill="1" applyBorder="1" applyAlignment="1" applyProtection="1">
      <alignment vertical="top" wrapText="1"/>
    </xf>
    <xf numFmtId="0" fontId="12" fillId="0" borderId="1" xfId="0" applyFont="1" applyFill="1" applyBorder="1" applyAlignment="1">
      <alignment vertical="top" wrapText="1"/>
    </xf>
    <xf numFmtId="49" fontId="12" fillId="0" borderId="1" xfId="0" applyNumberFormat="1" applyFont="1" applyBorder="1" applyAlignment="1">
      <alignment vertical="top" wrapText="1"/>
    </xf>
    <xf numFmtId="166" fontId="12" fillId="0" borderId="1" xfId="0" applyNumberFormat="1" applyFont="1" applyBorder="1" applyAlignment="1">
      <alignment horizontal="center" vertical="top" shrinkToFit="1"/>
    </xf>
    <xf numFmtId="166" fontId="12" fillId="0" borderId="1" xfId="0" applyNumberFormat="1" applyFont="1" applyFill="1" applyBorder="1" applyAlignment="1">
      <alignment horizontal="center" vertical="top" shrinkToFit="1"/>
    </xf>
    <xf numFmtId="166" fontId="13" fillId="0" borderId="1" xfId="0" applyNumberFormat="1" applyFont="1" applyFill="1" applyBorder="1" applyAlignment="1">
      <alignment horizontal="center" vertical="top" shrinkToFit="1"/>
    </xf>
    <xf numFmtId="1" fontId="13" fillId="0" borderId="1" xfId="0" applyNumberFormat="1" applyFont="1" applyBorder="1" applyAlignment="1">
      <alignment horizontal="center" vertical="center" shrinkToFit="1"/>
    </xf>
    <xf numFmtId="49" fontId="13" fillId="0" borderId="1" xfId="0" applyNumberFormat="1" applyFont="1" applyBorder="1" applyAlignment="1">
      <alignment horizontal="center" vertical="center" wrapText="1"/>
    </xf>
    <xf numFmtId="49" fontId="13" fillId="0" borderId="1" xfId="0" applyNumberFormat="1" applyFont="1" applyBorder="1" applyAlignment="1">
      <alignment vertical="top" wrapText="1"/>
    </xf>
    <xf numFmtId="0" fontId="0" fillId="0" borderId="0" xfId="0" applyAlignment="1">
      <alignment horizontal="center" vertical="center"/>
    </xf>
    <xf numFmtId="1" fontId="12" fillId="0" borderId="1" xfId="0" applyNumberFormat="1" applyFont="1" applyBorder="1" applyAlignment="1">
      <alignment horizontal="center" vertical="center" shrinkToFit="1"/>
    </xf>
    <xf numFmtId="49" fontId="12" fillId="0" borderId="1" xfId="0" applyNumberFormat="1" applyFont="1" applyBorder="1" applyAlignment="1">
      <alignment horizontal="left" vertical="center" wrapText="1"/>
    </xf>
    <xf numFmtId="49" fontId="12" fillId="0" borderId="1" xfId="0" applyNumberFormat="1" applyFont="1" applyBorder="1" applyAlignment="1">
      <alignment horizontal="center" vertical="center" wrapText="1"/>
    </xf>
    <xf numFmtId="49" fontId="12" fillId="0" borderId="1" xfId="0" applyNumberFormat="1" applyFont="1" applyBorder="1" applyAlignment="1">
      <alignment vertical="center" wrapText="1"/>
    </xf>
    <xf numFmtId="164" fontId="12" fillId="0" borderId="1" xfId="0" applyNumberFormat="1" applyFont="1" applyBorder="1" applyAlignment="1">
      <alignment horizontal="right" vertical="top" shrinkToFit="1"/>
    </xf>
    <xf numFmtId="164" fontId="13" fillId="0" borderId="1" xfId="0" applyNumberFormat="1" applyFont="1" applyBorder="1" applyAlignment="1">
      <alignment horizontal="right" vertical="top" shrinkToFit="1"/>
    </xf>
    <xf numFmtId="49" fontId="14" fillId="0" borderId="1" xfId="0" applyNumberFormat="1" applyFont="1" applyBorder="1" applyAlignment="1">
      <alignment vertical="top" wrapText="1"/>
    </xf>
    <xf numFmtId="0" fontId="12" fillId="0" borderId="2" xfId="50" applyFont="1" applyBorder="1" applyAlignment="1">
      <alignment horizontal="center" vertical="top" wrapText="1"/>
    </xf>
    <xf numFmtId="0" fontId="12" fillId="0" borderId="0" xfId="0" applyFont="1" applyFill="1" applyBorder="1" applyAlignment="1">
      <alignment horizontal="center" vertical="top" wrapText="1"/>
    </xf>
    <xf numFmtId="164" fontId="12" fillId="0" borderId="1" xfId="0" applyNumberFormat="1" applyFont="1" applyFill="1" applyBorder="1" applyAlignment="1">
      <alignment horizontal="right" vertical="top" shrinkToFit="1"/>
    </xf>
    <xf numFmtId="164" fontId="13" fillId="0" borderId="1" xfId="0" applyNumberFormat="1" applyFont="1" applyFill="1" applyBorder="1" applyAlignment="1">
      <alignment horizontal="right" vertical="top" shrinkToFit="1"/>
    </xf>
    <xf numFmtId="168" fontId="13" fillId="0" borderId="1" xfId="0" applyNumberFormat="1" applyFont="1" applyFill="1" applyBorder="1" applyAlignment="1">
      <alignment horizontal="right" vertical="top" shrinkToFit="1"/>
    </xf>
    <xf numFmtId="168" fontId="13" fillId="0" borderId="1" xfId="0" applyNumberFormat="1" applyFont="1" applyFill="1" applyBorder="1" applyAlignment="1">
      <alignment horizontal="right" vertical="top" wrapText="1"/>
    </xf>
    <xf numFmtId="4" fontId="18" fillId="0" borderId="1" xfId="0" applyNumberFormat="1" applyFont="1" applyFill="1" applyBorder="1" applyAlignment="1">
      <alignment horizontal="right" vertical="top"/>
    </xf>
    <xf numFmtId="164" fontId="16" fillId="0" borderId="1" xfId="4" applyNumberFormat="1" applyFont="1" applyFill="1" applyBorder="1" applyAlignment="1">
      <alignment horizontal="right" vertical="top" shrinkToFit="1"/>
    </xf>
    <xf numFmtId="0" fontId="13" fillId="0" borderId="1" xfId="0" applyFont="1" applyFill="1" applyBorder="1" applyAlignment="1">
      <alignment horizontal="right" vertical="top"/>
    </xf>
    <xf numFmtId="164" fontId="13" fillId="0" borderId="1" xfId="5" applyNumberFormat="1" applyFont="1" applyFill="1" applyBorder="1" applyAlignment="1">
      <alignment horizontal="right" vertical="top" shrinkToFit="1"/>
    </xf>
    <xf numFmtId="164" fontId="12" fillId="0" borderId="1" xfId="47" applyNumberFormat="1" applyFont="1" applyFill="1" applyBorder="1" applyAlignment="1">
      <alignment horizontal="right" vertical="top" shrinkToFit="1"/>
    </xf>
    <xf numFmtId="164" fontId="13" fillId="0" borderId="1" xfId="47" applyNumberFormat="1" applyFont="1" applyFill="1" applyBorder="1" applyAlignment="1">
      <alignment horizontal="right" vertical="top" shrinkToFit="1"/>
    </xf>
    <xf numFmtId="168" fontId="13" fillId="0" borderId="1" xfId="0" applyNumberFormat="1" applyFont="1" applyBorder="1" applyAlignment="1">
      <alignment horizontal="right" vertical="center" shrinkToFit="1"/>
    </xf>
    <xf numFmtId="164" fontId="13" fillId="0" borderId="1" xfId="48" applyNumberFormat="1" applyFont="1" applyFill="1" applyBorder="1" applyAlignment="1">
      <alignment horizontal="right" vertical="top" shrinkToFit="1"/>
    </xf>
    <xf numFmtId="0" fontId="13" fillId="0" borderId="0" xfId="0" applyFont="1" applyFill="1" applyAlignment="1">
      <alignment horizontal="right" vertical="top"/>
    </xf>
    <xf numFmtId="0" fontId="12" fillId="0" borderId="1" xfId="0" applyFont="1" applyBorder="1" applyAlignment="1">
      <alignment horizontal="center" vertical="top" wrapText="1"/>
    </xf>
    <xf numFmtId="0" fontId="12" fillId="0" borderId="1" xfId="0" applyFont="1" applyFill="1" applyBorder="1" applyAlignment="1">
      <alignment horizontal="center" vertical="top" wrapText="1"/>
    </xf>
    <xf numFmtId="44" fontId="43" fillId="0" borderId="0" xfId="0" applyNumberFormat="1" applyFont="1" applyFill="1" applyAlignment="1">
      <alignment horizontal="right" vertical="top"/>
    </xf>
    <xf numFmtId="0" fontId="12" fillId="0" borderId="1" xfId="0" applyFont="1" applyFill="1" applyBorder="1" applyAlignment="1">
      <alignment horizontal="center" vertical="top" wrapText="1"/>
    </xf>
    <xf numFmtId="0" fontId="0" fillId="0" borderId="0" xfId="0" applyAlignment="1"/>
    <xf numFmtId="166" fontId="13" fillId="0" borderId="1" xfId="0" applyNumberFormat="1" applyFont="1" applyBorder="1" applyAlignment="1">
      <alignment horizontal="center" vertical="top" shrinkToFit="1"/>
    </xf>
    <xf numFmtId="164" fontId="13" fillId="0" borderId="1" xfId="0" applyNumberFormat="1" applyFont="1" applyBorder="1" applyAlignment="1">
      <alignment vertical="top" shrinkToFit="1"/>
    </xf>
    <xf numFmtId="49" fontId="12" fillId="0" borderId="13" xfId="0" applyNumberFormat="1" applyFont="1" applyBorder="1" applyAlignment="1">
      <alignment vertical="top" wrapText="1"/>
    </xf>
    <xf numFmtId="49" fontId="13" fillId="0" borderId="13" xfId="0" applyNumberFormat="1" applyFont="1" applyBorder="1" applyAlignment="1">
      <alignment vertical="top" wrapText="1"/>
    </xf>
    <xf numFmtId="166" fontId="13" fillId="0" borderId="13" xfId="0" applyNumberFormat="1" applyFont="1" applyBorder="1" applyAlignment="1">
      <alignment horizontal="center" vertical="top" shrinkToFit="1"/>
    </xf>
    <xf numFmtId="164" fontId="13" fillId="0" borderId="13" xfId="0" applyNumberFormat="1" applyFont="1" applyBorder="1" applyAlignment="1">
      <alignment vertical="top" shrinkToFit="1"/>
    </xf>
    <xf numFmtId="49" fontId="12" fillId="0" borderId="3" xfId="0" applyNumberFormat="1" applyFont="1" applyFill="1" applyBorder="1" applyAlignment="1">
      <alignment horizontal="left" vertical="top" wrapText="1"/>
    </xf>
    <xf numFmtId="49" fontId="13" fillId="0" borderId="3" xfId="0" applyNumberFormat="1" applyFont="1" applyFill="1" applyBorder="1" applyAlignment="1">
      <alignment horizontal="left" vertical="top" wrapText="1"/>
    </xf>
    <xf numFmtId="3" fontId="13" fillId="0" borderId="3" xfId="0" applyNumberFormat="1" applyFont="1" applyFill="1" applyBorder="1" applyAlignment="1">
      <alignment horizontal="left" vertical="top" shrinkToFit="1"/>
    </xf>
    <xf numFmtId="164" fontId="13" fillId="0" borderId="3" xfId="0" applyNumberFormat="1" applyFont="1" applyFill="1" applyBorder="1" applyAlignment="1">
      <alignment horizontal="right" vertical="top" shrinkToFit="1"/>
    </xf>
    <xf numFmtId="0" fontId="12" fillId="0" borderId="9" xfId="0" applyFont="1" applyBorder="1" applyAlignment="1">
      <alignment vertical="top" wrapText="1"/>
    </xf>
    <xf numFmtId="0" fontId="12" fillId="0" borderId="11" xfId="0" applyFont="1" applyBorder="1" applyAlignment="1">
      <alignment vertical="top" wrapText="1"/>
    </xf>
    <xf numFmtId="49" fontId="12" fillId="0" borderId="3" xfId="0" applyNumberFormat="1" applyFont="1" applyBorder="1" applyAlignment="1">
      <alignment vertical="top" wrapText="1"/>
    </xf>
    <xf numFmtId="49" fontId="13" fillId="0" borderId="3" xfId="0" applyNumberFormat="1" applyFont="1" applyBorder="1" applyAlignment="1">
      <alignment vertical="top" wrapText="1"/>
    </xf>
    <xf numFmtId="166" fontId="13" fillId="0" borderId="3" xfId="0" applyNumberFormat="1" applyFont="1" applyBorder="1" applyAlignment="1">
      <alignment horizontal="center" vertical="top" shrinkToFit="1"/>
    </xf>
    <xf numFmtId="164" fontId="13" fillId="0" borderId="3" xfId="0" applyNumberFormat="1" applyFont="1" applyBorder="1" applyAlignment="1">
      <alignment vertical="top" shrinkToFit="1"/>
    </xf>
    <xf numFmtId="166" fontId="13" fillId="0" borderId="3" xfId="0" applyNumberFormat="1" applyFont="1" applyBorder="1" applyAlignment="1">
      <alignment horizontal="left" vertical="top" shrinkToFit="1"/>
    </xf>
    <xf numFmtId="164" fontId="13" fillId="0" borderId="3" xfId="0" applyNumberFormat="1" applyFont="1" applyBorder="1" applyAlignment="1">
      <alignment horizontal="right" vertical="top" shrinkToFit="1"/>
    </xf>
    <xf numFmtId="0" fontId="12" fillId="0" borderId="1" xfId="3" applyFont="1" applyBorder="1" applyAlignment="1">
      <alignment horizontal="center" vertical="top" wrapText="1"/>
    </xf>
    <xf numFmtId="49" fontId="12" fillId="0" borderId="1" xfId="3" applyNumberFormat="1" applyFont="1" applyBorder="1" applyAlignment="1">
      <alignment vertical="top" wrapText="1"/>
    </xf>
    <xf numFmtId="166" fontId="12" fillId="0" borderId="1" xfId="3" applyNumberFormat="1" applyFont="1" applyBorder="1" applyAlignment="1">
      <alignment horizontal="left" vertical="top" shrinkToFit="1"/>
    </xf>
    <xf numFmtId="0" fontId="10" fillId="0" borderId="0" xfId="3"/>
    <xf numFmtId="49" fontId="12" fillId="0" borderId="1" xfId="49" applyNumberFormat="1" applyFont="1" applyFill="1" applyBorder="1" applyAlignment="1">
      <alignment vertical="top" wrapText="1"/>
    </xf>
    <xf numFmtId="0" fontId="12" fillId="0" borderId="12" xfId="0" applyFont="1" applyFill="1" applyBorder="1" applyAlignment="1">
      <alignment horizontal="center" vertical="top" wrapText="1"/>
    </xf>
    <xf numFmtId="0" fontId="11" fillId="0" borderId="2" xfId="0" applyFont="1" applyFill="1" applyBorder="1" applyAlignment="1">
      <alignment horizontal="center" vertical="top" wrapText="1"/>
    </xf>
    <xf numFmtId="0" fontId="0" fillId="0" borderId="0" xfId="0" applyAlignment="1">
      <alignment horizontal="center"/>
    </xf>
    <xf numFmtId="0" fontId="13" fillId="0" borderId="1" xfId="0" applyFont="1" applyBorder="1" applyAlignment="1">
      <alignment horizontal="center" vertical="top"/>
    </xf>
    <xf numFmtId="0" fontId="0" fillId="0" borderId="1" xfId="0" applyBorder="1" applyAlignment="1">
      <alignment vertical="top" wrapText="1"/>
    </xf>
    <xf numFmtId="0" fontId="0" fillId="0" borderId="0" xfId="0" applyFont="1" applyAlignment="1">
      <alignment horizontal="center"/>
    </xf>
    <xf numFmtId="3" fontId="13" fillId="0" borderId="1" xfId="0" applyNumberFormat="1" applyFont="1" applyBorder="1" applyAlignment="1">
      <alignment horizontal="center" vertical="top" shrinkToFit="1"/>
    </xf>
    <xf numFmtId="0" fontId="25" fillId="0" borderId="1" xfId="0" applyFont="1" applyBorder="1" applyAlignment="1">
      <alignment vertical="top" wrapText="1"/>
    </xf>
    <xf numFmtId="0" fontId="44" fillId="0" borderId="0" xfId="0" applyFont="1" applyFill="1" applyAlignment="1">
      <alignment horizontal="center"/>
    </xf>
    <xf numFmtId="3" fontId="12" fillId="0" borderId="1" xfId="0" applyNumberFormat="1" applyFont="1" applyFill="1" applyBorder="1" applyAlignment="1">
      <alignment horizontal="center" vertical="top" shrinkToFit="1"/>
    </xf>
    <xf numFmtId="0" fontId="12" fillId="0" borderId="3" xfId="0" applyFont="1" applyBorder="1" applyAlignment="1">
      <alignment horizontal="center" vertical="top" wrapText="1"/>
    </xf>
    <xf numFmtId="0" fontId="12" fillId="0" borderId="1" xfId="0" applyFont="1" applyFill="1" applyBorder="1" applyAlignment="1">
      <alignment horizontal="center" vertical="top" wrapText="1"/>
    </xf>
    <xf numFmtId="17" fontId="12" fillId="0" borderId="1" xfId="0" applyNumberFormat="1" applyFont="1" applyFill="1" applyBorder="1" applyAlignment="1">
      <alignment horizontal="left" vertical="top"/>
    </xf>
    <xf numFmtId="0" fontId="12" fillId="0" borderId="9" xfId="0" applyFont="1" applyBorder="1" applyAlignment="1">
      <alignment horizontal="center" vertical="top" wrapText="1"/>
    </xf>
    <xf numFmtId="0" fontId="0" fillId="0" borderId="12" xfId="0" applyBorder="1"/>
    <xf numFmtId="0" fontId="43" fillId="0" borderId="0" xfId="0" applyFont="1" applyFill="1" applyAlignment="1">
      <alignment horizontal="left" vertical="top"/>
    </xf>
    <xf numFmtId="2" fontId="43" fillId="0" borderId="0" xfId="0" applyNumberFormat="1" applyFont="1" applyFill="1" applyAlignment="1">
      <alignment horizontal="right" vertical="top"/>
    </xf>
    <xf numFmtId="0" fontId="12" fillId="0" borderId="3" xfId="0" applyFont="1" applyFill="1" applyBorder="1" applyAlignment="1">
      <alignment horizontal="center" vertical="top" wrapText="1"/>
    </xf>
    <xf numFmtId="0" fontId="42" fillId="0" borderId="0" xfId="0" applyFont="1" applyAlignment="1">
      <alignment vertical="center"/>
    </xf>
    <xf numFmtId="1" fontId="13" fillId="0" borderId="1" xfId="0" applyNumberFormat="1" applyFont="1" applyBorder="1" applyAlignment="1">
      <alignment horizontal="center" vertical="top" shrinkToFit="1"/>
    </xf>
    <xf numFmtId="164" fontId="13" fillId="0" borderId="1" xfId="0" applyNumberFormat="1" applyFont="1" applyBorder="1" applyAlignment="1">
      <alignment horizontal="right" vertical="center" shrinkToFit="1"/>
    </xf>
    <xf numFmtId="168" fontId="13" fillId="0" borderId="1" xfId="0" applyNumberFormat="1" applyFont="1" applyBorder="1" applyAlignment="1">
      <alignment horizontal="right" vertical="center" wrapText="1"/>
    </xf>
    <xf numFmtId="0" fontId="16" fillId="0" borderId="1" xfId="0" applyFont="1" applyFill="1" applyBorder="1" applyAlignment="1" applyProtection="1">
      <alignment horizontal="center" vertical="top"/>
    </xf>
    <xf numFmtId="0" fontId="18" fillId="0" borderId="1" xfId="0" applyFont="1" applyFill="1" applyBorder="1" applyAlignment="1">
      <alignment vertical="top" wrapText="1"/>
    </xf>
    <xf numFmtId="0" fontId="18" fillId="0" borderId="1" xfId="0" applyNumberFormat="1" applyFont="1" applyFill="1" applyBorder="1" applyAlignment="1" applyProtection="1">
      <alignment vertical="top" wrapText="1"/>
    </xf>
    <xf numFmtId="1" fontId="18" fillId="0" borderId="1" xfId="0" applyNumberFormat="1" applyFont="1" applyFill="1" applyBorder="1" applyAlignment="1" applyProtection="1">
      <alignment horizontal="left" vertical="top" wrapText="1"/>
    </xf>
    <xf numFmtId="0" fontId="13" fillId="0" borderId="1" xfId="0" applyFont="1" applyFill="1" applyBorder="1" applyAlignment="1">
      <alignment vertical="top" wrapText="1"/>
    </xf>
    <xf numFmtId="168" fontId="16" fillId="0" borderId="1" xfId="0" applyNumberFormat="1" applyFont="1" applyFill="1" applyBorder="1" applyAlignment="1">
      <alignment horizontal="right" vertical="top" wrapText="1"/>
    </xf>
    <xf numFmtId="0" fontId="23" fillId="0" borderId="0" xfId="0" applyFont="1" applyFill="1" applyAlignment="1">
      <alignment horizontal="left" vertical="top"/>
    </xf>
    <xf numFmtId="49" fontId="12" fillId="0" borderId="6" xfId="0" applyNumberFormat="1" applyFont="1" applyFill="1" applyBorder="1" applyAlignment="1">
      <alignment vertical="top" wrapText="1"/>
    </xf>
    <xf numFmtId="168" fontId="12" fillId="0" borderId="0" xfId="0" applyNumberFormat="1" applyFont="1" applyFill="1" applyAlignment="1"/>
    <xf numFmtId="164" fontId="26" fillId="0" borderId="0" xfId="49" applyNumberFormat="1" applyFont="1" applyFill="1" applyAlignment="1">
      <alignment horizontal="right"/>
    </xf>
    <xf numFmtId="168" fontId="41" fillId="0" borderId="0" xfId="49" applyNumberFormat="1" applyFont="1" applyFill="1" applyAlignment="1">
      <alignment horizontal="right"/>
    </xf>
    <xf numFmtId="0" fontId="41" fillId="0" borderId="0" xfId="49" applyFont="1" applyFill="1" applyAlignment="1">
      <alignment horizontal="right"/>
    </xf>
    <xf numFmtId="49" fontId="26" fillId="0" borderId="1" xfId="0" applyNumberFormat="1" applyFont="1" applyFill="1" applyBorder="1" applyAlignment="1">
      <alignment vertical="top" wrapText="1"/>
    </xf>
    <xf numFmtId="49" fontId="41" fillId="0" borderId="1" xfId="0" applyNumberFormat="1" applyFont="1" applyFill="1" applyBorder="1" applyAlignment="1">
      <alignment vertical="top" wrapText="1"/>
    </xf>
    <xf numFmtId="1" fontId="12" fillId="0" borderId="1" xfId="49" applyNumberFormat="1" applyFont="1" applyFill="1" applyBorder="1" applyAlignment="1">
      <alignment horizontal="left" vertical="top" wrapText="1" shrinkToFit="1"/>
    </xf>
    <xf numFmtId="0" fontId="41" fillId="0" borderId="1" xfId="0" applyFont="1" applyFill="1" applyBorder="1" applyAlignment="1">
      <alignment vertical="center"/>
    </xf>
    <xf numFmtId="0" fontId="41" fillId="0" borderId="0" xfId="49" applyFont="1" applyFill="1" applyAlignment="1"/>
    <xf numFmtId="168" fontId="12" fillId="0" borderId="1" xfId="49" applyNumberFormat="1" applyFont="1" applyFill="1" applyBorder="1" applyAlignment="1">
      <alignment vertical="top" shrinkToFit="1"/>
    </xf>
    <xf numFmtId="168" fontId="12" fillId="0" borderId="1" xfId="0" applyNumberFormat="1" applyFont="1" applyFill="1" applyBorder="1" applyAlignment="1">
      <alignment vertical="top" shrinkToFit="1"/>
    </xf>
    <xf numFmtId="168" fontId="16" fillId="0" borderId="0" xfId="0" applyNumberFormat="1" applyFont="1" applyFill="1" applyAlignment="1">
      <alignment vertical="top"/>
    </xf>
    <xf numFmtId="168" fontId="11" fillId="0" borderId="0" xfId="0" applyNumberFormat="1" applyFont="1" applyFill="1" applyAlignment="1">
      <alignment vertical="top"/>
    </xf>
    <xf numFmtId="168" fontId="16" fillId="0" borderId="0" xfId="0" applyNumberFormat="1" applyFont="1" applyFill="1" applyAlignment="1">
      <alignment vertical="top" wrapText="1"/>
    </xf>
    <xf numFmtId="168" fontId="13" fillId="0" borderId="0" xfId="0" applyNumberFormat="1" applyFont="1" applyFill="1" applyAlignment="1">
      <alignment vertical="top"/>
    </xf>
    <xf numFmtId="168" fontId="11" fillId="0" borderId="1" xfId="0" applyNumberFormat="1" applyFont="1" applyFill="1" applyBorder="1" applyAlignment="1">
      <alignment vertical="top"/>
    </xf>
    <xf numFmtId="168" fontId="12" fillId="0" borderId="1" xfId="0" applyNumberFormat="1" applyFont="1" applyFill="1" applyBorder="1" applyAlignment="1">
      <alignment vertical="top"/>
    </xf>
    <xf numFmtId="168" fontId="12" fillId="0" borderId="1" xfId="0" applyNumberFormat="1" applyFont="1" applyBorder="1" applyAlignment="1">
      <alignment vertical="top" shrinkToFit="1"/>
    </xf>
    <xf numFmtId="168" fontId="12" fillId="0" borderId="1" xfId="0" applyNumberFormat="1" applyFont="1" applyBorder="1" applyAlignment="1">
      <alignment vertical="center" shrinkToFit="1"/>
    </xf>
    <xf numFmtId="168" fontId="11" fillId="0" borderId="1" xfId="0" applyNumberFormat="1" applyFont="1" applyFill="1" applyBorder="1" applyAlignment="1">
      <alignment vertical="top" wrapText="1"/>
    </xf>
    <xf numFmtId="168" fontId="12" fillId="0" borderId="1" xfId="0" applyNumberFormat="1" applyFont="1" applyFill="1" applyBorder="1" applyAlignment="1">
      <alignment vertical="top" wrapText="1"/>
    </xf>
    <xf numFmtId="168" fontId="15" fillId="0" borderId="1" xfId="0" applyNumberFormat="1" applyFont="1" applyFill="1" applyBorder="1" applyAlignment="1">
      <alignment vertical="top" wrapText="1"/>
    </xf>
    <xf numFmtId="168" fontId="12" fillId="0" borderId="1" xfId="48" applyNumberFormat="1" applyFont="1" applyFill="1" applyBorder="1" applyAlignment="1">
      <alignment vertical="top" shrinkToFit="1"/>
    </xf>
    <xf numFmtId="168" fontId="12" fillId="0" borderId="1" xfId="3" applyNumberFormat="1" applyFont="1" applyBorder="1" applyAlignment="1">
      <alignment vertical="top" shrinkToFit="1"/>
    </xf>
    <xf numFmtId="168" fontId="12" fillId="0" borderId="0" xfId="0" applyNumberFormat="1" applyFont="1" applyFill="1" applyAlignment="1">
      <alignment vertical="top"/>
    </xf>
    <xf numFmtId="1" fontId="12" fillId="0" borderId="1" xfId="0" applyNumberFormat="1" applyFont="1" applyFill="1" applyBorder="1" applyAlignment="1">
      <alignment horizontal="right" vertical="top" shrinkToFit="1"/>
    </xf>
    <xf numFmtId="0" fontId="12" fillId="0" borderId="1" xfId="0" applyFont="1" applyFill="1" applyBorder="1" applyAlignment="1">
      <alignment horizontal="center" vertical="top" wrapText="1"/>
    </xf>
    <xf numFmtId="0" fontId="12" fillId="0" borderId="7" xfId="0" applyFont="1" applyBorder="1" applyAlignment="1">
      <alignment horizontal="center" vertical="top" wrapText="1"/>
    </xf>
    <xf numFmtId="49" fontId="12" fillId="0" borderId="9" xfId="0" applyNumberFormat="1" applyFont="1" applyFill="1" applyBorder="1" applyAlignment="1">
      <alignment vertical="top" wrapText="1"/>
    </xf>
    <xf numFmtId="0" fontId="41" fillId="0" borderId="0" xfId="49" applyFont="1" applyFill="1" applyAlignment="1">
      <alignment horizontal="left" vertical="top"/>
    </xf>
    <xf numFmtId="0" fontId="41" fillId="0" borderId="0" xfId="49" applyFont="1" applyAlignment="1">
      <alignment horizontal="left" vertical="top"/>
    </xf>
    <xf numFmtId="49" fontId="26" fillId="0" borderId="0" xfId="49" applyNumberFormat="1" applyFont="1" applyFill="1" applyAlignment="1">
      <alignment vertical="top" wrapText="1"/>
    </xf>
    <xf numFmtId="0" fontId="41" fillId="0" borderId="0" xfId="49" applyFont="1" applyAlignment="1">
      <alignment vertical="top"/>
    </xf>
    <xf numFmtId="0" fontId="41" fillId="0" borderId="0" xfId="0" applyFont="1" applyAlignment="1"/>
    <xf numFmtId="0" fontId="41" fillId="0" borderId="1" xfId="0" applyFont="1" applyBorder="1" applyAlignment="1">
      <alignment vertical="top" wrapText="1"/>
    </xf>
    <xf numFmtId="0" fontId="41" fillId="0" borderId="1" xfId="0" applyFont="1" applyBorder="1" applyAlignment="1">
      <alignment horizontal="left" vertical="top"/>
    </xf>
    <xf numFmtId="0" fontId="41" fillId="0" borderId="1" xfId="0" applyFont="1" applyBorder="1"/>
    <xf numFmtId="0" fontId="41" fillId="0" borderId="0" xfId="0" applyFont="1"/>
    <xf numFmtId="0" fontId="41" fillId="0" borderId="0" xfId="0" applyFont="1" applyFill="1"/>
    <xf numFmtId="0" fontId="41" fillId="0" borderId="0" xfId="49" applyFont="1" applyBorder="1" applyAlignment="1"/>
    <xf numFmtId="0" fontId="45" fillId="0" borderId="0" xfId="49" applyFont="1" applyFill="1" applyAlignment="1">
      <alignment horizontal="center" vertical="top"/>
    </xf>
    <xf numFmtId="0" fontId="45" fillId="0" borderId="0" xfId="49" applyFont="1" applyFill="1" applyAlignment="1">
      <alignment horizontal="left" vertical="top"/>
    </xf>
    <xf numFmtId="0" fontId="45" fillId="0" borderId="0" xfId="49" applyFont="1" applyFill="1" applyAlignment="1">
      <alignment horizontal="left" vertical="top" wrapText="1"/>
    </xf>
    <xf numFmtId="0" fontId="45" fillId="0" borderId="0" xfId="49" applyFont="1" applyFill="1" applyAlignment="1">
      <alignment vertical="top"/>
    </xf>
    <xf numFmtId="0" fontId="45" fillId="0" borderId="0" xfId="49" applyFont="1" applyAlignment="1">
      <alignment vertical="top"/>
    </xf>
    <xf numFmtId="0" fontId="27" fillId="0" borderId="0" xfId="49" applyFont="1" applyFill="1" applyAlignment="1">
      <alignment horizontal="left" vertical="top" wrapText="1"/>
    </xf>
    <xf numFmtId="0" fontId="27" fillId="0" borderId="0" xfId="49" applyFont="1" applyFill="1" applyAlignment="1">
      <alignment horizontal="left" vertical="top"/>
    </xf>
    <xf numFmtId="3" fontId="46" fillId="0" borderId="0" xfId="49" applyNumberFormat="1" applyFont="1" applyFill="1" applyAlignment="1">
      <alignment horizontal="left" vertical="top"/>
    </xf>
    <xf numFmtId="0" fontId="27" fillId="0" borderId="0" xfId="49" applyFont="1" applyFill="1" applyAlignment="1">
      <alignment vertical="top"/>
    </xf>
    <xf numFmtId="4" fontId="27" fillId="0" borderId="0" xfId="49" applyNumberFormat="1" applyFont="1" applyFill="1" applyAlignment="1">
      <alignment horizontal="left" vertical="top" wrapText="1"/>
    </xf>
    <xf numFmtId="0" fontId="27" fillId="0" borderId="0" xfId="49" applyFont="1" applyAlignment="1">
      <alignment vertical="top" wrapText="1"/>
    </xf>
    <xf numFmtId="0" fontId="27" fillId="0" borderId="0" xfId="49" applyFont="1" applyFill="1" applyAlignment="1">
      <alignment vertical="top" wrapText="1"/>
    </xf>
    <xf numFmtId="0" fontId="45" fillId="0" borderId="0" xfId="49" applyFont="1" applyAlignment="1">
      <alignment horizontal="center" vertical="top"/>
    </xf>
    <xf numFmtId="0" fontId="47" fillId="0" borderId="0" xfId="1" applyFont="1" applyAlignment="1">
      <alignment horizontal="left"/>
    </xf>
    <xf numFmtId="0" fontId="27" fillId="0" borderId="0" xfId="49" applyFont="1" applyAlignment="1">
      <alignment horizontal="left"/>
    </xf>
    <xf numFmtId="0" fontId="27" fillId="0" borderId="0" xfId="49" applyFont="1" applyAlignment="1">
      <alignment horizontal="left" wrapText="1"/>
    </xf>
    <xf numFmtId="0" fontId="41" fillId="0" borderId="0" xfId="49" applyFont="1" applyAlignment="1">
      <alignment horizontal="left" wrapText="1"/>
    </xf>
    <xf numFmtId="0" fontId="41" fillId="0" borderId="1" xfId="49" applyFont="1" applyBorder="1" applyAlignment="1">
      <alignment horizontal="center"/>
    </xf>
    <xf numFmtId="0" fontId="41" fillId="0" borderId="1" xfId="49" applyFont="1" applyBorder="1" applyAlignment="1">
      <alignment horizontal="center" vertical="top"/>
    </xf>
    <xf numFmtId="49" fontId="41" fillId="0" borderId="1" xfId="49" applyNumberFormat="1" applyFont="1" applyBorder="1" applyAlignment="1">
      <alignment horizontal="left" vertical="top" wrapText="1"/>
    </xf>
    <xf numFmtId="49" fontId="26" fillId="0" borderId="1" xfId="49" applyNumberFormat="1" applyFont="1" applyBorder="1" applyAlignment="1">
      <alignment horizontal="left" vertical="top" wrapText="1"/>
    </xf>
    <xf numFmtId="164" fontId="26" fillId="0" borderId="1" xfId="49" applyNumberFormat="1" applyFont="1" applyBorder="1" applyAlignment="1">
      <alignment vertical="top" shrinkToFit="1"/>
    </xf>
    <xf numFmtId="49" fontId="26" fillId="0" borderId="1" xfId="49" applyNumberFormat="1" applyFont="1" applyBorder="1" applyAlignment="1">
      <alignment vertical="top" wrapText="1"/>
    </xf>
    <xf numFmtId="49" fontId="41" fillId="0" borderId="1" xfId="49" applyNumberFormat="1" applyFont="1" applyBorder="1" applyAlignment="1">
      <alignment vertical="top" wrapText="1"/>
    </xf>
    <xf numFmtId="49" fontId="26" fillId="0" borderId="3" xfId="49" applyNumberFormat="1" applyFont="1" applyBorder="1" applyAlignment="1">
      <alignment vertical="top" wrapText="1"/>
    </xf>
    <xf numFmtId="0" fontId="41" fillId="0" borderId="1" xfId="0" applyFont="1" applyBorder="1" applyAlignment="1">
      <alignment horizontal="center" vertical="top" wrapText="1"/>
    </xf>
    <xf numFmtId="49" fontId="26" fillId="0" borderId="1" xfId="0" applyNumberFormat="1" applyFont="1" applyBorder="1" applyAlignment="1">
      <alignment vertical="top" wrapText="1"/>
    </xf>
    <xf numFmtId="49" fontId="26" fillId="0" borderId="1" xfId="0" applyNumberFormat="1" applyFont="1" applyBorder="1" applyAlignment="1">
      <alignment horizontal="left" vertical="top" wrapText="1"/>
    </xf>
    <xf numFmtId="164" fontId="26" fillId="0" borderId="1" xfId="0" applyNumberFormat="1" applyFont="1" applyBorder="1" applyAlignment="1">
      <alignment vertical="top" shrinkToFit="1"/>
    </xf>
    <xf numFmtId="49" fontId="41" fillId="0" borderId="1" xfId="0" applyNumberFormat="1" applyFont="1" applyBorder="1" applyAlignment="1">
      <alignment horizontal="left" vertical="top" wrapText="1"/>
    </xf>
    <xf numFmtId="49" fontId="26" fillId="0" borderId="1" xfId="0" applyNumberFormat="1" applyFont="1" applyBorder="1" applyAlignment="1">
      <alignment horizontal="center" vertical="top" wrapText="1"/>
    </xf>
    <xf numFmtId="49" fontId="41" fillId="0" borderId="1" xfId="0" applyNumberFormat="1" applyFont="1" applyBorder="1" applyAlignment="1">
      <alignment vertical="top" wrapText="1"/>
    </xf>
    <xf numFmtId="49" fontId="47" fillId="0" borderId="1" xfId="49" applyNumberFormat="1" applyFont="1" applyFill="1" applyBorder="1" applyAlignment="1">
      <alignment horizontal="left" vertical="top" wrapText="1"/>
    </xf>
    <xf numFmtId="49" fontId="47" fillId="0" borderId="1" xfId="49" applyNumberFormat="1" applyFont="1" applyFill="1" applyBorder="1" applyAlignment="1">
      <alignment vertical="top" wrapText="1"/>
    </xf>
    <xf numFmtId="0" fontId="49" fillId="0" borderId="0" xfId="49" applyFont="1" applyFill="1" applyAlignment="1"/>
    <xf numFmtId="49" fontId="26" fillId="0" borderId="1" xfId="49" applyNumberFormat="1" applyFont="1" applyFill="1" applyBorder="1" applyAlignment="1">
      <alignment horizontal="left" vertical="top" wrapText="1"/>
    </xf>
    <xf numFmtId="49" fontId="41" fillId="0" borderId="1" xfId="49" applyNumberFormat="1" applyFont="1" applyFill="1" applyBorder="1" applyAlignment="1">
      <alignment horizontal="left" vertical="top" wrapText="1"/>
    </xf>
    <xf numFmtId="49" fontId="41" fillId="0" borderId="1" xfId="49" applyNumberFormat="1" applyFont="1" applyFill="1" applyBorder="1" applyAlignment="1">
      <alignment vertical="top" wrapText="1"/>
    </xf>
    <xf numFmtId="49" fontId="26" fillId="0" borderId="3" xfId="0" applyNumberFormat="1" applyFont="1" applyBorder="1" applyAlignment="1">
      <alignment horizontal="center" vertical="top" wrapText="1"/>
    </xf>
    <xf numFmtId="49" fontId="26" fillId="0" borderId="1" xfId="49" applyNumberFormat="1" applyFont="1" applyFill="1" applyBorder="1" applyAlignment="1">
      <alignment vertical="top" wrapText="1"/>
    </xf>
    <xf numFmtId="49" fontId="26" fillId="0" borderId="1" xfId="0" applyNumberFormat="1" applyFont="1" applyFill="1" applyBorder="1" applyAlignment="1">
      <alignment horizontal="left" vertical="top" wrapText="1"/>
    </xf>
    <xf numFmtId="168" fontId="26" fillId="0" borderId="1" xfId="0" applyNumberFormat="1" applyFont="1" applyFill="1" applyBorder="1" applyAlignment="1">
      <alignment vertical="top" shrinkToFit="1"/>
    </xf>
    <xf numFmtId="0" fontId="41" fillId="0" borderId="0" xfId="0" applyFont="1" applyFill="1" applyAlignment="1"/>
    <xf numFmtId="0" fontId="26" fillId="0" borderId="1" xfId="0" applyFont="1" applyBorder="1" applyAlignment="1">
      <alignment horizontal="center" vertical="top" wrapText="1"/>
    </xf>
    <xf numFmtId="49" fontId="41" fillId="0" borderId="1" xfId="0" applyNumberFormat="1" applyFont="1" applyFill="1" applyBorder="1" applyAlignment="1">
      <alignment horizontal="left" vertical="top" wrapText="1"/>
    </xf>
    <xf numFmtId="164" fontId="41" fillId="0" borderId="1" xfId="0" applyNumberFormat="1" applyFont="1" applyBorder="1" applyAlignment="1">
      <alignment vertical="top" shrinkToFit="1"/>
    </xf>
    <xf numFmtId="49" fontId="26" fillId="0" borderId="1" xfId="40" applyNumberFormat="1" applyFont="1" applyBorder="1" applyAlignment="1">
      <alignment horizontal="left" vertical="top" wrapText="1"/>
    </xf>
    <xf numFmtId="0" fontId="26" fillId="0" borderId="0" xfId="0" applyFont="1" applyFill="1" applyAlignment="1"/>
    <xf numFmtId="0" fontId="26" fillId="0" borderId="1" xfId="49" applyFont="1" applyFill="1" applyBorder="1" applyAlignment="1">
      <alignment horizontal="center" vertical="top" wrapText="1"/>
    </xf>
    <xf numFmtId="49" fontId="26" fillId="0" borderId="3" xfId="49" applyNumberFormat="1" applyFont="1" applyFill="1" applyBorder="1" applyAlignment="1">
      <alignment vertical="top" wrapText="1"/>
    </xf>
    <xf numFmtId="164" fontId="26" fillId="0" borderId="1" xfId="0" applyNumberFormat="1" applyFont="1" applyFill="1" applyBorder="1" applyAlignment="1">
      <alignment horizontal="right" vertical="top" shrinkToFit="1"/>
    </xf>
    <xf numFmtId="164" fontId="41" fillId="0" borderId="1" xfId="0" applyNumberFormat="1" applyFont="1" applyFill="1" applyBorder="1" applyAlignment="1">
      <alignment horizontal="right" vertical="top" shrinkToFit="1"/>
    </xf>
    <xf numFmtId="49" fontId="26" fillId="0" borderId="1" xfId="40" applyNumberFormat="1" applyFont="1" applyFill="1" applyBorder="1" applyAlignment="1">
      <alignment vertical="top" wrapText="1"/>
    </xf>
    <xf numFmtId="164" fontId="26" fillId="0" borderId="1" xfId="0" applyNumberFormat="1" applyFont="1" applyBorder="1" applyAlignment="1">
      <alignment horizontal="right" vertical="top" shrinkToFit="1"/>
    </xf>
    <xf numFmtId="164" fontId="41" fillId="0" borderId="1" xfId="0" applyNumberFormat="1" applyFont="1" applyBorder="1" applyAlignment="1">
      <alignment horizontal="right" vertical="top" shrinkToFit="1"/>
    </xf>
    <xf numFmtId="0" fontId="26" fillId="0" borderId="2" xfId="0" applyFont="1" applyBorder="1" applyAlignment="1">
      <alignment horizontal="center" vertical="top" wrapText="1"/>
    </xf>
    <xf numFmtId="49" fontId="26" fillId="0" borderId="2" xfId="0" applyNumberFormat="1" applyFont="1" applyFill="1" applyBorder="1" applyAlignment="1">
      <alignment horizontal="left" vertical="top" wrapText="1"/>
    </xf>
    <xf numFmtId="164" fontId="26" fillId="0" borderId="1" xfId="49" applyNumberFormat="1" applyFont="1" applyFill="1" applyBorder="1" applyAlignment="1">
      <alignment horizontal="right" vertical="top" shrinkToFit="1"/>
    </xf>
    <xf numFmtId="49" fontId="26" fillId="2" borderId="1" xfId="0" applyNumberFormat="1" applyFont="1" applyFill="1" applyBorder="1" applyAlignment="1">
      <alignment horizontal="left" vertical="top" wrapText="1"/>
    </xf>
    <xf numFmtId="0" fontId="41" fillId="0" borderId="0" xfId="0" applyFont="1" applyFill="1" applyAlignment="1">
      <alignment vertical="top"/>
    </xf>
    <xf numFmtId="0" fontId="49" fillId="0" borderId="0" xfId="1" applyFont="1" applyAlignment="1">
      <alignment horizontal="center"/>
    </xf>
    <xf numFmtId="0" fontId="49" fillId="0" borderId="0" xfId="1" applyFont="1" applyAlignment="1">
      <alignment horizontal="left"/>
    </xf>
    <xf numFmtId="0" fontId="50" fillId="0" borderId="0" xfId="1" applyFont="1" applyAlignment="1">
      <alignment horizontal="left"/>
    </xf>
    <xf numFmtId="0" fontId="50" fillId="0" borderId="0" xfId="1" applyFont="1" applyAlignment="1">
      <alignment horizontal="center"/>
    </xf>
    <xf numFmtId="0" fontId="41" fillId="0" borderId="0" xfId="0" applyFont="1" applyFill="1" applyAlignment="1">
      <alignment horizontal="center"/>
    </xf>
    <xf numFmtId="0" fontId="41" fillId="0" borderId="1" xfId="0" applyFont="1" applyFill="1" applyBorder="1"/>
    <xf numFmtId="0" fontId="41" fillId="0" borderId="0" xfId="0" applyFont="1" applyAlignment="1">
      <alignment horizontal="center"/>
    </xf>
    <xf numFmtId="0" fontId="41" fillId="0" borderId="0" xfId="49" applyFont="1" applyFill="1"/>
    <xf numFmtId="0" fontId="41" fillId="0" borderId="0" xfId="48" applyFont="1"/>
    <xf numFmtId="0" fontId="41" fillId="0" borderId="0" xfId="3" applyFont="1"/>
    <xf numFmtId="0" fontId="41" fillId="0" borderId="0" xfId="47" applyFont="1"/>
    <xf numFmtId="0" fontId="41" fillId="0" borderId="1" xfId="0" applyFont="1" applyBorder="1" applyAlignment="1"/>
    <xf numFmtId="0" fontId="41" fillId="0" borderId="0" xfId="50" applyFont="1"/>
    <xf numFmtId="4" fontId="27" fillId="0" borderId="0" xfId="49" applyNumberFormat="1" applyFont="1" applyFill="1" applyAlignment="1">
      <alignment horizontal="right" vertical="top"/>
    </xf>
    <xf numFmtId="0" fontId="45" fillId="0" borderId="0" xfId="49" applyFont="1" applyFill="1" applyAlignment="1">
      <alignment horizontal="right" vertical="top"/>
    </xf>
    <xf numFmtId="0" fontId="27" fillId="0" borderId="0" xfId="49" applyFont="1" applyFill="1" applyAlignment="1">
      <alignment horizontal="right" vertical="top"/>
    </xf>
    <xf numFmtId="0" fontId="27" fillId="0" borderId="0" xfId="49" applyFont="1" applyFill="1" applyAlignment="1">
      <alignment horizontal="right" vertical="top" wrapText="1"/>
    </xf>
    <xf numFmtId="0" fontId="47" fillId="0" borderId="0" xfId="1" applyFont="1" applyFill="1" applyAlignment="1">
      <alignment vertical="top"/>
    </xf>
    <xf numFmtId="4" fontId="27" fillId="0" borderId="0" xfId="49" applyNumberFormat="1" applyFont="1" applyAlignment="1">
      <alignment horizontal="right" vertical="top"/>
    </xf>
    <xf numFmtId="0" fontId="41" fillId="0" borderId="0" xfId="49" applyFont="1" applyFill="1" applyAlignment="1">
      <alignment horizontal="right" vertical="center"/>
    </xf>
    <xf numFmtId="0" fontId="41" fillId="0" borderId="1" xfId="49" applyFont="1" applyFill="1" applyBorder="1" applyAlignment="1">
      <alignment horizontal="center"/>
    </xf>
    <xf numFmtId="0" fontId="41" fillId="0" borderId="1" xfId="49" applyFont="1" applyFill="1" applyBorder="1" applyAlignment="1">
      <alignment horizontal="center" vertical="center"/>
    </xf>
    <xf numFmtId="164" fontId="41" fillId="0" borderId="1" xfId="49" applyNumberFormat="1" applyFont="1" applyFill="1" applyBorder="1" applyAlignment="1">
      <alignment horizontal="right" vertical="top" shrinkToFit="1"/>
    </xf>
    <xf numFmtId="0" fontId="47" fillId="0" borderId="3" xfId="49" applyFont="1" applyFill="1" applyBorder="1" applyAlignment="1">
      <alignment horizontal="center" vertical="top" wrapText="1"/>
    </xf>
    <xf numFmtId="164" fontId="47" fillId="0" borderId="1" xfId="49" applyNumberFormat="1" applyFont="1" applyFill="1" applyBorder="1" applyAlignment="1">
      <alignment horizontal="right" vertical="top" shrinkToFit="1"/>
    </xf>
    <xf numFmtId="49" fontId="47" fillId="0" borderId="3" xfId="49" applyNumberFormat="1" applyFont="1" applyFill="1" applyBorder="1" applyAlignment="1">
      <alignment vertical="top" wrapText="1"/>
    </xf>
    <xf numFmtId="49" fontId="26" fillId="0" borderId="1" xfId="0" applyNumberFormat="1" applyFont="1" applyFill="1" applyBorder="1" applyAlignment="1">
      <alignment horizontal="center" vertical="top" wrapText="1"/>
    </xf>
    <xf numFmtId="49" fontId="26" fillId="0" borderId="1" xfId="40" applyNumberFormat="1" applyFont="1" applyFill="1" applyBorder="1" applyAlignment="1">
      <alignment horizontal="left" vertical="top" wrapText="1"/>
    </xf>
    <xf numFmtId="49" fontId="41" fillId="0" borderId="1" xfId="40" applyNumberFormat="1" applyFont="1" applyFill="1" applyBorder="1" applyAlignment="1">
      <alignment horizontal="left" vertical="top" wrapText="1"/>
    </xf>
    <xf numFmtId="49" fontId="26" fillId="0" borderId="1" xfId="0" applyNumberFormat="1" applyFont="1" applyBorder="1" applyAlignment="1">
      <alignment horizontal="left" vertical="center" wrapText="1"/>
    </xf>
    <xf numFmtId="164" fontId="26" fillId="0" borderId="1" xfId="0" applyNumberFormat="1" applyFont="1" applyBorder="1" applyAlignment="1">
      <alignment horizontal="right" vertical="center" shrinkToFit="1"/>
    </xf>
    <xf numFmtId="49" fontId="26" fillId="0" borderId="1" xfId="0" applyNumberFormat="1" applyFont="1" applyBorder="1" applyAlignment="1">
      <alignment horizontal="center" vertical="center" wrapText="1"/>
    </xf>
    <xf numFmtId="49" fontId="41" fillId="0" borderId="1" xfId="0" applyNumberFormat="1" applyFont="1" applyBorder="1" applyAlignment="1">
      <alignment horizontal="left" vertical="center" wrapText="1"/>
    </xf>
    <xf numFmtId="164" fontId="41" fillId="0" borderId="1" xfId="0" applyNumberFormat="1" applyFont="1" applyBorder="1" applyAlignment="1">
      <alignment horizontal="right" vertical="center" shrinkToFit="1"/>
    </xf>
    <xf numFmtId="49" fontId="41" fillId="0" borderId="1" xfId="0" applyNumberFormat="1" applyFont="1" applyBorder="1" applyAlignment="1">
      <alignment horizontal="center" vertical="center" wrapText="1"/>
    </xf>
    <xf numFmtId="0" fontId="26" fillId="0" borderId="1" xfId="0" applyFont="1" applyFill="1" applyBorder="1" applyAlignment="1">
      <alignment horizontal="center" vertical="top"/>
    </xf>
    <xf numFmtId="49" fontId="26" fillId="0" borderId="1" xfId="0" applyNumberFormat="1" applyFont="1" applyFill="1" applyBorder="1" applyAlignment="1">
      <alignment horizontal="center" vertical="top"/>
    </xf>
    <xf numFmtId="0" fontId="41" fillId="0" borderId="1" xfId="0" applyFont="1" applyBorder="1" applyAlignment="1">
      <alignment horizontal="center" vertical="top"/>
    </xf>
    <xf numFmtId="49" fontId="41" fillId="0" borderId="1" xfId="0" applyNumberFormat="1" applyFont="1" applyFill="1" applyBorder="1" applyAlignment="1">
      <alignment horizontal="center" vertical="top"/>
    </xf>
    <xf numFmtId="0" fontId="26" fillId="0" borderId="3" xfId="49" applyFont="1" applyFill="1" applyBorder="1" applyAlignment="1">
      <alignment horizontal="center" vertical="top"/>
    </xf>
    <xf numFmtId="49" fontId="26" fillId="0" borderId="3" xfId="49" applyNumberFormat="1" applyFont="1" applyFill="1" applyBorder="1" applyAlignment="1">
      <alignment horizontal="left" vertical="top" wrapText="1"/>
    </xf>
    <xf numFmtId="164" fontId="26" fillId="0" borderId="3" xfId="49" applyNumberFormat="1" applyFont="1" applyFill="1" applyBorder="1" applyAlignment="1">
      <alignment horizontal="right" vertical="top" shrinkToFit="1"/>
    </xf>
    <xf numFmtId="0" fontId="47" fillId="0" borderId="1" xfId="49" applyFont="1" applyFill="1" applyBorder="1" applyAlignment="1">
      <alignment horizontal="center" vertical="top" wrapText="1"/>
    </xf>
    <xf numFmtId="49" fontId="26" fillId="0" borderId="3" xfId="0" applyNumberFormat="1" applyFont="1" applyBorder="1" applyAlignment="1">
      <alignment vertical="top" wrapText="1"/>
    </xf>
    <xf numFmtId="49" fontId="41" fillId="0" borderId="6" xfId="0" applyNumberFormat="1" applyFont="1" applyBorder="1" applyAlignment="1">
      <alignment vertical="top" wrapText="1"/>
    </xf>
    <xf numFmtId="49" fontId="41" fillId="0" borderId="13" xfId="0" applyNumberFormat="1" applyFont="1" applyBorder="1" applyAlignment="1">
      <alignment vertical="top" wrapText="1"/>
    </xf>
    <xf numFmtId="49" fontId="26" fillId="0" borderId="1" xfId="48" applyNumberFormat="1" applyFont="1" applyBorder="1" applyAlignment="1">
      <alignment vertical="top" wrapText="1"/>
    </xf>
    <xf numFmtId="49" fontId="26" fillId="0" borderId="1" xfId="48" applyNumberFormat="1" applyFont="1" applyBorder="1" applyAlignment="1">
      <alignment horizontal="left" vertical="top" wrapText="1"/>
    </xf>
    <xf numFmtId="164" fontId="26" fillId="0" borderId="1" xfId="48" applyNumberFormat="1" applyFont="1" applyBorder="1" applyAlignment="1">
      <alignment horizontal="right" vertical="top" shrinkToFit="1"/>
    </xf>
    <xf numFmtId="49" fontId="41" fillId="0" borderId="1" xfId="48" applyNumberFormat="1" applyFont="1" applyBorder="1" applyAlignment="1">
      <alignment vertical="top" wrapText="1"/>
    </xf>
    <xf numFmtId="49" fontId="41" fillId="0" borderId="1" xfId="48" applyNumberFormat="1" applyFont="1" applyBorder="1" applyAlignment="1">
      <alignment horizontal="left" vertical="top" wrapText="1"/>
    </xf>
    <xf numFmtId="164" fontId="41" fillId="0" borderId="1" xfId="48" applyNumberFormat="1" applyFont="1" applyBorder="1" applyAlignment="1">
      <alignment horizontal="right" vertical="top" shrinkToFit="1"/>
    </xf>
    <xf numFmtId="0" fontId="26" fillId="0" borderId="0" xfId="0" applyFont="1" applyFill="1" applyBorder="1" applyAlignment="1">
      <alignment horizontal="center" vertical="top"/>
    </xf>
    <xf numFmtId="49" fontId="26" fillId="0" borderId="1" xfId="0" applyNumberFormat="1" applyFont="1" applyFill="1" applyBorder="1" applyAlignment="1">
      <alignment vertical="top" wrapText="1" readingOrder="1"/>
    </xf>
    <xf numFmtId="0" fontId="41" fillId="0" borderId="0" xfId="0" applyFont="1" applyFill="1" applyAlignment="1">
      <alignment readingOrder="1"/>
    </xf>
    <xf numFmtId="49" fontId="41" fillId="0" borderId="1" xfId="0" applyNumberFormat="1" applyFont="1" applyFill="1" applyBorder="1" applyAlignment="1">
      <alignment vertical="top" wrapText="1" readingOrder="1"/>
    </xf>
    <xf numFmtId="49" fontId="26" fillId="0" borderId="6" xfId="0" applyNumberFormat="1" applyFont="1" applyFill="1" applyBorder="1" applyAlignment="1">
      <alignment vertical="top" wrapText="1"/>
    </xf>
    <xf numFmtId="49" fontId="26" fillId="0" borderId="1" xfId="3" applyNumberFormat="1" applyFont="1" applyBorder="1" applyAlignment="1">
      <alignment vertical="top" wrapText="1"/>
    </xf>
    <xf numFmtId="49" fontId="26" fillId="0" borderId="1" xfId="3" applyNumberFormat="1" applyFont="1" applyBorder="1" applyAlignment="1">
      <alignment horizontal="left" vertical="top" wrapText="1"/>
    </xf>
    <xf numFmtId="164" fontId="26" fillId="0" borderId="1" xfId="3" applyNumberFormat="1" applyFont="1" applyBorder="1" applyAlignment="1">
      <alignment horizontal="right" vertical="top" shrinkToFit="1"/>
    </xf>
    <xf numFmtId="49" fontId="41" fillId="0" borderId="1" xfId="3" applyNumberFormat="1" applyFont="1" applyBorder="1" applyAlignment="1">
      <alignment vertical="top" wrapText="1"/>
    </xf>
    <xf numFmtId="49" fontId="41" fillId="0" borderId="1" xfId="3" applyNumberFormat="1" applyFont="1" applyBorder="1" applyAlignment="1">
      <alignment horizontal="left" vertical="top" wrapText="1"/>
    </xf>
    <xf numFmtId="164" fontId="41" fillId="0" borderId="1" xfId="3" applyNumberFormat="1" applyFont="1" applyBorder="1" applyAlignment="1">
      <alignment horizontal="right" vertical="top" shrinkToFit="1"/>
    </xf>
    <xf numFmtId="49" fontId="26" fillId="0" borderId="1" xfId="47" applyNumberFormat="1" applyFont="1" applyBorder="1" applyAlignment="1">
      <alignment vertical="top" wrapText="1"/>
    </xf>
    <xf numFmtId="49" fontId="26" fillId="0" borderId="1" xfId="47" applyNumberFormat="1" applyFont="1" applyBorder="1" applyAlignment="1">
      <alignment horizontal="left" vertical="top" wrapText="1"/>
    </xf>
    <xf numFmtId="164" fontId="26" fillId="0" borderId="1" xfId="47" applyNumberFormat="1" applyFont="1" applyBorder="1" applyAlignment="1">
      <alignment horizontal="right" vertical="top" shrinkToFit="1"/>
    </xf>
    <xf numFmtId="49" fontId="26" fillId="0" borderId="3" xfId="47" applyNumberFormat="1" applyFont="1" applyBorder="1" applyAlignment="1">
      <alignment vertical="top" wrapText="1"/>
    </xf>
    <xf numFmtId="49" fontId="41" fillId="0" borderId="1" xfId="47" applyNumberFormat="1" applyFont="1" applyBorder="1" applyAlignment="1">
      <alignment vertical="top" wrapText="1"/>
    </xf>
    <xf numFmtId="49" fontId="41" fillId="0" borderId="1" xfId="47" applyNumberFormat="1" applyFont="1" applyBorder="1" applyAlignment="1">
      <alignment horizontal="left" vertical="top" wrapText="1"/>
    </xf>
    <xf numFmtId="164" fontId="41" fillId="0" borderId="1" xfId="47" applyNumberFormat="1" applyFont="1" applyBorder="1" applyAlignment="1">
      <alignment horizontal="right" vertical="top" shrinkToFit="1"/>
    </xf>
    <xf numFmtId="49" fontId="41" fillId="0" borderId="6" xfId="47" applyNumberFormat="1" applyFont="1" applyBorder="1" applyAlignment="1">
      <alignment vertical="top" wrapText="1"/>
    </xf>
    <xf numFmtId="49" fontId="26" fillId="0" borderId="3" xfId="0" applyNumberFormat="1" applyFont="1" applyFill="1" applyBorder="1" applyAlignment="1">
      <alignment vertical="top" wrapText="1"/>
    </xf>
    <xf numFmtId="49" fontId="26" fillId="0" borderId="3" xfId="0" applyNumberFormat="1" applyFont="1" applyFill="1" applyBorder="1" applyAlignment="1">
      <alignment horizontal="left" vertical="top" wrapText="1"/>
    </xf>
    <xf numFmtId="164" fontId="26" fillId="0" borderId="3" xfId="0" applyNumberFormat="1" applyFont="1" applyFill="1" applyBorder="1" applyAlignment="1">
      <alignment horizontal="right" vertical="top" shrinkToFit="1"/>
    </xf>
    <xf numFmtId="0" fontId="26" fillId="0" borderId="1" xfId="49" applyFont="1" applyFill="1" applyBorder="1" applyAlignment="1">
      <alignment horizontal="center" vertical="top"/>
    </xf>
    <xf numFmtId="0" fontId="26" fillId="0" borderId="1" xfId="49" applyFont="1" applyFill="1" applyBorder="1" applyAlignment="1">
      <alignment vertical="top"/>
    </xf>
    <xf numFmtId="0" fontId="26" fillId="0" borderId="1" xfId="49" applyFont="1" applyFill="1" applyBorder="1" applyAlignment="1">
      <alignment vertical="top" wrapText="1"/>
    </xf>
    <xf numFmtId="0" fontId="26" fillId="0" borderId="1" xfId="49" applyFont="1" applyFill="1" applyBorder="1" applyAlignment="1">
      <alignment horizontal="left" vertical="top"/>
    </xf>
    <xf numFmtId="44" fontId="26" fillId="0" borderId="1" xfId="0" applyNumberFormat="1" applyFont="1" applyFill="1" applyBorder="1" applyAlignment="1">
      <alignment horizontal="left" vertical="top"/>
    </xf>
    <xf numFmtId="44" fontId="26" fillId="0" borderId="1" xfId="0" applyNumberFormat="1" applyFont="1" applyFill="1" applyBorder="1" applyAlignment="1">
      <alignment horizontal="right" vertical="top"/>
    </xf>
    <xf numFmtId="0" fontId="41" fillId="0" borderId="0" xfId="49" applyFont="1" applyFill="1" applyAlignment="1">
      <alignment vertical="top"/>
    </xf>
    <xf numFmtId="0" fontId="41" fillId="0" borderId="13" xfId="49" applyFont="1" applyFill="1" applyBorder="1" applyAlignment="1">
      <alignment vertical="top"/>
    </xf>
    <xf numFmtId="165" fontId="41" fillId="0" borderId="1" xfId="0" applyNumberFormat="1" applyFont="1" applyBorder="1" applyAlignment="1">
      <alignment horizontal="right" vertical="top" wrapText="1"/>
    </xf>
    <xf numFmtId="49" fontId="26" fillId="0" borderId="1" xfId="0" applyNumberFormat="1" applyFont="1" applyFill="1" applyBorder="1" applyAlignment="1">
      <alignment horizontal="center" vertical="center" wrapText="1"/>
    </xf>
    <xf numFmtId="49" fontId="26" fillId="0" borderId="1" xfId="0" applyNumberFormat="1" applyFont="1" applyFill="1" applyBorder="1" applyAlignment="1">
      <alignment horizontal="left" vertical="center" wrapText="1"/>
    </xf>
    <xf numFmtId="49" fontId="26" fillId="0" borderId="1" xfId="0" applyNumberFormat="1" applyFont="1" applyFill="1" applyBorder="1" applyAlignment="1">
      <alignment vertical="center" wrapText="1"/>
    </xf>
    <xf numFmtId="168" fontId="26" fillId="0" borderId="1" xfId="0" applyNumberFormat="1" applyFont="1" applyFill="1" applyBorder="1" applyAlignment="1">
      <alignment horizontal="right" vertical="center"/>
    </xf>
    <xf numFmtId="0" fontId="26" fillId="0" borderId="1" xfId="0" applyFont="1" applyFill="1" applyBorder="1" applyAlignment="1">
      <alignment horizontal="center" vertical="center"/>
    </xf>
    <xf numFmtId="0" fontId="41" fillId="0" borderId="0" xfId="0" applyFont="1" applyFill="1" applyAlignment="1">
      <alignment horizontal="center" vertical="center"/>
    </xf>
    <xf numFmtId="168" fontId="41" fillId="0" borderId="0" xfId="0" applyNumberFormat="1" applyFont="1" applyFill="1" applyAlignment="1">
      <alignment horizontal="center" vertical="center"/>
    </xf>
    <xf numFmtId="49" fontId="41" fillId="0" borderId="1" xfId="0" applyNumberFormat="1" applyFont="1" applyFill="1" applyBorder="1" applyAlignment="1">
      <alignment vertical="center" wrapText="1"/>
    </xf>
    <xf numFmtId="49" fontId="41" fillId="0" borderId="1" xfId="0" applyNumberFormat="1" applyFont="1" applyFill="1" applyBorder="1" applyAlignment="1">
      <alignment horizontal="left" vertical="center" wrapText="1"/>
    </xf>
    <xf numFmtId="168" fontId="41" fillId="0" borderId="1" xfId="0" applyNumberFormat="1" applyFont="1" applyFill="1" applyBorder="1" applyAlignment="1">
      <alignment horizontal="right"/>
    </xf>
    <xf numFmtId="0" fontId="41" fillId="0" borderId="1" xfId="0" applyFont="1" applyFill="1" applyBorder="1" applyAlignment="1"/>
    <xf numFmtId="168" fontId="41" fillId="0" borderId="0" xfId="0" applyNumberFormat="1" applyFont="1" applyFill="1" applyAlignment="1"/>
    <xf numFmtId="177" fontId="41" fillId="0" borderId="1" xfId="0" applyNumberFormat="1" applyFont="1" applyFill="1" applyBorder="1" applyAlignment="1">
      <alignment vertical="center"/>
    </xf>
    <xf numFmtId="168" fontId="26" fillId="0" borderId="1" xfId="0" applyNumberFormat="1" applyFont="1" applyFill="1" applyBorder="1" applyAlignment="1">
      <alignment horizontal="right" vertical="top"/>
    </xf>
    <xf numFmtId="0" fontId="26" fillId="0" borderId="1" xfId="0" applyFont="1" applyFill="1" applyBorder="1" applyAlignment="1">
      <alignment vertical="top"/>
    </xf>
    <xf numFmtId="168" fontId="41" fillId="0" borderId="0" xfId="0" applyNumberFormat="1" applyFont="1" applyFill="1" applyAlignment="1">
      <alignment vertical="top"/>
    </xf>
    <xf numFmtId="0" fontId="26" fillId="0" borderId="1" xfId="49" applyFont="1" applyBorder="1" applyAlignment="1">
      <alignment horizontal="center" vertical="top" wrapText="1"/>
    </xf>
    <xf numFmtId="164" fontId="26" fillId="0" borderId="1" xfId="49" applyNumberFormat="1" applyFont="1" applyBorder="1" applyAlignment="1">
      <alignment horizontal="right" vertical="top" shrinkToFit="1"/>
    </xf>
    <xf numFmtId="49" fontId="41" fillId="0" borderId="3" xfId="0" applyNumberFormat="1" applyFont="1" applyFill="1" applyBorder="1" applyAlignment="1">
      <alignment horizontal="left" vertical="top" wrapText="1"/>
    </xf>
    <xf numFmtId="164" fontId="41" fillId="0" borderId="3" xfId="0" applyNumberFormat="1" applyFont="1" applyFill="1" applyBorder="1" applyAlignment="1">
      <alignment horizontal="right" vertical="top" shrinkToFit="1"/>
    </xf>
    <xf numFmtId="168" fontId="26" fillId="0" borderId="1" xfId="0" applyNumberFormat="1" applyFont="1" applyBorder="1" applyAlignment="1">
      <alignment vertical="top" shrinkToFit="1"/>
    </xf>
    <xf numFmtId="0" fontId="26" fillId="0" borderId="6" xfId="0" applyFont="1" applyBorder="1" applyAlignment="1">
      <alignment vertical="top" wrapText="1"/>
    </xf>
    <xf numFmtId="0" fontId="26" fillId="0" borderId="13" xfId="0" applyFont="1" applyBorder="1" applyAlignment="1">
      <alignment vertical="top" wrapText="1"/>
    </xf>
    <xf numFmtId="49" fontId="41" fillId="0" borderId="3" xfId="0" applyNumberFormat="1" applyFont="1" applyBorder="1" applyAlignment="1">
      <alignment vertical="top" wrapText="1"/>
    </xf>
    <xf numFmtId="49" fontId="41" fillId="0" borderId="3" xfId="0" applyNumberFormat="1" applyFont="1" applyBorder="1" applyAlignment="1">
      <alignment horizontal="left" vertical="top" wrapText="1"/>
    </xf>
    <xf numFmtId="164" fontId="41" fillId="0" borderId="3" xfId="0" applyNumberFormat="1" applyFont="1" applyBorder="1" applyAlignment="1">
      <alignment vertical="top" shrinkToFit="1"/>
    </xf>
    <xf numFmtId="0" fontId="41" fillId="0" borderId="3" xfId="0" applyFont="1" applyFill="1" applyBorder="1" applyAlignment="1"/>
    <xf numFmtId="0" fontId="41" fillId="0" borderId="6" xfId="0" applyFont="1" applyFill="1" applyBorder="1" applyAlignment="1"/>
    <xf numFmtId="0" fontId="41" fillId="0" borderId="13" xfId="0" applyFont="1" applyFill="1" applyBorder="1" applyAlignment="1"/>
    <xf numFmtId="1" fontId="26" fillId="0" borderId="1" xfId="0" applyNumberFormat="1" applyFont="1" applyFill="1" applyBorder="1" applyAlignment="1">
      <alignment horizontal="left" vertical="top" wrapText="1"/>
    </xf>
    <xf numFmtId="1" fontId="41" fillId="0" borderId="1" xfId="0" applyNumberFormat="1" applyFont="1" applyFill="1" applyBorder="1" applyAlignment="1">
      <alignment horizontal="left" vertical="top" wrapText="1"/>
    </xf>
    <xf numFmtId="49" fontId="26" fillId="0" borderId="13" xfId="0" applyNumberFormat="1" applyFont="1" applyFill="1" applyBorder="1" applyAlignment="1">
      <alignment horizontal="left" vertical="top" wrapText="1"/>
    </xf>
    <xf numFmtId="168" fontId="26" fillId="0" borderId="13" xfId="0" applyNumberFormat="1" applyFont="1" applyFill="1" applyBorder="1" applyAlignment="1">
      <alignment vertical="top" shrinkToFit="1"/>
    </xf>
    <xf numFmtId="0" fontId="45" fillId="0" borderId="2" xfId="0" applyFont="1" applyFill="1" applyBorder="1" applyAlignment="1" applyProtection="1">
      <alignment horizontal="left" vertical="top"/>
    </xf>
    <xf numFmtId="0" fontId="45" fillId="0" borderId="1" xfId="0" applyFont="1" applyFill="1" applyBorder="1" applyAlignment="1" applyProtection="1">
      <alignment horizontal="left" vertical="top"/>
    </xf>
    <xf numFmtId="49" fontId="45" fillId="0" borderId="1" xfId="4" applyNumberFormat="1" applyFont="1" applyFill="1" applyBorder="1" applyAlignment="1">
      <alignment horizontal="left" vertical="top" wrapText="1"/>
    </xf>
    <xf numFmtId="49" fontId="41" fillId="0" borderId="1" xfId="0" applyNumberFormat="1" applyFont="1" applyFill="1" applyBorder="1" applyAlignment="1">
      <alignment horizontal="center" vertical="center" wrapText="1"/>
    </xf>
    <xf numFmtId="0" fontId="26" fillId="0" borderId="1" xfId="0" applyFont="1" applyFill="1" applyBorder="1" applyAlignment="1" applyProtection="1">
      <alignment horizontal="left" vertical="top"/>
      <protection locked="0"/>
    </xf>
    <xf numFmtId="0" fontId="26" fillId="0" borderId="1" xfId="0" applyFont="1" applyFill="1" applyBorder="1" applyAlignment="1">
      <alignment horizontal="left" vertical="top" wrapText="1"/>
    </xf>
    <xf numFmtId="0" fontId="45" fillId="0" borderId="1" xfId="0" applyFont="1" applyFill="1" applyBorder="1" applyAlignment="1" applyProtection="1">
      <alignment horizontal="center" vertical="top"/>
    </xf>
    <xf numFmtId="0" fontId="47" fillId="0" borderId="1" xfId="0" applyFont="1" applyFill="1" applyBorder="1" applyAlignment="1">
      <alignment horizontal="left" vertical="top" wrapText="1"/>
    </xf>
    <xf numFmtId="0" fontId="45" fillId="0" borderId="1" xfId="0" applyFont="1" applyFill="1" applyBorder="1" applyAlignment="1">
      <alignment horizontal="left" vertical="top" wrapText="1"/>
    </xf>
    <xf numFmtId="168" fontId="26" fillId="0" borderId="1" xfId="0" applyNumberFormat="1" applyFont="1" applyFill="1" applyBorder="1" applyAlignment="1">
      <alignment vertical="top" wrapText="1"/>
    </xf>
    <xf numFmtId="0" fontId="26" fillId="0" borderId="1" xfId="0" applyFont="1" applyFill="1" applyBorder="1" applyAlignment="1">
      <alignment horizontal="left" vertical="top"/>
    </xf>
    <xf numFmtId="17" fontId="47" fillId="0" borderId="1" xfId="0" applyNumberFormat="1" applyFont="1" applyFill="1" applyBorder="1" applyAlignment="1">
      <alignment horizontal="left" vertical="top" wrapText="1"/>
    </xf>
    <xf numFmtId="0" fontId="26" fillId="0" borderId="3" xfId="50" applyFont="1" applyBorder="1" applyAlignment="1">
      <alignment horizontal="center" vertical="top" wrapText="1"/>
    </xf>
    <xf numFmtId="49" fontId="26" fillId="0" borderId="1" xfId="50" applyNumberFormat="1" applyFont="1" applyBorder="1" applyAlignment="1">
      <alignment vertical="top" wrapText="1"/>
    </xf>
    <xf numFmtId="49" fontId="26" fillId="0" borderId="1" xfId="50" applyNumberFormat="1" applyFont="1" applyBorder="1" applyAlignment="1">
      <alignment horizontal="left" vertical="top" wrapText="1"/>
    </xf>
    <xf numFmtId="168" fontId="26" fillId="0" borderId="1" xfId="50" applyNumberFormat="1" applyFont="1" applyBorder="1" applyAlignment="1">
      <alignment vertical="top" shrinkToFit="1"/>
    </xf>
    <xf numFmtId="0" fontId="26" fillId="0" borderId="6" xfId="50" applyFont="1" applyBorder="1" applyAlignment="1">
      <alignment horizontal="center" vertical="top" wrapText="1"/>
    </xf>
    <xf numFmtId="49" fontId="41" fillId="0" borderId="1" xfId="50" applyNumberFormat="1" applyFont="1" applyBorder="1" applyAlignment="1">
      <alignment vertical="top" wrapText="1"/>
    </xf>
    <xf numFmtId="49" fontId="41" fillId="0" borderId="1" xfId="50" applyNumberFormat="1" applyFont="1" applyBorder="1" applyAlignment="1">
      <alignment horizontal="left" vertical="top" wrapText="1"/>
    </xf>
    <xf numFmtId="164" fontId="41" fillId="0" borderId="1" xfId="50" applyNumberFormat="1" applyFont="1" applyBorder="1" applyAlignment="1">
      <alignment horizontal="right" vertical="top" shrinkToFit="1"/>
    </xf>
    <xf numFmtId="0" fontId="26" fillId="0" borderId="13" xfId="50" applyFont="1" applyBorder="1" applyAlignment="1">
      <alignment horizontal="center" vertical="top" wrapText="1"/>
    </xf>
    <xf numFmtId="49" fontId="41" fillId="0" borderId="1" xfId="40" applyNumberFormat="1" applyFont="1" applyBorder="1" applyAlignment="1">
      <alignment vertical="top" wrapText="1"/>
    </xf>
    <xf numFmtId="49" fontId="26" fillId="0" borderId="0" xfId="0" applyNumberFormat="1" applyFont="1" applyBorder="1" applyAlignment="1">
      <alignment horizontal="center" vertical="top" wrapText="1"/>
    </xf>
    <xf numFmtId="49" fontId="26" fillId="0" borderId="2" xfId="0" applyNumberFormat="1" applyFont="1" applyBorder="1" applyAlignment="1">
      <alignment vertical="top" wrapText="1"/>
    </xf>
    <xf numFmtId="0" fontId="26" fillId="0" borderId="0" xfId="0" applyFont="1" applyBorder="1" applyAlignment="1">
      <alignment horizontal="center" vertical="top" wrapText="1"/>
    </xf>
    <xf numFmtId="1" fontId="26" fillId="0" borderId="1" xfId="49" applyNumberFormat="1" applyFont="1" applyBorder="1" applyAlignment="1">
      <alignment horizontal="left" vertical="top" wrapText="1" shrinkToFit="1"/>
    </xf>
    <xf numFmtId="0" fontId="26" fillId="0" borderId="0" xfId="0" applyFont="1" applyFill="1" applyBorder="1" applyAlignment="1">
      <alignment horizontal="center" vertical="top" wrapText="1"/>
    </xf>
    <xf numFmtId="49" fontId="26" fillId="0" borderId="0" xfId="0" applyNumberFormat="1" applyFont="1" applyFill="1" applyBorder="1" applyAlignment="1">
      <alignment vertical="top" wrapText="1"/>
    </xf>
    <xf numFmtId="49" fontId="26" fillId="0" borderId="0" xfId="0" applyNumberFormat="1" applyFont="1" applyFill="1" applyBorder="1" applyAlignment="1">
      <alignment horizontal="left" vertical="top" wrapText="1"/>
    </xf>
    <xf numFmtId="164" fontId="26" fillId="0" borderId="0" xfId="0" applyNumberFormat="1" applyFont="1" applyFill="1" applyBorder="1" applyAlignment="1">
      <alignment horizontal="right" vertical="top" shrinkToFit="1"/>
    </xf>
    <xf numFmtId="49" fontId="26" fillId="0" borderId="0" xfId="0" applyNumberFormat="1" applyFont="1" applyFill="1" applyBorder="1" applyAlignment="1">
      <alignment horizontal="center" vertical="top" wrapText="1"/>
    </xf>
    <xf numFmtId="49" fontId="26" fillId="0" borderId="0" xfId="0" applyNumberFormat="1" applyFont="1" applyFill="1" applyBorder="1" applyAlignment="1">
      <alignment horizontal="center" vertical="center" wrapText="1"/>
    </xf>
    <xf numFmtId="49" fontId="41" fillId="0" borderId="0" xfId="0" applyNumberFormat="1" applyFont="1" applyBorder="1" applyAlignment="1">
      <alignment vertical="top" wrapText="1"/>
    </xf>
    <xf numFmtId="49" fontId="41" fillId="0" borderId="0" xfId="0" applyNumberFormat="1" applyFont="1" applyBorder="1" applyAlignment="1">
      <alignment horizontal="left" vertical="top" wrapText="1"/>
    </xf>
    <xf numFmtId="164" fontId="41" fillId="0" borderId="0" xfId="0" applyNumberFormat="1" applyFont="1" applyBorder="1" applyAlignment="1">
      <alignment horizontal="right" vertical="top" shrinkToFit="1"/>
    </xf>
    <xf numFmtId="0" fontId="41" fillId="0" borderId="1" xfId="49" applyFont="1" applyBorder="1" applyAlignment="1"/>
    <xf numFmtId="0" fontId="45" fillId="0" borderId="0" xfId="49" applyFont="1" applyFill="1" applyAlignment="1">
      <alignment vertical="top" wrapText="1"/>
    </xf>
    <xf numFmtId="3" fontId="46" fillId="0" borderId="0" xfId="49" applyNumberFormat="1" applyFont="1" applyFill="1" applyAlignment="1">
      <alignment vertical="top"/>
    </xf>
    <xf numFmtId="4" fontId="27" fillId="0" borderId="0" xfId="49" applyNumberFormat="1" applyFont="1" applyFill="1" applyAlignment="1">
      <alignment vertical="top" wrapText="1"/>
    </xf>
    <xf numFmtId="0" fontId="47" fillId="0" borderId="0" xfId="1" applyFont="1" applyAlignment="1"/>
    <xf numFmtId="0" fontId="27" fillId="0" borderId="0" xfId="49" applyFont="1" applyAlignment="1">
      <alignment wrapText="1"/>
    </xf>
    <xf numFmtId="0" fontId="26" fillId="0" borderId="0" xfId="49" applyFont="1" applyBorder="1" applyAlignment="1">
      <alignment horizontal="center" vertical="top" wrapText="1"/>
    </xf>
    <xf numFmtId="49" fontId="26" fillId="0" borderId="0" xfId="49" applyNumberFormat="1" applyFont="1" applyBorder="1" applyAlignment="1">
      <alignment vertical="top" wrapText="1"/>
    </xf>
    <xf numFmtId="49" fontId="26" fillId="0" borderId="0" xfId="49" applyNumberFormat="1" applyFont="1" applyBorder="1" applyAlignment="1">
      <alignment horizontal="left" vertical="top" wrapText="1"/>
    </xf>
    <xf numFmtId="0" fontId="50" fillId="0" borderId="0" xfId="1" applyFont="1" applyAlignment="1"/>
    <xf numFmtId="1" fontId="45" fillId="0" borderId="0" xfId="49" applyNumberFormat="1" applyFont="1" applyFill="1" applyAlignment="1">
      <alignment horizontal="left" vertical="top" wrapText="1"/>
    </xf>
    <xf numFmtId="1" fontId="27" fillId="0" borderId="0" xfId="49" applyNumberFormat="1" applyFont="1" applyFill="1" applyAlignment="1">
      <alignment horizontal="left" vertical="top" wrapText="1"/>
    </xf>
    <xf numFmtId="1" fontId="47" fillId="0" borderId="0" xfId="1" applyNumberFormat="1" applyFont="1" applyFill="1" applyAlignment="1">
      <alignment horizontal="left" vertical="top" wrapText="1"/>
    </xf>
    <xf numFmtId="1" fontId="48" fillId="0" borderId="0" xfId="49" applyNumberFormat="1" applyFont="1" applyAlignment="1">
      <alignment horizontal="left" wrapText="1"/>
    </xf>
    <xf numFmtId="1" fontId="41" fillId="0" borderId="0" xfId="49" applyNumberFormat="1" applyFont="1" applyAlignment="1">
      <alignment horizontal="left" wrapText="1"/>
    </xf>
    <xf numFmtId="1" fontId="41" fillId="0" borderId="1" xfId="49" applyNumberFormat="1" applyFont="1" applyBorder="1" applyAlignment="1">
      <alignment horizontal="left" wrapText="1"/>
    </xf>
    <xf numFmtId="1" fontId="41" fillId="0" borderId="1" xfId="49" applyNumberFormat="1" applyFont="1" applyBorder="1" applyAlignment="1">
      <alignment horizontal="left" vertical="top" wrapText="1" shrinkToFit="1"/>
    </xf>
    <xf numFmtId="1" fontId="26" fillId="0" borderId="1" xfId="49" applyNumberFormat="1" applyFont="1" applyFill="1" applyBorder="1" applyAlignment="1">
      <alignment horizontal="left" vertical="top" wrapText="1" shrinkToFit="1"/>
    </xf>
    <xf numFmtId="1" fontId="26" fillId="0" borderId="0" xfId="49" applyNumberFormat="1" applyFont="1" applyBorder="1" applyAlignment="1">
      <alignment horizontal="left" vertical="top" wrapText="1" shrinkToFit="1"/>
    </xf>
    <xf numFmtId="49" fontId="51" fillId="0" borderId="1" xfId="0" applyNumberFormat="1" applyFont="1" applyBorder="1" applyAlignment="1">
      <alignment vertical="top" wrapText="1"/>
    </xf>
    <xf numFmtId="0" fontId="0" fillId="0" borderId="0" xfId="0" applyFont="1" applyAlignment="1"/>
    <xf numFmtId="0" fontId="26" fillId="2" borderId="1" xfId="0" applyFont="1" applyFill="1" applyBorder="1" applyAlignment="1">
      <alignment horizontal="center" vertical="top" wrapText="1"/>
    </xf>
    <xf numFmtId="49" fontId="26" fillId="2" borderId="1" xfId="0" applyNumberFormat="1" applyFont="1" applyFill="1" applyBorder="1" applyAlignment="1">
      <alignment vertical="top" wrapText="1"/>
    </xf>
    <xf numFmtId="0" fontId="26" fillId="2" borderId="1" xfId="0" applyFont="1" applyFill="1" applyBorder="1" applyAlignment="1">
      <alignment horizontal="left" vertical="top" wrapText="1"/>
    </xf>
    <xf numFmtId="164" fontId="26" fillId="2" borderId="1" xfId="0" applyNumberFormat="1" applyFont="1" applyFill="1" applyBorder="1" applyAlignment="1">
      <alignment horizontal="right" vertical="top" shrinkToFit="1"/>
    </xf>
    <xf numFmtId="0" fontId="44" fillId="2" borderId="0" xfId="0" applyFont="1" applyFill="1" applyAlignment="1"/>
    <xf numFmtId="49" fontId="12" fillId="0" borderId="3" xfId="0" applyNumberFormat="1" applyFont="1" applyBorder="1" applyAlignment="1">
      <alignment horizontal="center" vertical="top" wrapText="1"/>
    </xf>
    <xf numFmtId="49" fontId="45" fillId="0" borderId="1" xfId="0" applyNumberFormat="1" applyFont="1" applyBorder="1" applyAlignment="1">
      <alignment vertical="top" wrapText="1"/>
    </xf>
    <xf numFmtId="0" fontId="41" fillId="0" borderId="1" xfId="0" applyNumberFormat="1" applyFont="1" applyBorder="1" applyAlignment="1">
      <alignment horizontal="right" vertical="top" shrinkToFit="1"/>
    </xf>
    <xf numFmtId="0" fontId="45" fillId="0" borderId="4" xfId="49" applyFont="1" applyBorder="1" applyAlignment="1">
      <alignment horizontal="left" vertical="top"/>
    </xf>
    <xf numFmtId="0" fontId="45" fillId="0" borderId="5" xfId="49" applyFont="1" applyBorder="1" applyAlignment="1">
      <alignment horizontal="left" vertical="top"/>
    </xf>
    <xf numFmtId="0" fontId="27" fillId="0" borderId="2" xfId="49" applyFont="1" applyBorder="1" applyAlignment="1">
      <alignment horizontal="left" vertical="top" wrapText="1"/>
    </xf>
    <xf numFmtId="0" fontId="41" fillId="0" borderId="4" xfId="49" applyFont="1" applyBorder="1" applyAlignment="1">
      <alignment horizontal="left" vertical="top" wrapText="1"/>
    </xf>
    <xf numFmtId="3" fontId="27" fillId="0" borderId="5" xfId="49" applyNumberFormat="1" applyFont="1" applyBorder="1" applyAlignment="1">
      <alignment horizontal="left" vertical="top"/>
    </xf>
    <xf numFmtId="0" fontId="47" fillId="0" borderId="5" xfId="1" applyFont="1" applyBorder="1" applyAlignment="1">
      <alignment horizontal="left" vertical="top"/>
    </xf>
    <xf numFmtId="0" fontId="41" fillId="0" borderId="4" xfId="49" applyFont="1" applyBorder="1" applyAlignment="1">
      <alignment horizontal="left" vertical="top"/>
    </xf>
    <xf numFmtId="0" fontId="52" fillId="0" borderId="4" xfId="2" applyFont="1" applyBorder="1" applyAlignment="1" applyProtection="1">
      <alignment horizontal="left" vertical="top" wrapText="1"/>
    </xf>
    <xf numFmtId="49" fontId="41" fillId="0" borderId="4" xfId="49" applyNumberFormat="1" applyFont="1" applyBorder="1" applyAlignment="1">
      <alignment horizontal="left" vertical="top" wrapText="1"/>
    </xf>
    <xf numFmtId="49" fontId="26" fillId="0" borderId="1" xfId="74" applyNumberFormat="1" applyFont="1" applyBorder="1" applyAlignment="1">
      <alignment vertical="top" wrapText="1"/>
    </xf>
    <xf numFmtId="164" fontId="26" fillId="0" borderId="1" xfId="74" applyNumberFormat="1" applyFont="1" applyBorder="1" applyAlignment="1">
      <alignment horizontal="right" vertical="top" shrinkToFit="1"/>
    </xf>
    <xf numFmtId="49" fontId="41" fillId="0" borderId="1" xfId="74" applyNumberFormat="1" applyFont="1" applyBorder="1" applyAlignment="1">
      <alignment vertical="top" wrapText="1"/>
    </xf>
    <xf numFmtId="164" fontId="41" fillId="0" borderId="1" xfId="74" applyNumberFormat="1" applyFont="1" applyBorder="1" applyAlignment="1">
      <alignment horizontal="right" vertical="top" shrinkToFit="1"/>
    </xf>
    <xf numFmtId="49" fontId="45" fillId="0" borderId="1" xfId="0" applyNumberFormat="1" applyFont="1" applyBorder="1" applyAlignment="1">
      <alignment horizontal="center" vertical="top" wrapText="1"/>
    </xf>
    <xf numFmtId="164" fontId="45" fillId="0" borderId="1" xfId="0" applyNumberFormat="1" applyFont="1" applyBorder="1" applyAlignment="1">
      <alignment horizontal="right" vertical="top" shrinkToFit="1"/>
    </xf>
    <xf numFmtId="0" fontId="27" fillId="0" borderId="1" xfId="0" applyFont="1" applyBorder="1" applyAlignment="1">
      <alignment horizontal="center"/>
    </xf>
    <xf numFmtId="49" fontId="27" fillId="0" borderId="1" xfId="0" applyNumberFormat="1" applyFont="1" applyBorder="1" applyAlignment="1">
      <alignment vertical="top" wrapText="1"/>
    </xf>
    <xf numFmtId="164" fontId="27" fillId="0" borderId="1" xfId="0" applyNumberFormat="1" applyFont="1" applyBorder="1" applyAlignment="1">
      <alignment horizontal="right" vertical="top" shrinkToFit="1"/>
    </xf>
    <xf numFmtId="166" fontId="26" fillId="0" borderId="1" xfId="0" applyNumberFormat="1" applyFont="1" applyBorder="1" applyAlignment="1">
      <alignment horizontal="left" vertical="top" shrinkToFit="1"/>
    </xf>
    <xf numFmtId="0" fontId="0" fillId="0" borderId="0" xfId="0" applyFont="1"/>
    <xf numFmtId="0" fontId="44" fillId="0" borderId="0" xfId="0" applyFont="1"/>
    <xf numFmtId="49" fontId="26" fillId="0" borderId="1" xfId="74" applyNumberFormat="1" applyFont="1" applyBorder="1" applyAlignment="1">
      <alignment horizontal="left" vertical="top" wrapText="1"/>
    </xf>
    <xf numFmtId="49" fontId="41" fillId="0" borderId="1" xfId="74" applyNumberFormat="1" applyFont="1" applyBorder="1" applyAlignment="1">
      <alignment horizontal="left" vertical="top" wrapText="1"/>
    </xf>
    <xf numFmtId="49" fontId="45" fillId="0" borderId="1" xfId="0" applyNumberFormat="1" applyFont="1" applyBorder="1" applyAlignment="1">
      <alignment horizontal="left" vertical="top" wrapText="1"/>
    </xf>
    <xf numFmtId="0" fontId="27" fillId="0" borderId="1" xfId="0" applyFont="1" applyBorder="1" applyAlignment="1">
      <alignment horizontal="left"/>
    </xf>
    <xf numFmtId="0" fontId="47" fillId="0" borderId="5" xfId="1" applyFont="1" applyBorder="1" applyAlignment="1">
      <alignment vertical="top"/>
    </xf>
    <xf numFmtId="0" fontId="47" fillId="0" borderId="0" xfId="1" applyNumberFormat="1" applyFont="1" applyFill="1" applyAlignment="1">
      <alignment horizontal="right" vertical="top"/>
    </xf>
    <xf numFmtId="0" fontId="47" fillId="0" borderId="2" xfId="1" applyNumberFormat="1" applyFont="1" applyBorder="1" applyAlignment="1">
      <alignment horizontal="right" vertical="top"/>
    </xf>
    <xf numFmtId="0" fontId="26" fillId="0" borderId="1" xfId="49" applyNumberFormat="1" applyFont="1" applyBorder="1" applyAlignment="1">
      <alignment horizontal="right" vertical="top" shrinkToFit="1"/>
    </xf>
    <xf numFmtId="0" fontId="26" fillId="0" borderId="1" xfId="0" applyNumberFormat="1" applyFont="1" applyBorder="1" applyAlignment="1">
      <alignment horizontal="right" vertical="top" shrinkToFit="1"/>
    </xf>
    <xf numFmtId="0" fontId="41" fillId="0" borderId="1" xfId="49" applyNumberFormat="1" applyFont="1" applyFill="1" applyBorder="1" applyAlignment="1">
      <alignment horizontal="right" vertical="top" shrinkToFit="1"/>
    </xf>
    <xf numFmtId="0" fontId="26" fillId="0" borderId="1" xfId="0" applyNumberFormat="1" applyFont="1" applyFill="1" applyBorder="1" applyAlignment="1">
      <alignment horizontal="right" vertical="top" shrinkToFit="1"/>
    </xf>
    <xf numFmtId="0" fontId="41" fillId="0" borderId="1" xfId="0" applyNumberFormat="1" applyFont="1" applyFill="1" applyBorder="1" applyAlignment="1">
      <alignment horizontal="right" vertical="top" shrinkToFit="1"/>
    </xf>
    <xf numFmtId="0" fontId="41" fillId="0" borderId="1" xfId="74" applyNumberFormat="1" applyFont="1" applyBorder="1" applyAlignment="1">
      <alignment horizontal="right" vertical="top" shrinkToFit="1"/>
    </xf>
    <xf numFmtId="0" fontId="45" fillId="0" borderId="1" xfId="0" applyNumberFormat="1" applyFont="1" applyBorder="1" applyAlignment="1">
      <alignment horizontal="right" vertical="top" shrinkToFit="1"/>
    </xf>
    <xf numFmtId="0" fontId="27" fillId="0" borderId="1" xfId="0" applyNumberFormat="1" applyFont="1" applyBorder="1" applyAlignment="1">
      <alignment horizontal="right"/>
    </xf>
    <xf numFmtId="166" fontId="26" fillId="0" borderId="1" xfId="0" applyNumberFormat="1" applyFont="1" applyBorder="1" applyAlignment="1">
      <alignment horizontal="right" vertical="top" shrinkToFit="1"/>
    </xf>
    <xf numFmtId="166" fontId="41" fillId="0" borderId="1" xfId="0" applyNumberFormat="1" applyFont="1" applyBorder="1" applyAlignment="1">
      <alignment horizontal="right" vertical="top" shrinkToFit="1"/>
    </xf>
    <xf numFmtId="0" fontId="41" fillId="0" borderId="0" xfId="0" applyNumberFormat="1" applyFont="1" applyBorder="1" applyAlignment="1">
      <alignment horizontal="right" vertical="top" shrinkToFit="1"/>
    </xf>
    <xf numFmtId="0" fontId="41" fillId="0" borderId="0" xfId="49" applyFont="1" applyAlignment="1">
      <alignment horizontal="right" vertical="center"/>
    </xf>
    <xf numFmtId="0" fontId="41" fillId="0" borderId="1" xfId="49" applyFont="1" applyBorder="1" applyAlignment="1">
      <alignment horizontal="right" vertical="center"/>
    </xf>
    <xf numFmtId="0" fontId="41" fillId="0" borderId="0" xfId="49" applyFont="1" applyAlignment="1">
      <alignment horizontal="right"/>
    </xf>
    <xf numFmtId="0" fontId="27" fillId="0" borderId="0" xfId="49" applyNumberFormat="1" applyFont="1" applyFill="1" applyAlignment="1">
      <alignment horizontal="right" vertical="center"/>
    </xf>
    <xf numFmtId="0" fontId="47" fillId="0" borderId="0" xfId="1" applyNumberFormat="1" applyFont="1" applyFill="1" applyAlignment="1">
      <alignment horizontal="right" vertical="center"/>
    </xf>
    <xf numFmtId="0" fontId="41" fillId="0" borderId="0" xfId="49" applyNumberFormat="1" applyFont="1" applyFill="1" applyAlignment="1">
      <alignment horizontal="right" vertical="center"/>
    </xf>
    <xf numFmtId="0" fontId="41" fillId="0" borderId="1" xfId="49" applyNumberFormat="1" applyFont="1" applyFill="1" applyBorder="1" applyAlignment="1">
      <alignment horizontal="right" vertical="center"/>
    </xf>
    <xf numFmtId="0" fontId="26" fillId="0" borderId="1" xfId="49" applyNumberFormat="1" applyFont="1" applyFill="1" applyBorder="1" applyAlignment="1">
      <alignment horizontal="right" vertical="center" shrinkToFit="1"/>
    </xf>
    <xf numFmtId="0" fontId="47" fillId="0" borderId="1" xfId="49" applyNumberFormat="1" applyFont="1" applyFill="1" applyBorder="1" applyAlignment="1">
      <alignment horizontal="right" vertical="center" shrinkToFit="1"/>
    </xf>
    <xf numFmtId="0" fontId="26" fillId="0" borderId="1" xfId="0" applyNumberFormat="1" applyFont="1" applyBorder="1" applyAlignment="1">
      <alignment horizontal="right" vertical="center" shrinkToFit="1"/>
    </xf>
    <xf numFmtId="0" fontId="41" fillId="0" borderId="1" xfId="0" applyNumberFormat="1" applyFont="1" applyBorder="1" applyAlignment="1">
      <alignment horizontal="right" vertical="center" shrinkToFit="1"/>
    </xf>
    <xf numFmtId="0" fontId="26" fillId="0" borderId="3" xfId="49" applyNumberFormat="1" applyFont="1" applyFill="1" applyBorder="1" applyAlignment="1">
      <alignment horizontal="right" vertical="center" shrinkToFit="1"/>
    </xf>
    <xf numFmtId="0" fontId="47" fillId="0" borderId="1" xfId="49" applyNumberFormat="1" applyFont="1" applyFill="1" applyBorder="1" applyAlignment="1">
      <alignment horizontal="right" vertical="center" wrapText="1" shrinkToFit="1"/>
    </xf>
    <xf numFmtId="0" fontId="26" fillId="0" borderId="1" xfId="48" applyNumberFormat="1" applyFont="1" applyBorder="1" applyAlignment="1">
      <alignment horizontal="right" vertical="top" shrinkToFit="1"/>
    </xf>
    <xf numFmtId="0" fontId="41" fillId="0" borderId="1" xfId="48" applyNumberFormat="1" applyFont="1" applyBorder="1" applyAlignment="1">
      <alignment horizontal="right" vertical="top" shrinkToFit="1"/>
    </xf>
    <xf numFmtId="0" fontId="26" fillId="0" borderId="1" xfId="3" applyNumberFormat="1" applyFont="1" applyBorder="1" applyAlignment="1">
      <alignment horizontal="right" vertical="top" shrinkToFit="1"/>
    </xf>
    <xf numFmtId="0" fontId="41" fillId="0" borderId="1" xfId="3" applyNumberFormat="1" applyFont="1" applyBorder="1" applyAlignment="1">
      <alignment horizontal="right" vertical="top" shrinkToFit="1"/>
    </xf>
    <xf numFmtId="0" fontId="26" fillId="0" borderId="1" xfId="47" applyNumberFormat="1" applyFont="1" applyBorder="1" applyAlignment="1">
      <alignment horizontal="right" vertical="top" shrinkToFit="1"/>
    </xf>
    <xf numFmtId="0" fontId="41" fillId="0" borderId="1" xfId="47" applyNumberFormat="1" applyFont="1" applyBorder="1" applyAlignment="1">
      <alignment horizontal="right" vertical="top" shrinkToFit="1"/>
    </xf>
    <xf numFmtId="0" fontId="26" fillId="0" borderId="3" xfId="0" applyNumberFormat="1" applyFont="1" applyFill="1" applyBorder="1" applyAlignment="1">
      <alignment horizontal="right" vertical="top" shrinkToFit="1"/>
    </xf>
    <xf numFmtId="0" fontId="26" fillId="0" borderId="1" xfId="49" applyNumberFormat="1" applyFont="1" applyFill="1" applyBorder="1" applyAlignment="1">
      <alignment horizontal="right" vertical="top"/>
    </xf>
    <xf numFmtId="0" fontId="41" fillId="0" borderId="1" xfId="0" applyNumberFormat="1" applyFont="1" applyBorder="1" applyAlignment="1">
      <alignment horizontal="right" vertical="top"/>
    </xf>
    <xf numFmtId="0" fontId="26" fillId="0" borderId="1" xfId="0" applyNumberFormat="1" applyFont="1" applyFill="1" applyBorder="1" applyAlignment="1">
      <alignment horizontal="right" vertical="center" shrinkToFit="1"/>
    </xf>
    <xf numFmtId="0" fontId="41" fillId="0" borderId="1" xfId="0" applyNumberFormat="1" applyFont="1" applyFill="1" applyBorder="1" applyAlignment="1">
      <alignment horizontal="right" vertical="center" shrinkToFit="1"/>
    </xf>
    <xf numFmtId="0" fontId="41" fillId="0" borderId="1" xfId="0" applyNumberFormat="1" applyFont="1" applyFill="1" applyBorder="1" applyAlignment="1">
      <alignment horizontal="right" vertical="center"/>
    </xf>
    <xf numFmtId="0" fontId="41" fillId="0" borderId="3" xfId="0" applyNumberFormat="1" applyFont="1" applyFill="1" applyBorder="1" applyAlignment="1">
      <alignment horizontal="right" vertical="top" shrinkToFit="1"/>
    </xf>
    <xf numFmtId="0" fontId="41" fillId="0" borderId="3" xfId="0" applyNumberFormat="1" applyFont="1" applyBorder="1" applyAlignment="1">
      <alignment horizontal="right" vertical="top" shrinkToFit="1"/>
    </xf>
    <xf numFmtId="0" fontId="26" fillId="0" borderId="13" xfId="0" applyNumberFormat="1" applyFont="1" applyFill="1" applyBorder="1" applyAlignment="1">
      <alignment horizontal="right" vertical="top" shrinkToFit="1"/>
    </xf>
    <xf numFmtId="0" fontId="45" fillId="0" borderId="1" xfId="0" applyNumberFormat="1" applyFont="1" applyFill="1" applyBorder="1" applyAlignment="1">
      <alignment horizontal="right" vertical="top" wrapText="1"/>
    </xf>
    <xf numFmtId="0" fontId="26" fillId="0" borderId="1" xfId="50" applyNumberFormat="1" applyFont="1" applyBorder="1" applyAlignment="1">
      <alignment horizontal="right" vertical="top" shrinkToFit="1"/>
    </xf>
    <xf numFmtId="0" fontId="41" fillId="0" borderId="1" xfId="50" applyNumberFormat="1" applyFont="1" applyBorder="1" applyAlignment="1">
      <alignment horizontal="right" vertical="top" shrinkToFit="1"/>
    </xf>
    <xf numFmtId="0" fontId="41" fillId="0" borderId="1" xfId="40" applyNumberFormat="1" applyFont="1" applyBorder="1" applyAlignment="1">
      <alignment horizontal="right" vertical="top" shrinkToFit="1"/>
    </xf>
    <xf numFmtId="0" fontId="26" fillId="0" borderId="1" xfId="49" applyNumberFormat="1" applyFont="1" applyBorder="1" applyAlignment="1">
      <alignment horizontal="right" vertical="top" wrapText="1" shrinkToFit="1"/>
    </xf>
    <xf numFmtId="0" fontId="26" fillId="0" borderId="0" xfId="0" applyNumberFormat="1" applyFont="1" applyFill="1" applyBorder="1" applyAlignment="1">
      <alignment horizontal="right" vertical="top" shrinkToFit="1"/>
    </xf>
    <xf numFmtId="0" fontId="45" fillId="0" borderId="0" xfId="49" applyNumberFormat="1" applyFont="1" applyFill="1" applyAlignment="1">
      <alignment horizontal="right" vertical="center"/>
    </xf>
    <xf numFmtId="0" fontId="47" fillId="0" borderId="2" xfId="1" applyNumberFormat="1" applyFont="1" applyBorder="1" applyAlignment="1">
      <alignment horizontal="right" vertical="center"/>
    </xf>
    <xf numFmtId="0" fontId="26" fillId="0" borderId="3" xfId="0" applyFont="1" applyBorder="1" applyAlignment="1">
      <alignment horizontal="center" vertical="top" wrapText="1"/>
    </xf>
    <xf numFmtId="49" fontId="26" fillId="0" borderId="3" xfId="0" applyNumberFormat="1" applyFont="1" applyBorder="1" applyAlignment="1">
      <alignment horizontal="center" vertical="top" wrapText="1"/>
    </xf>
    <xf numFmtId="0" fontId="26" fillId="0" borderId="13" xfId="0" applyFont="1" applyBorder="1" applyAlignment="1">
      <alignment horizontal="center" vertical="top" wrapText="1"/>
    </xf>
    <xf numFmtId="0" fontId="26" fillId="0" borderId="1" xfId="0" applyFont="1" applyFill="1" applyBorder="1" applyAlignment="1">
      <alignment horizontal="center" vertical="top" wrapText="1"/>
    </xf>
    <xf numFmtId="0" fontId="26" fillId="0" borderId="3" xfId="0" applyFont="1" applyFill="1" applyBorder="1" applyAlignment="1">
      <alignment horizontal="center" vertical="top" wrapText="1"/>
    </xf>
    <xf numFmtId="49" fontId="26" fillId="0" borderId="3" xfId="49" applyNumberFormat="1" applyFont="1" applyFill="1" applyBorder="1" applyAlignment="1">
      <alignment vertical="top" wrapText="1"/>
    </xf>
    <xf numFmtId="0" fontId="47" fillId="0" borderId="0" xfId="1" applyFont="1" applyFill="1" applyAlignment="1">
      <alignment horizontal="left" vertical="top"/>
    </xf>
    <xf numFmtId="49" fontId="26" fillId="0" borderId="0" xfId="49" applyNumberFormat="1" applyFont="1" applyFill="1" applyAlignment="1">
      <alignment vertical="top" wrapText="1"/>
    </xf>
    <xf numFmtId="0" fontId="26" fillId="0" borderId="3" xfId="49" applyFont="1" applyFill="1" applyBorder="1" applyAlignment="1">
      <alignment horizontal="center" vertical="top" wrapText="1"/>
    </xf>
    <xf numFmtId="49" fontId="26" fillId="0" borderId="3" xfId="49" applyNumberFormat="1" applyFont="1" applyBorder="1" applyAlignment="1">
      <alignment vertical="top" wrapText="1"/>
    </xf>
    <xf numFmtId="0" fontId="26" fillId="0" borderId="3" xfId="49" applyFont="1" applyBorder="1" applyAlignment="1">
      <alignment horizontal="center" vertical="top" wrapText="1"/>
    </xf>
    <xf numFmtId="49" fontId="26" fillId="0" borderId="0" xfId="49" applyNumberFormat="1" applyFont="1" applyAlignment="1">
      <alignment vertical="top" wrapText="1"/>
    </xf>
    <xf numFmtId="164" fontId="26" fillId="0" borderId="1" xfId="0" applyNumberFormat="1" applyFont="1" applyBorder="1" applyAlignment="1">
      <alignment horizontal="left" vertical="top" wrapText="1" shrinkToFit="1"/>
    </xf>
    <xf numFmtId="0" fontId="26" fillId="2" borderId="0" xfId="0" applyFont="1" applyFill="1" applyAlignment="1"/>
    <xf numFmtId="166" fontId="41" fillId="0" borderId="1" xfId="0" applyNumberFormat="1" applyFont="1" applyBorder="1" applyAlignment="1">
      <alignment horizontal="left" vertical="top" shrinkToFit="1"/>
    </xf>
    <xf numFmtId="0" fontId="26" fillId="0" borderId="1" xfId="0" applyNumberFormat="1" applyFont="1" applyFill="1" applyBorder="1" applyAlignment="1">
      <alignment horizontal="left" vertical="top" wrapText="1"/>
    </xf>
    <xf numFmtId="0" fontId="41" fillId="0" borderId="1" xfId="0" applyNumberFormat="1" applyFont="1" applyFill="1" applyBorder="1" applyAlignment="1">
      <alignment horizontal="left" vertical="top" wrapText="1"/>
    </xf>
    <xf numFmtId="49" fontId="41" fillId="0" borderId="1" xfId="40" applyNumberFormat="1" applyFont="1" applyBorder="1" applyAlignment="1">
      <alignment horizontal="left" vertical="top" wrapText="1"/>
    </xf>
    <xf numFmtId="0" fontId="54" fillId="0" borderId="0" xfId="49" applyFont="1" applyFill="1" applyAlignment="1">
      <alignment horizontal="left" vertical="top"/>
    </xf>
    <xf numFmtId="0" fontId="54" fillId="0" borderId="0" xfId="49" applyNumberFormat="1" applyFont="1" applyFill="1" applyAlignment="1">
      <alignment horizontal="right" vertical="top"/>
    </xf>
    <xf numFmtId="0" fontId="54" fillId="0" borderId="0" xfId="49" applyFont="1" applyFill="1" applyAlignment="1">
      <alignment vertical="top"/>
    </xf>
    <xf numFmtId="0" fontId="55" fillId="0" borderId="0" xfId="49" applyFont="1" applyFill="1" applyAlignment="1">
      <alignment horizontal="left" vertical="top"/>
    </xf>
    <xf numFmtId="0" fontId="55" fillId="0" borderId="0" xfId="49" applyFont="1" applyFill="1" applyAlignment="1">
      <alignment horizontal="left" vertical="top" wrapText="1"/>
    </xf>
    <xf numFmtId="0" fontId="55" fillId="0" borderId="0" xfId="49" applyNumberFormat="1" applyFont="1" applyFill="1" applyAlignment="1">
      <alignment horizontal="right" vertical="top"/>
    </xf>
    <xf numFmtId="0" fontId="55" fillId="0" borderId="0" xfId="49" applyFont="1" applyFill="1" applyAlignment="1">
      <alignment vertical="top"/>
    </xf>
    <xf numFmtId="0" fontId="57" fillId="0" borderId="0" xfId="0" applyFont="1" applyFill="1" applyAlignment="1">
      <alignment horizontal="left" vertical="top"/>
    </xf>
    <xf numFmtId="0" fontId="57" fillId="0" borderId="0" xfId="49" applyFont="1" applyAlignment="1">
      <alignment horizontal="left"/>
    </xf>
    <xf numFmtId="0" fontId="57" fillId="0" borderId="0" xfId="49" applyFont="1" applyAlignment="1"/>
    <xf numFmtId="0" fontId="57" fillId="0" borderId="0" xfId="0" applyFont="1" applyFill="1" applyAlignment="1">
      <alignment horizontal="right" vertical="top"/>
    </xf>
    <xf numFmtId="0" fontId="57" fillId="0" borderId="0" xfId="49" applyFont="1" applyFill="1" applyAlignment="1">
      <alignment horizontal="left"/>
    </xf>
    <xf numFmtId="0" fontId="57" fillId="0" borderId="0" xfId="49" applyFont="1" applyFill="1" applyAlignment="1"/>
    <xf numFmtId="0" fontId="57" fillId="0" borderId="0" xfId="49" applyNumberFormat="1" applyFont="1" applyFill="1" applyAlignment="1">
      <alignment horizontal="right" vertical="center"/>
    </xf>
    <xf numFmtId="0" fontId="26" fillId="0" borderId="3" xfId="49" applyFont="1" applyFill="1" applyBorder="1" applyAlignment="1">
      <alignment horizontal="center" vertical="top" wrapText="1"/>
    </xf>
    <xf numFmtId="0" fontId="26" fillId="0" borderId="3" xfId="0" applyFont="1" applyFill="1" applyBorder="1" applyAlignment="1">
      <alignment horizontal="center" vertical="top" wrapText="1"/>
    </xf>
    <xf numFmtId="49" fontId="26" fillId="0" borderId="3" xfId="0" applyNumberFormat="1" applyFont="1" applyFill="1" applyBorder="1" applyAlignment="1">
      <alignment horizontal="center" vertical="top" wrapText="1"/>
    </xf>
    <xf numFmtId="0" fontId="26" fillId="0" borderId="3" xfId="0" applyFont="1" applyFill="1" applyBorder="1" applyAlignment="1">
      <alignment horizontal="center" vertical="top" wrapText="1"/>
    </xf>
    <xf numFmtId="49" fontId="26" fillId="0" borderId="3" xfId="0" applyNumberFormat="1" applyFont="1" applyFill="1" applyBorder="1" applyAlignment="1">
      <alignment horizontal="center" vertical="top" wrapText="1"/>
    </xf>
    <xf numFmtId="49" fontId="12" fillId="3" borderId="1" xfId="0" applyNumberFormat="1" applyFont="1" applyFill="1" applyBorder="1" applyAlignment="1">
      <alignment horizontal="left" vertical="top" wrapText="1"/>
    </xf>
    <xf numFmtId="166" fontId="12" fillId="3" borderId="1" xfId="0" applyNumberFormat="1" applyFont="1" applyFill="1" applyBorder="1" applyAlignment="1">
      <alignment horizontal="left" vertical="top" shrinkToFit="1"/>
    </xf>
    <xf numFmtId="168" fontId="12" fillId="3" borderId="1" xfId="0" applyNumberFormat="1" applyFont="1" applyFill="1" applyBorder="1" applyAlignment="1">
      <alignment vertical="top" shrinkToFit="1"/>
    </xf>
    <xf numFmtId="0" fontId="13" fillId="3" borderId="0" xfId="0" applyFont="1" applyFill="1" applyAlignment="1"/>
    <xf numFmtId="3" fontId="12" fillId="3" borderId="1" xfId="0" applyNumberFormat="1" applyFont="1" applyFill="1" applyBorder="1" applyAlignment="1">
      <alignment horizontal="left" vertical="top" shrinkToFit="1"/>
    </xf>
    <xf numFmtId="0" fontId="47" fillId="0" borderId="1" xfId="0" applyFont="1" applyBorder="1" applyAlignment="1">
      <alignment horizontal="center" vertical="top" wrapText="1"/>
    </xf>
    <xf numFmtId="49" fontId="47" fillId="0" borderId="1" xfId="0" applyNumberFormat="1" applyFont="1" applyBorder="1" applyAlignment="1">
      <alignment vertical="top" wrapText="1"/>
    </xf>
    <xf numFmtId="49" fontId="47" fillId="0" borderId="1" xfId="40" applyNumberFormat="1" applyFont="1" applyBorder="1" applyAlignment="1">
      <alignment horizontal="left" vertical="top" wrapText="1"/>
    </xf>
    <xf numFmtId="164" fontId="47" fillId="0" borderId="1" xfId="0" applyNumberFormat="1" applyFont="1" applyBorder="1" applyAlignment="1">
      <alignment horizontal="right" vertical="top" shrinkToFit="1"/>
    </xf>
    <xf numFmtId="49" fontId="47" fillId="0" borderId="1" xfId="0" applyNumberFormat="1" applyFont="1" applyBorder="1" applyAlignment="1">
      <alignment horizontal="center" vertical="top" wrapText="1"/>
    </xf>
    <xf numFmtId="0" fontId="49" fillId="0" borderId="0" xfId="0" applyFont="1"/>
    <xf numFmtId="0" fontId="26" fillId="0" borderId="3" xfId="0" applyFont="1" applyBorder="1" applyAlignment="1">
      <alignment horizontal="center" vertical="top" wrapText="1"/>
    </xf>
    <xf numFmtId="49" fontId="26" fillId="0" borderId="3" xfId="0" applyNumberFormat="1" applyFont="1" applyBorder="1" applyAlignment="1">
      <alignment horizontal="center" vertical="top" wrapText="1"/>
    </xf>
    <xf numFmtId="49" fontId="26" fillId="0" borderId="1" xfId="40" applyNumberFormat="1" applyFont="1" applyBorder="1" applyAlignment="1">
      <alignment vertical="top" wrapText="1"/>
    </xf>
    <xf numFmtId="0" fontId="58" fillId="0" borderId="1" xfId="0" applyFont="1" applyBorder="1" applyAlignment="1">
      <alignment vertical="center" wrapText="1"/>
    </xf>
    <xf numFmtId="49" fontId="41" fillId="0" borderId="2" xfId="0" applyNumberFormat="1" applyFont="1" applyBorder="1" applyAlignment="1">
      <alignment vertical="top" wrapText="1"/>
    </xf>
    <xf numFmtId="0" fontId="26" fillId="0" borderId="3" xfId="0" applyFont="1" applyBorder="1" applyAlignment="1">
      <alignment horizontal="center" vertical="top" wrapText="1"/>
    </xf>
    <xf numFmtId="49" fontId="12" fillId="0" borderId="3" xfId="0" applyNumberFormat="1" applyFont="1" applyBorder="1" applyAlignment="1">
      <alignment horizontal="center" vertical="top" wrapText="1"/>
    </xf>
    <xf numFmtId="49" fontId="26" fillId="0" borderId="1" xfId="49" applyNumberFormat="1" applyFont="1" applyFill="1" applyBorder="1" applyAlignment="1">
      <alignment horizontal="center" vertical="top" wrapText="1"/>
    </xf>
    <xf numFmtId="49" fontId="26" fillId="0" borderId="1" xfId="0" applyNumberFormat="1" applyFont="1" applyBorder="1" applyAlignment="1">
      <alignment vertical="center"/>
    </xf>
    <xf numFmtId="0" fontId="26" fillId="0" borderId="1" xfId="0" applyFont="1" applyBorder="1" applyAlignment="1">
      <alignment horizontal="left" vertical="top"/>
    </xf>
    <xf numFmtId="0" fontId="26" fillId="0" borderId="1" xfId="0" applyFont="1" applyBorder="1" applyAlignment="1">
      <alignment horizontal="center" vertical="top"/>
    </xf>
    <xf numFmtId="168" fontId="26" fillId="0" borderId="1" xfId="0" applyNumberFormat="1" applyFont="1" applyBorder="1" applyAlignment="1">
      <alignment horizontal="center" vertical="top"/>
    </xf>
    <xf numFmtId="0" fontId="26" fillId="0" borderId="0" xfId="0" applyFont="1" applyAlignment="1">
      <alignment vertical="top"/>
    </xf>
    <xf numFmtId="0" fontId="26" fillId="0" borderId="1" xfId="0" applyFont="1" applyBorder="1" applyAlignment="1">
      <alignment horizontal="left" vertical="top" wrapText="1"/>
    </xf>
    <xf numFmtId="168" fontId="26" fillId="0" borderId="1" xfId="0" applyNumberFormat="1" applyFont="1" applyBorder="1" applyAlignment="1">
      <alignment horizontal="center" vertical="top" wrapText="1"/>
    </xf>
    <xf numFmtId="49" fontId="26" fillId="0" borderId="3" xfId="0" applyNumberFormat="1" applyFont="1" applyBorder="1" applyAlignment="1">
      <alignment horizontal="center" vertical="top" wrapText="1"/>
    </xf>
    <xf numFmtId="49" fontId="26" fillId="0" borderId="3" xfId="49" applyNumberFormat="1" applyFont="1" applyFill="1" applyBorder="1" applyAlignment="1">
      <alignment vertical="top" wrapText="1"/>
    </xf>
    <xf numFmtId="49" fontId="26" fillId="0" borderId="0" xfId="49" applyNumberFormat="1" applyFont="1" applyAlignment="1">
      <alignment vertical="top" wrapText="1"/>
    </xf>
    <xf numFmtId="49" fontId="26" fillId="0" borderId="3" xfId="49" applyNumberFormat="1" applyFont="1" applyBorder="1" applyAlignment="1">
      <alignment vertical="top" wrapText="1"/>
    </xf>
    <xf numFmtId="0" fontId="41" fillId="0" borderId="0" xfId="49" applyNumberFormat="1" applyFont="1" applyAlignment="1">
      <alignment horizontal="left" vertical="top"/>
    </xf>
    <xf numFmtId="0" fontId="41" fillId="0" borderId="1" xfId="49" applyNumberFormat="1" applyFont="1" applyBorder="1" applyAlignment="1">
      <alignment horizontal="left" vertical="top"/>
    </xf>
    <xf numFmtId="0" fontId="41" fillId="0" borderId="1" xfId="49" applyNumberFormat="1" applyFont="1" applyBorder="1" applyAlignment="1">
      <alignment horizontal="left" vertical="top" shrinkToFit="1"/>
    </xf>
    <xf numFmtId="0" fontId="26" fillId="0" borderId="1" xfId="0" applyNumberFormat="1" applyFont="1" applyBorder="1" applyAlignment="1">
      <alignment horizontal="left" vertical="top" shrinkToFit="1"/>
    </xf>
    <xf numFmtId="0" fontId="26" fillId="0" borderId="1" xfId="49" applyNumberFormat="1" applyFont="1" applyBorder="1" applyAlignment="1">
      <alignment horizontal="left" vertical="top" shrinkToFit="1"/>
    </xf>
    <xf numFmtId="0" fontId="26" fillId="0" borderId="1" xfId="0" applyNumberFormat="1" applyFont="1" applyFill="1" applyBorder="1" applyAlignment="1">
      <alignment horizontal="left" vertical="top" shrinkToFit="1"/>
    </xf>
    <xf numFmtId="0" fontId="26" fillId="0" borderId="1" xfId="49" applyNumberFormat="1" applyFont="1" applyFill="1" applyBorder="1" applyAlignment="1">
      <alignment horizontal="left" vertical="top" shrinkToFit="1"/>
    </xf>
    <xf numFmtId="0" fontId="41" fillId="0" borderId="1" xfId="0" applyNumberFormat="1" applyFont="1" applyBorder="1" applyAlignment="1">
      <alignment horizontal="left" vertical="top" shrinkToFit="1"/>
    </xf>
    <xf numFmtId="0" fontId="26" fillId="2" borderId="1" xfId="0" applyNumberFormat="1" applyFont="1" applyFill="1" applyBorder="1" applyAlignment="1">
      <alignment horizontal="left" vertical="top" shrinkToFit="1"/>
    </xf>
    <xf numFmtId="0" fontId="26" fillId="0" borderId="1" xfId="74" applyNumberFormat="1" applyFont="1" applyBorder="1" applyAlignment="1">
      <alignment horizontal="left" vertical="top" shrinkToFit="1"/>
    </xf>
    <xf numFmtId="0" fontId="45" fillId="0" borderId="1" xfId="0" applyNumberFormat="1" applyFont="1" applyBorder="1" applyAlignment="1">
      <alignment horizontal="left" vertical="top" shrinkToFit="1"/>
    </xf>
    <xf numFmtId="166" fontId="26" fillId="0" borderId="1" xfId="0" applyNumberFormat="1" applyFont="1" applyFill="1" applyBorder="1" applyAlignment="1">
      <alignment horizontal="left" vertical="top" shrinkToFit="1"/>
    </xf>
    <xf numFmtId="0" fontId="26" fillId="0" borderId="1" xfId="49" applyNumberFormat="1" applyFont="1" applyFill="1" applyBorder="1" applyAlignment="1">
      <alignment horizontal="left" vertical="center" shrinkToFit="1"/>
    </xf>
    <xf numFmtId="166" fontId="47" fillId="0" borderId="1" xfId="40" applyNumberFormat="1" applyFont="1" applyBorder="1" applyAlignment="1">
      <alignment horizontal="left" vertical="top" shrinkToFit="1"/>
    </xf>
    <xf numFmtId="0" fontId="26" fillId="0" borderId="1" xfId="40" applyNumberFormat="1" applyFont="1" applyBorder="1" applyAlignment="1">
      <alignment horizontal="left" vertical="top" shrinkToFit="1"/>
    </xf>
    <xf numFmtId="0" fontId="41" fillId="0" borderId="0" xfId="0" applyNumberFormat="1" applyFont="1" applyBorder="1" applyAlignment="1">
      <alignment horizontal="left" vertical="top" shrinkToFit="1"/>
    </xf>
    <xf numFmtId="0" fontId="57" fillId="0" borderId="0" xfId="49" applyNumberFormat="1" applyFont="1" applyAlignment="1">
      <alignment horizontal="left" vertical="top"/>
    </xf>
    <xf numFmtId="49" fontId="47" fillId="0" borderId="1" xfId="40" applyNumberFormat="1" applyFont="1" applyBorder="1" applyAlignment="1">
      <alignment vertical="top" wrapText="1"/>
    </xf>
    <xf numFmtId="0" fontId="26" fillId="0" borderId="1" xfId="0" applyFont="1" applyBorder="1" applyAlignment="1">
      <alignment vertical="top"/>
    </xf>
    <xf numFmtId="0" fontId="49" fillId="0" borderId="0" xfId="1" applyFont="1" applyAlignment="1"/>
    <xf numFmtId="164" fontId="41" fillId="0" borderId="1" xfId="49" applyNumberFormat="1" applyFont="1" applyBorder="1" applyAlignment="1">
      <alignment horizontal="right" vertical="top" shrinkToFit="1"/>
    </xf>
    <xf numFmtId="164" fontId="26" fillId="0" borderId="0" xfId="49" applyNumberFormat="1" applyFont="1" applyBorder="1" applyAlignment="1">
      <alignment horizontal="right" shrinkToFit="1"/>
    </xf>
    <xf numFmtId="164" fontId="26" fillId="0" borderId="0" xfId="49" applyNumberFormat="1" applyFont="1" applyBorder="1" applyAlignment="1">
      <alignment horizontal="right" vertical="top" shrinkToFit="1"/>
    </xf>
    <xf numFmtId="0" fontId="45" fillId="0" borderId="4" xfId="49" applyFont="1" applyBorder="1" applyAlignment="1">
      <alignment vertical="top"/>
    </xf>
    <xf numFmtId="0" fontId="45" fillId="0" borderId="5" xfId="49" applyFont="1" applyBorder="1" applyAlignment="1">
      <alignment vertical="top"/>
    </xf>
    <xf numFmtId="0" fontId="27" fillId="0" borderId="2" xfId="49" applyFont="1" applyBorder="1" applyAlignment="1">
      <alignment vertical="top" wrapText="1"/>
    </xf>
    <xf numFmtId="0" fontId="41" fillId="0" borderId="4" xfId="49" applyFont="1" applyBorder="1" applyAlignment="1">
      <alignment vertical="top" wrapText="1"/>
    </xf>
    <xf numFmtId="1" fontId="47" fillId="0" borderId="2" xfId="1" applyNumberFormat="1" applyFont="1" applyBorder="1" applyAlignment="1">
      <alignment horizontal="left" vertical="top" wrapText="1"/>
    </xf>
    <xf numFmtId="0" fontId="41" fillId="0" borderId="4" xfId="49" applyFont="1" applyBorder="1" applyAlignment="1">
      <alignment vertical="top"/>
    </xf>
    <xf numFmtId="0" fontId="52" fillId="0" borderId="4" xfId="2" applyFont="1" applyBorder="1" applyAlignment="1" applyProtection="1">
      <alignment vertical="top" wrapText="1"/>
    </xf>
    <xf numFmtId="49" fontId="41" fillId="0" borderId="4" xfId="49" applyNumberFormat="1" applyFont="1" applyBorder="1" applyAlignment="1">
      <alignment vertical="top" wrapText="1"/>
    </xf>
    <xf numFmtId="164" fontId="26" fillId="0" borderId="1" xfId="0" applyNumberFormat="1" applyFont="1" applyBorder="1" applyAlignment="1">
      <alignment horizontal="right" vertical="top" wrapText="1" shrinkToFit="1"/>
    </xf>
    <xf numFmtId="4" fontId="26" fillId="0" borderId="1" xfId="0" applyNumberFormat="1" applyFont="1" applyBorder="1" applyAlignment="1">
      <alignment horizontal="right" vertical="top"/>
    </xf>
    <xf numFmtId="0" fontId="41" fillId="0" borderId="0" xfId="0" applyFont="1" applyFill="1" applyAlignment="1">
      <alignment horizontal="left" vertical="top"/>
    </xf>
    <xf numFmtId="0" fontId="41" fillId="0" borderId="0" xfId="0" applyFont="1" applyFill="1" applyAlignment="1">
      <alignment horizontal="right" vertical="top"/>
    </xf>
    <xf numFmtId="0" fontId="26" fillId="0" borderId="3" xfId="0" applyFont="1" applyFill="1" applyBorder="1" applyAlignment="1">
      <alignment horizontal="center" vertical="top" wrapText="1"/>
    </xf>
    <xf numFmtId="0" fontId="26" fillId="0" borderId="6" xfId="0" applyFont="1" applyFill="1" applyBorder="1" applyAlignment="1">
      <alignment horizontal="center" vertical="top" wrapText="1"/>
    </xf>
    <xf numFmtId="0" fontId="26" fillId="0" borderId="13" xfId="0" applyFont="1" applyFill="1" applyBorder="1" applyAlignment="1">
      <alignment horizontal="center" vertical="top" wrapText="1"/>
    </xf>
    <xf numFmtId="49" fontId="26" fillId="0" borderId="3" xfId="0" applyNumberFormat="1" applyFont="1" applyFill="1" applyBorder="1" applyAlignment="1">
      <alignment horizontal="center" vertical="top" wrapText="1"/>
    </xf>
    <xf numFmtId="49" fontId="26" fillId="0" borderId="6" xfId="0" applyNumberFormat="1" applyFont="1" applyFill="1" applyBorder="1" applyAlignment="1">
      <alignment horizontal="center" vertical="top" wrapText="1"/>
    </xf>
    <xf numFmtId="49" fontId="26" fillId="0" borderId="13" xfId="0" applyNumberFormat="1" applyFont="1" applyFill="1" applyBorder="1" applyAlignment="1">
      <alignment horizontal="center" vertical="top" wrapText="1"/>
    </xf>
    <xf numFmtId="0" fontId="26" fillId="0" borderId="3" xfId="0" applyFont="1" applyBorder="1" applyAlignment="1">
      <alignment horizontal="center" vertical="top" wrapText="1"/>
    </xf>
    <xf numFmtId="0" fontId="26" fillId="0" borderId="3" xfId="0" applyFont="1" applyFill="1" applyBorder="1" applyAlignment="1">
      <alignment horizontal="center" vertical="top" wrapText="1"/>
    </xf>
    <xf numFmtId="0" fontId="47" fillId="0" borderId="0" xfId="1" applyFont="1" applyFill="1" applyAlignment="1">
      <alignment horizontal="left" vertical="top"/>
    </xf>
    <xf numFmtId="0" fontId="26" fillId="0" borderId="3" xfId="49" applyFont="1" applyFill="1" applyBorder="1" applyAlignment="1">
      <alignment horizontal="center" vertical="top" wrapText="1"/>
    </xf>
    <xf numFmtId="0" fontId="26" fillId="0" borderId="3" xfId="49" applyFont="1" applyBorder="1" applyAlignment="1">
      <alignment horizontal="center" vertical="top" wrapText="1"/>
    </xf>
    <xf numFmtId="49" fontId="12" fillId="0" borderId="3" xfId="0" applyNumberFormat="1" applyFont="1" applyFill="1" applyBorder="1" applyAlignment="1">
      <alignment vertical="top" wrapText="1"/>
    </xf>
    <xf numFmtId="49" fontId="51" fillId="0" borderId="1" xfId="0" applyNumberFormat="1" applyFont="1" applyFill="1" applyBorder="1" applyAlignment="1">
      <alignment vertical="top" wrapText="1"/>
    </xf>
    <xf numFmtId="49" fontId="12" fillId="0" borderId="3" xfId="0" applyNumberFormat="1" applyFont="1" applyFill="1" applyBorder="1" applyAlignment="1">
      <alignment vertical="center" wrapText="1"/>
    </xf>
    <xf numFmtId="49" fontId="51" fillId="0" borderId="1" xfId="0" applyNumberFormat="1" applyFont="1" applyFill="1" applyBorder="1" applyAlignment="1">
      <alignment vertical="center" wrapText="1"/>
    </xf>
    <xf numFmtId="0" fontId="0" fillId="0" borderId="0" xfId="0" applyFill="1" applyAlignment="1">
      <alignment vertical="center"/>
    </xf>
    <xf numFmtId="49" fontId="51" fillId="0" borderId="3" xfId="0" applyNumberFormat="1" applyFont="1" applyFill="1" applyBorder="1" applyAlignment="1">
      <alignment vertical="center" wrapText="1"/>
    </xf>
    <xf numFmtId="0" fontId="26" fillId="0" borderId="3" xfId="0" applyFont="1" applyFill="1" applyBorder="1" applyAlignment="1">
      <alignment vertical="center" wrapText="1"/>
    </xf>
    <xf numFmtId="3" fontId="26" fillId="0" borderId="1" xfId="0" applyNumberFormat="1" applyFont="1" applyFill="1" applyBorder="1" applyAlignment="1">
      <alignment vertical="center" wrapText="1" shrinkToFit="1"/>
    </xf>
    <xf numFmtId="164" fontId="26" fillId="0" borderId="1" xfId="0" applyNumberFormat="1" applyFont="1" applyFill="1" applyBorder="1" applyAlignment="1">
      <alignment vertical="center" shrinkToFit="1"/>
    </xf>
    <xf numFmtId="166" fontId="26" fillId="0" borderId="1" xfId="0" applyNumberFormat="1" applyFont="1" applyBorder="1" applyAlignment="1">
      <alignment horizontal="left" vertical="top" wrapText="1" shrinkToFit="1"/>
    </xf>
    <xf numFmtId="1" fontId="26" fillId="0" borderId="1" xfId="0" applyNumberFormat="1" applyFont="1" applyFill="1" applyBorder="1" applyAlignment="1">
      <alignment vertical="center" wrapText="1"/>
    </xf>
    <xf numFmtId="3" fontId="26" fillId="0" borderId="1" xfId="0" applyNumberFormat="1" applyFont="1" applyFill="1" applyBorder="1" applyAlignment="1">
      <alignment vertical="center" wrapText="1"/>
    </xf>
    <xf numFmtId="1" fontId="26" fillId="0" borderId="1" xfId="0" applyNumberFormat="1" applyFont="1" applyFill="1" applyBorder="1" applyAlignment="1">
      <alignment vertical="top" wrapText="1" shrinkToFit="1"/>
    </xf>
    <xf numFmtId="164" fontId="26" fillId="0" borderId="1" xfId="0" applyNumberFormat="1" applyFont="1" applyFill="1" applyBorder="1" applyAlignment="1">
      <alignment vertical="top" shrinkToFit="1"/>
    </xf>
    <xf numFmtId="0" fontId="26" fillId="0" borderId="3" xfId="0" applyFont="1" applyFill="1" applyBorder="1" applyAlignment="1">
      <alignment horizontal="center" vertical="center" wrapText="1"/>
    </xf>
    <xf numFmtId="0" fontId="26" fillId="0" borderId="1" xfId="0" applyFont="1" applyFill="1" applyBorder="1" applyAlignment="1">
      <alignment horizontal="center" vertical="top" wrapText="1"/>
    </xf>
    <xf numFmtId="0" fontId="26" fillId="0" borderId="3" xfId="0" applyFont="1" applyFill="1" applyBorder="1" applyAlignment="1">
      <alignment horizontal="center" vertical="top" wrapText="1"/>
    </xf>
    <xf numFmtId="49" fontId="42" fillId="0" borderId="1" xfId="0" applyNumberFormat="1" applyFont="1" applyBorder="1" applyAlignment="1">
      <alignment vertical="top" wrapText="1"/>
    </xf>
    <xf numFmtId="0" fontId="12" fillId="0" borderId="3" xfId="0" applyFont="1" applyFill="1" applyBorder="1" applyAlignment="1">
      <alignment horizontal="center" vertical="top" wrapText="1"/>
    </xf>
    <xf numFmtId="0" fontId="12" fillId="0" borderId="6" xfId="0" applyFont="1" applyFill="1" applyBorder="1" applyAlignment="1">
      <alignment horizontal="center" vertical="top" wrapText="1"/>
    </xf>
    <xf numFmtId="0" fontId="12" fillId="0" borderId="13" xfId="0" applyFont="1" applyFill="1" applyBorder="1" applyAlignment="1">
      <alignment horizontal="center" vertical="top" wrapText="1"/>
    </xf>
    <xf numFmtId="0" fontId="23" fillId="0" borderId="0" xfId="0" applyFont="1" applyFill="1" applyAlignment="1">
      <alignment horizontal="left" vertical="top"/>
    </xf>
    <xf numFmtId="168" fontId="23" fillId="0" borderId="0" xfId="0" applyNumberFormat="1" applyFont="1" applyFill="1" applyAlignment="1">
      <alignment vertical="top"/>
    </xf>
    <xf numFmtId="0" fontId="12" fillId="0" borderId="3" xfId="0" applyFont="1" applyBorder="1" applyAlignment="1">
      <alignment horizontal="center" vertical="top" wrapText="1"/>
    </xf>
    <xf numFmtId="0" fontId="12" fillId="0" borderId="6" xfId="0" applyFont="1" applyBorder="1" applyAlignment="1">
      <alignment horizontal="center" vertical="top" wrapText="1"/>
    </xf>
    <xf numFmtId="0" fontId="12" fillId="0" borderId="13" xfId="0" applyFont="1" applyBorder="1" applyAlignment="1">
      <alignment horizontal="center" vertical="top" wrapText="1"/>
    </xf>
    <xf numFmtId="0" fontId="12" fillId="0" borderId="1" xfId="0" applyFont="1" applyFill="1" applyBorder="1" applyAlignment="1">
      <alignment horizontal="center" vertical="top" wrapText="1"/>
    </xf>
    <xf numFmtId="0" fontId="11" fillId="0" borderId="3" xfId="0" applyFont="1" applyFill="1" applyBorder="1" applyAlignment="1">
      <alignment horizontal="center" vertical="top" wrapText="1"/>
    </xf>
    <xf numFmtId="0" fontId="0" fillId="0" borderId="6" xfId="0" applyFill="1" applyBorder="1" applyAlignment="1">
      <alignment horizontal="center" vertical="top" wrapText="1"/>
    </xf>
    <xf numFmtId="0" fontId="0" fillId="0" borderId="13" xfId="0" applyFill="1" applyBorder="1" applyAlignment="1">
      <alignment horizontal="center" vertical="top" wrapText="1"/>
    </xf>
    <xf numFmtId="0" fontId="0" fillId="0" borderId="1" xfId="0" applyFill="1" applyBorder="1" applyAlignment="1">
      <alignment horizontal="center" vertical="top" wrapText="1"/>
    </xf>
    <xf numFmtId="0" fontId="0" fillId="0" borderId="6" xfId="0" applyBorder="1" applyAlignment="1">
      <alignment horizontal="center" vertical="top" wrapText="1"/>
    </xf>
    <xf numFmtId="0" fontId="0" fillId="0" borderId="13" xfId="0" applyBorder="1" applyAlignment="1">
      <alignment horizontal="center" vertical="top" wrapText="1"/>
    </xf>
    <xf numFmtId="0" fontId="12" fillId="0" borderId="3" xfId="0" applyFont="1" applyBorder="1" applyAlignment="1">
      <alignment horizontal="right" vertical="top" wrapText="1"/>
    </xf>
    <xf numFmtId="0" fontId="12" fillId="0" borderId="6" xfId="0" applyFont="1" applyBorder="1" applyAlignment="1">
      <alignment horizontal="right" vertical="top" wrapText="1"/>
    </xf>
    <xf numFmtId="1" fontId="12" fillId="0" borderId="3" xfId="0" applyNumberFormat="1" applyFont="1" applyFill="1" applyBorder="1" applyAlignment="1">
      <alignment horizontal="center" vertical="top" wrapText="1"/>
    </xf>
    <xf numFmtId="1" fontId="12" fillId="0" borderId="6" xfId="0" applyNumberFormat="1" applyFont="1" applyFill="1" applyBorder="1" applyAlignment="1">
      <alignment horizontal="center" vertical="top" wrapText="1"/>
    </xf>
    <xf numFmtId="1" fontId="0" fillId="0" borderId="6" xfId="0" applyNumberFormat="1" applyFill="1" applyBorder="1" applyAlignment="1">
      <alignment horizontal="center" vertical="top" wrapText="1"/>
    </xf>
    <xf numFmtId="1" fontId="0" fillId="0" borderId="13" xfId="0" applyNumberFormat="1" applyFill="1" applyBorder="1" applyAlignment="1">
      <alignment horizontal="center" vertical="top" wrapText="1"/>
    </xf>
    <xf numFmtId="0" fontId="15" fillId="0" borderId="0" xfId="1" applyFont="1" applyFill="1" applyAlignment="1">
      <alignment horizontal="left" vertical="top"/>
    </xf>
    <xf numFmtId="0" fontId="16" fillId="0" borderId="4" xfId="0" applyFont="1" applyFill="1" applyBorder="1" applyAlignment="1">
      <alignment horizontal="center" vertical="top"/>
    </xf>
    <xf numFmtId="0" fontId="16" fillId="0" borderId="5" xfId="0" applyFont="1" applyFill="1" applyBorder="1" applyAlignment="1">
      <alignment horizontal="center" vertical="top"/>
    </xf>
    <xf numFmtId="168" fontId="16" fillId="0" borderId="5" xfId="0" applyNumberFormat="1" applyFont="1" applyFill="1" applyBorder="1" applyAlignment="1">
      <alignment vertical="top"/>
    </xf>
    <xf numFmtId="0" fontId="16" fillId="0" borderId="2" xfId="0" applyFont="1" applyFill="1" applyBorder="1" applyAlignment="1">
      <alignment horizontal="center" vertical="top"/>
    </xf>
    <xf numFmtId="0" fontId="16" fillId="0" borderId="3" xfId="0" applyFont="1" applyFill="1" applyBorder="1" applyAlignment="1">
      <alignment horizontal="center" vertical="top" wrapText="1"/>
    </xf>
    <xf numFmtId="0" fontId="13" fillId="0" borderId="6" xfId="0" applyFont="1" applyFill="1" applyBorder="1" applyAlignment="1">
      <alignment horizontal="center" vertical="top" wrapText="1"/>
    </xf>
    <xf numFmtId="0" fontId="13" fillId="0" borderId="13" xfId="0" applyFont="1" applyFill="1" applyBorder="1" applyAlignment="1">
      <alignment horizontal="center" vertical="top" wrapText="1"/>
    </xf>
    <xf numFmtId="0" fontId="16" fillId="0" borderId="7" xfId="0" applyFont="1" applyFill="1" applyBorder="1" applyAlignment="1">
      <alignment horizontal="center" vertical="top" wrapText="1"/>
    </xf>
    <xf numFmtId="0" fontId="13" fillId="0" borderId="8" xfId="0" applyFont="1" applyFill="1" applyBorder="1" applyAlignment="1">
      <alignment horizontal="center" vertical="top" wrapText="1"/>
    </xf>
    <xf numFmtId="0" fontId="13" fillId="0" borderId="9" xfId="0" applyFont="1" applyFill="1" applyBorder="1" applyAlignment="1">
      <alignment horizontal="center" vertical="top" wrapText="1"/>
    </xf>
    <xf numFmtId="0" fontId="13" fillId="0" borderId="10" xfId="0" applyFont="1" applyFill="1" applyBorder="1" applyAlignment="1">
      <alignment horizontal="center" vertical="top" wrapText="1"/>
    </xf>
    <xf numFmtId="0" fontId="13" fillId="0" borderId="11" xfId="0" applyFont="1" applyFill="1" applyBorder="1" applyAlignment="1">
      <alignment horizontal="center" vertical="top" wrapText="1"/>
    </xf>
    <xf numFmtId="0" fontId="13" fillId="0" borderId="12" xfId="0" applyFont="1" applyFill="1" applyBorder="1" applyAlignment="1">
      <alignment horizontal="center" vertical="top" wrapText="1"/>
    </xf>
    <xf numFmtId="168" fontId="16" fillId="0" borderId="3" xfId="0" applyNumberFormat="1" applyFont="1" applyFill="1" applyBorder="1" applyAlignment="1">
      <alignment horizontal="center" vertical="top" wrapText="1"/>
    </xf>
    <xf numFmtId="168" fontId="13" fillId="0" borderId="6" xfId="0" applyNumberFormat="1" applyFont="1" applyFill="1" applyBorder="1" applyAlignment="1">
      <alignment horizontal="center" vertical="top" wrapText="1"/>
    </xf>
    <xf numFmtId="168" fontId="13" fillId="0" borderId="13" xfId="0" applyNumberFormat="1" applyFont="1" applyFill="1" applyBorder="1" applyAlignment="1">
      <alignment horizontal="center" vertical="top" wrapText="1"/>
    </xf>
    <xf numFmtId="1" fontId="16" fillId="0" borderId="3" xfId="0" applyNumberFormat="1" applyFont="1" applyFill="1" applyBorder="1" applyAlignment="1">
      <alignment horizontal="center" vertical="top" wrapText="1"/>
    </xf>
    <xf numFmtId="1" fontId="13" fillId="0" borderId="6" xfId="0" applyNumberFormat="1" applyFont="1" applyFill="1" applyBorder="1" applyAlignment="1">
      <alignment horizontal="center" vertical="top" wrapText="1"/>
    </xf>
    <xf numFmtId="1" fontId="13" fillId="0" borderId="13" xfId="0" applyNumberFormat="1" applyFont="1" applyFill="1" applyBorder="1" applyAlignment="1">
      <alignment horizontal="center" vertical="top" wrapText="1"/>
    </xf>
    <xf numFmtId="0" fontId="15" fillId="0" borderId="3" xfId="0" applyFont="1" applyFill="1" applyBorder="1" applyAlignment="1">
      <alignment horizontal="center" vertical="top" wrapText="1"/>
    </xf>
    <xf numFmtId="0" fontId="15" fillId="0" borderId="6" xfId="0" applyFont="1" applyFill="1" applyBorder="1" applyAlignment="1">
      <alignment horizontal="center" vertical="top" wrapText="1"/>
    </xf>
    <xf numFmtId="0" fontId="15" fillId="0" borderId="13" xfId="0" applyFont="1" applyFill="1" applyBorder="1" applyAlignment="1">
      <alignment horizontal="center" vertical="top" wrapText="1"/>
    </xf>
    <xf numFmtId="0" fontId="12" fillId="0" borderId="3" xfId="0" applyFont="1" applyFill="1" applyBorder="1" applyAlignment="1">
      <alignment horizontal="center" vertical="top"/>
    </xf>
    <xf numFmtId="0" fontId="0" fillId="0" borderId="6" xfId="0" applyFill="1" applyBorder="1" applyAlignment="1">
      <alignment horizontal="center" vertical="top"/>
    </xf>
    <xf numFmtId="0" fontId="0" fillId="0" borderId="13" xfId="0" applyFill="1" applyBorder="1" applyAlignment="1">
      <alignment horizontal="center" vertical="top"/>
    </xf>
    <xf numFmtId="49" fontId="12" fillId="0" borderId="6" xfId="0" applyNumberFormat="1" applyFont="1" applyBorder="1" applyAlignment="1">
      <alignment horizontal="center" vertical="top" wrapText="1"/>
    </xf>
    <xf numFmtId="49" fontId="12" fillId="0" borderId="13" xfId="0" applyNumberFormat="1" applyFont="1" applyBorder="1" applyAlignment="1">
      <alignment horizontal="center" vertical="top" wrapText="1"/>
    </xf>
    <xf numFmtId="0" fontId="12" fillId="0" borderId="3" xfId="47" applyFont="1" applyFill="1" applyBorder="1" applyAlignment="1">
      <alignment horizontal="center" vertical="top" wrapText="1"/>
    </xf>
    <xf numFmtId="0" fontId="12" fillId="0" borderId="6" xfId="47" applyFont="1" applyFill="1" applyBorder="1" applyAlignment="1">
      <alignment horizontal="center" vertical="top" wrapText="1"/>
    </xf>
    <xf numFmtId="0" fontId="12" fillId="0" borderId="13" xfId="47" applyFont="1" applyFill="1" applyBorder="1" applyAlignment="1">
      <alignment horizontal="center" vertical="top" wrapText="1"/>
    </xf>
    <xf numFmtId="0" fontId="26" fillId="0" borderId="3" xfId="0" applyFont="1" applyBorder="1" applyAlignment="1">
      <alignment horizontal="center" vertical="top" wrapText="1"/>
    </xf>
    <xf numFmtId="0" fontId="26" fillId="0" borderId="6" xfId="0" applyFont="1" applyBorder="1" applyAlignment="1">
      <alignment horizontal="center" vertical="top" wrapText="1"/>
    </xf>
    <xf numFmtId="0" fontId="26" fillId="0" borderId="13" xfId="0" applyFont="1" applyBorder="1" applyAlignment="1">
      <alignment horizontal="center" vertical="top" wrapText="1"/>
    </xf>
    <xf numFmtId="49" fontId="26" fillId="0" borderId="3" xfId="0" applyNumberFormat="1" applyFont="1" applyBorder="1" applyAlignment="1">
      <alignment horizontal="center" vertical="top" wrapText="1"/>
    </xf>
    <xf numFmtId="49" fontId="26" fillId="0" borderId="6" xfId="0" applyNumberFormat="1" applyFont="1" applyBorder="1" applyAlignment="1">
      <alignment horizontal="center" vertical="top" wrapText="1"/>
    </xf>
    <xf numFmtId="49" fontId="26" fillId="0" borderId="13" xfId="0" applyNumberFormat="1" applyFont="1" applyBorder="1" applyAlignment="1">
      <alignment horizontal="center" vertical="top" wrapText="1"/>
    </xf>
    <xf numFmtId="0" fontId="26" fillId="0" borderId="3" xfId="0" applyFont="1" applyFill="1" applyBorder="1" applyAlignment="1">
      <alignment horizontal="center" vertical="top" wrapText="1"/>
    </xf>
    <xf numFmtId="0" fontId="26" fillId="0" borderId="6" xfId="0" applyFont="1" applyFill="1" applyBorder="1" applyAlignment="1">
      <alignment horizontal="center" vertical="top" wrapText="1"/>
    </xf>
    <xf numFmtId="0" fontId="41" fillId="0" borderId="6" xfId="0" applyFont="1" applyFill="1" applyBorder="1" applyAlignment="1">
      <alignment horizontal="center" vertical="top" wrapText="1"/>
    </xf>
    <xf numFmtId="0" fontId="41" fillId="0" borderId="13" xfId="0" applyFont="1" applyFill="1" applyBorder="1" applyAlignment="1">
      <alignment horizontal="center" vertical="top" wrapText="1"/>
    </xf>
    <xf numFmtId="0" fontId="26" fillId="0" borderId="13" xfId="0" applyFont="1" applyFill="1" applyBorder="1" applyAlignment="1">
      <alignment horizontal="center" vertical="top" wrapText="1"/>
    </xf>
    <xf numFmtId="49" fontId="26" fillId="0" borderId="7" xfId="47" applyNumberFormat="1" applyFont="1" applyBorder="1" applyAlignment="1">
      <alignment horizontal="center" vertical="top" wrapText="1"/>
    </xf>
    <xf numFmtId="49" fontId="26" fillId="0" borderId="9" xfId="47" applyNumberFormat="1" applyFont="1" applyBorder="1" applyAlignment="1">
      <alignment horizontal="center" vertical="top" wrapText="1"/>
    </xf>
    <xf numFmtId="49" fontId="26" fillId="0" borderId="11" xfId="47" applyNumberFormat="1" applyFont="1" applyBorder="1" applyAlignment="1">
      <alignment horizontal="center" vertical="top" wrapText="1"/>
    </xf>
    <xf numFmtId="0" fontId="26" fillId="0" borderId="3" xfId="49" applyFont="1" applyFill="1" applyBorder="1" applyAlignment="1">
      <alignment horizontal="center" vertical="top" wrapText="1"/>
    </xf>
    <xf numFmtId="0" fontId="26" fillId="0" borderId="6" xfId="49" applyFont="1" applyFill="1" applyBorder="1" applyAlignment="1">
      <alignment horizontal="center" vertical="top" wrapText="1"/>
    </xf>
    <xf numFmtId="0" fontId="26" fillId="0" borderId="13" xfId="49" applyFont="1" applyFill="1" applyBorder="1" applyAlignment="1">
      <alignment horizontal="center" vertical="top" wrapText="1"/>
    </xf>
    <xf numFmtId="0" fontId="41" fillId="0" borderId="3" xfId="49" applyFont="1" applyFill="1" applyBorder="1" applyAlignment="1">
      <alignment horizontal="center" vertical="top" wrapText="1"/>
    </xf>
    <xf numFmtId="0" fontId="41" fillId="0" borderId="6" xfId="49" applyFont="1" applyFill="1" applyBorder="1" applyAlignment="1">
      <alignment horizontal="center" vertical="top" wrapText="1"/>
    </xf>
    <xf numFmtId="0" fontId="41" fillId="0" borderId="13" xfId="49" applyFont="1" applyFill="1" applyBorder="1" applyAlignment="1">
      <alignment horizontal="center" vertical="top" wrapText="1"/>
    </xf>
    <xf numFmtId="49" fontId="26" fillId="0" borderId="3" xfId="49" applyNumberFormat="1" applyFont="1" applyFill="1" applyBorder="1" applyAlignment="1">
      <alignment vertical="top" wrapText="1"/>
    </xf>
    <xf numFmtId="49" fontId="26" fillId="0" borderId="6" xfId="49" applyNumberFormat="1" applyFont="1" applyFill="1" applyBorder="1" applyAlignment="1">
      <alignment vertical="top" wrapText="1"/>
    </xf>
    <xf numFmtId="49" fontId="26" fillId="0" borderId="13" xfId="49" applyNumberFormat="1" applyFont="1" applyFill="1" applyBorder="1" applyAlignment="1">
      <alignment vertical="top" wrapText="1"/>
    </xf>
    <xf numFmtId="0" fontId="47" fillId="0" borderId="0" xfId="1" applyFont="1" applyFill="1" applyAlignment="1">
      <alignment horizontal="left" vertical="top"/>
    </xf>
    <xf numFmtId="0" fontId="47" fillId="0" borderId="0" xfId="1" applyFont="1" applyFill="1" applyAlignment="1">
      <alignment horizontal="right" vertical="center"/>
    </xf>
    <xf numFmtId="49" fontId="26" fillId="0" borderId="0" xfId="49" applyNumberFormat="1" applyFont="1" applyFill="1" applyAlignment="1">
      <alignment vertical="top" wrapText="1"/>
    </xf>
    <xf numFmtId="49" fontId="26" fillId="0" borderId="0" xfId="49" applyNumberFormat="1" applyFont="1" applyFill="1" applyAlignment="1">
      <alignment horizontal="right" vertical="center" wrapText="1"/>
    </xf>
    <xf numFmtId="0" fontId="41" fillId="0" borderId="6" xfId="49" applyFont="1" applyFill="1" applyBorder="1" applyAlignment="1">
      <alignment horizontal="center" wrapText="1"/>
    </xf>
    <xf numFmtId="0" fontId="41" fillId="0" borderId="13" xfId="49" applyFont="1" applyFill="1" applyBorder="1" applyAlignment="1">
      <alignment horizontal="center" wrapText="1"/>
    </xf>
    <xf numFmtId="0" fontId="41" fillId="0" borderId="4" xfId="49" applyFont="1" applyFill="1" applyBorder="1" applyAlignment="1">
      <alignment horizontal="center" vertical="top"/>
    </xf>
    <xf numFmtId="0" fontId="41" fillId="0" borderId="5" xfId="49" applyFont="1" applyFill="1" applyBorder="1" applyAlignment="1">
      <alignment horizontal="center" vertical="top"/>
    </xf>
    <xf numFmtId="0" fontId="41" fillId="0" borderId="5" xfId="49" applyFont="1" applyFill="1" applyBorder="1" applyAlignment="1">
      <alignment horizontal="right" vertical="center"/>
    </xf>
    <xf numFmtId="0" fontId="41" fillId="0" borderId="2" xfId="49" applyFont="1" applyFill="1" applyBorder="1" applyAlignment="1">
      <alignment horizontal="center" vertical="top"/>
    </xf>
    <xf numFmtId="0" fontId="41" fillId="0" borderId="1" xfId="49" applyFont="1" applyFill="1" applyBorder="1" applyAlignment="1">
      <alignment horizontal="center" vertical="top" wrapText="1"/>
    </xf>
    <xf numFmtId="0" fontId="41" fillId="0" borderId="7" xfId="49" applyFont="1" applyFill="1" applyBorder="1" applyAlignment="1">
      <alignment vertical="top" wrapText="1"/>
    </xf>
    <xf numFmtId="0" fontId="41" fillId="0" borderId="8" xfId="49" applyFont="1" applyFill="1" applyBorder="1" applyAlignment="1">
      <alignment vertical="top" wrapText="1"/>
    </xf>
    <xf numFmtId="0" fontId="41" fillId="0" borderId="9" xfId="49" applyFont="1" applyFill="1" applyBorder="1" applyAlignment="1">
      <alignment vertical="top" wrapText="1"/>
    </xf>
    <xf numFmtId="0" fontId="41" fillId="0" borderId="10" xfId="49" applyFont="1" applyFill="1" applyBorder="1" applyAlignment="1">
      <alignment vertical="top" wrapText="1"/>
    </xf>
    <xf numFmtId="0" fontId="41" fillId="0" borderId="11" xfId="49" applyFont="1" applyFill="1" applyBorder="1" applyAlignment="1">
      <alignment vertical="top" wrapText="1"/>
    </xf>
    <xf numFmtId="0" fontId="41" fillId="0" borderId="12" xfId="49" applyFont="1" applyFill="1" applyBorder="1" applyAlignment="1">
      <alignment vertical="top" wrapText="1"/>
    </xf>
    <xf numFmtId="0" fontId="41" fillId="0" borderId="3" xfId="49" applyNumberFormat="1" applyFont="1" applyFill="1" applyBorder="1" applyAlignment="1">
      <alignment horizontal="center" vertical="center" wrapText="1"/>
    </xf>
    <xf numFmtId="0" fontId="41" fillId="0" borderId="6" xfId="49" applyNumberFormat="1" applyFont="1" applyFill="1" applyBorder="1" applyAlignment="1">
      <alignment horizontal="center" vertical="center" wrapText="1"/>
    </xf>
    <xf numFmtId="0" fontId="41" fillId="0" borderId="13" xfId="49" applyNumberFormat="1" applyFont="1" applyFill="1" applyBorder="1" applyAlignment="1">
      <alignment horizontal="center" vertical="center" wrapText="1"/>
    </xf>
    <xf numFmtId="0" fontId="41" fillId="0" borderId="7" xfId="49" applyFont="1" applyFill="1" applyBorder="1" applyAlignment="1">
      <alignment horizontal="center" vertical="top" wrapText="1"/>
    </xf>
    <xf numFmtId="0" fontId="41" fillId="0" borderId="8" xfId="49" applyFont="1" applyFill="1" applyBorder="1" applyAlignment="1">
      <alignment horizontal="center" vertical="top" wrapText="1"/>
    </xf>
    <xf numFmtId="0" fontId="41" fillId="0" borderId="9" xfId="49" applyFont="1" applyFill="1" applyBorder="1" applyAlignment="1">
      <alignment horizontal="center" vertical="top" wrapText="1"/>
    </xf>
    <xf numFmtId="0" fontId="41" fillId="0" borderId="10" xfId="49" applyFont="1" applyFill="1" applyBorder="1" applyAlignment="1">
      <alignment horizontal="center" vertical="top" wrapText="1"/>
    </xf>
    <xf numFmtId="0" fontId="41" fillId="0" borderId="11" xfId="49" applyFont="1" applyFill="1" applyBorder="1" applyAlignment="1">
      <alignment horizontal="center" vertical="top" wrapText="1"/>
    </xf>
    <xf numFmtId="0" fontId="41" fillId="0" borderId="12" xfId="49" applyFont="1" applyFill="1" applyBorder="1" applyAlignment="1">
      <alignment horizontal="center" vertical="top" wrapText="1"/>
    </xf>
    <xf numFmtId="0" fontId="41" fillId="0" borderId="3" xfId="49" applyFont="1" applyFill="1" applyBorder="1" applyAlignment="1">
      <alignment horizontal="center" vertical="center" wrapText="1"/>
    </xf>
    <xf numFmtId="0" fontId="41" fillId="0" borderId="6" xfId="49" applyFont="1" applyFill="1" applyBorder="1" applyAlignment="1">
      <alignment horizontal="center" vertical="center" wrapText="1"/>
    </xf>
    <xf numFmtId="0" fontId="41" fillId="0" borderId="13" xfId="49" applyFont="1" applyFill="1" applyBorder="1" applyAlignment="1">
      <alignment horizontal="center" vertical="center" wrapText="1"/>
    </xf>
    <xf numFmtId="0" fontId="57" fillId="0" borderId="0" xfId="0" applyFont="1" applyFill="1" applyAlignment="1">
      <alignment horizontal="left" vertical="top"/>
    </xf>
    <xf numFmtId="0" fontId="26" fillId="0" borderId="3" xfId="48" applyFont="1" applyBorder="1" applyAlignment="1">
      <alignment horizontal="center" vertical="top" wrapText="1"/>
    </xf>
    <xf numFmtId="0" fontId="26" fillId="0" borderId="6" xfId="48" applyFont="1" applyBorder="1" applyAlignment="1">
      <alignment horizontal="center" vertical="top" wrapText="1"/>
    </xf>
    <xf numFmtId="0" fontId="26" fillId="0" borderId="13" xfId="48" applyFont="1" applyBorder="1" applyAlignment="1">
      <alignment horizontal="center" vertical="top" wrapText="1"/>
    </xf>
    <xf numFmtId="49" fontId="26" fillId="0" borderId="3" xfId="48" applyNumberFormat="1" applyFont="1" applyBorder="1" applyAlignment="1">
      <alignment horizontal="center" vertical="top" wrapText="1"/>
    </xf>
    <xf numFmtId="49" fontId="26" fillId="0" borderId="6" xfId="48" applyNumberFormat="1" applyFont="1" applyBorder="1" applyAlignment="1">
      <alignment horizontal="center" vertical="top" wrapText="1"/>
    </xf>
    <xf numFmtId="49" fontId="26" fillId="0" borderId="13" xfId="48" applyNumberFormat="1" applyFont="1" applyBorder="1" applyAlignment="1">
      <alignment horizontal="center" vertical="top" wrapText="1"/>
    </xf>
    <xf numFmtId="0" fontId="26" fillId="0" borderId="3" xfId="3" applyFont="1" applyBorder="1" applyAlignment="1">
      <alignment horizontal="center" vertical="top" wrapText="1"/>
    </xf>
    <xf numFmtId="0" fontId="26" fillId="0" borderId="6" xfId="3" applyFont="1" applyBorder="1" applyAlignment="1">
      <alignment horizontal="center" vertical="top" wrapText="1"/>
    </xf>
    <xf numFmtId="0" fontId="26" fillId="0" borderId="13" xfId="3" applyFont="1" applyBorder="1" applyAlignment="1">
      <alignment horizontal="center" vertical="top" wrapText="1"/>
    </xf>
    <xf numFmtId="49" fontId="26" fillId="0" borderId="3" xfId="3" applyNumberFormat="1" applyFont="1" applyBorder="1" applyAlignment="1">
      <alignment horizontal="center" vertical="top" wrapText="1"/>
    </xf>
    <xf numFmtId="49" fontId="26" fillId="0" borderId="6" xfId="3" applyNumberFormat="1" applyFont="1" applyBorder="1" applyAlignment="1">
      <alignment horizontal="center" vertical="top" wrapText="1"/>
    </xf>
    <xf numFmtId="49" fontId="26" fillId="0" borderId="13" xfId="3" applyNumberFormat="1" applyFont="1" applyBorder="1" applyAlignment="1">
      <alignment horizontal="center" vertical="top" wrapText="1"/>
    </xf>
    <xf numFmtId="1" fontId="26" fillId="0" borderId="3" xfId="0" applyNumberFormat="1" applyFont="1" applyFill="1" applyBorder="1" applyAlignment="1">
      <alignment horizontal="center" vertical="top" wrapText="1"/>
    </xf>
    <xf numFmtId="1" fontId="26" fillId="0" borderId="6" xfId="0" applyNumberFormat="1" applyFont="1" applyFill="1" applyBorder="1" applyAlignment="1">
      <alignment horizontal="center" vertical="top" wrapText="1"/>
    </xf>
    <xf numFmtId="1" fontId="41" fillId="0" borderId="6" xfId="0" applyNumberFormat="1" applyFont="1" applyFill="1" applyBorder="1" applyAlignment="1">
      <alignment horizontal="center" vertical="top" wrapText="1"/>
    </xf>
    <xf numFmtId="1" fontId="41" fillId="0" borderId="13" xfId="0" applyNumberFormat="1" applyFont="1" applyFill="1" applyBorder="1" applyAlignment="1">
      <alignment horizontal="center" vertical="top" wrapText="1"/>
    </xf>
    <xf numFmtId="1" fontId="26" fillId="0" borderId="13" xfId="0" applyNumberFormat="1" applyFont="1" applyFill="1" applyBorder="1" applyAlignment="1">
      <alignment horizontal="center" vertical="top" wrapText="1"/>
    </xf>
    <xf numFmtId="0" fontId="26" fillId="0" borderId="3" xfId="47" applyFont="1" applyBorder="1" applyAlignment="1">
      <alignment horizontal="center" vertical="top" wrapText="1"/>
    </xf>
    <xf numFmtId="0" fontId="26" fillId="0" borderId="6" xfId="47" applyFont="1" applyBorder="1" applyAlignment="1">
      <alignment horizontal="center" vertical="top" wrapText="1"/>
    </xf>
    <xf numFmtId="0" fontId="26" fillId="0" borderId="13" xfId="47" applyFont="1" applyBorder="1" applyAlignment="1">
      <alignment horizontal="center" vertical="top" wrapText="1"/>
    </xf>
    <xf numFmtId="49" fontId="26" fillId="0" borderId="7" xfId="0" applyNumberFormat="1" applyFont="1" applyBorder="1" applyAlignment="1">
      <alignment horizontal="center" vertical="top" wrapText="1"/>
    </xf>
    <xf numFmtId="49" fontId="26" fillId="0" borderId="9" xfId="0" applyNumberFormat="1" applyFont="1" applyBorder="1" applyAlignment="1">
      <alignment horizontal="center" vertical="top" wrapText="1"/>
    </xf>
    <xf numFmtId="49" fontId="26" fillId="0" borderId="11" xfId="0" applyNumberFormat="1" applyFont="1" applyBorder="1" applyAlignment="1">
      <alignment horizontal="center" vertical="top" wrapText="1"/>
    </xf>
    <xf numFmtId="0" fontId="26" fillId="0" borderId="1" xfId="0" applyFont="1" applyFill="1" applyBorder="1" applyAlignment="1">
      <alignment horizontal="center" vertical="top" wrapText="1"/>
    </xf>
    <xf numFmtId="49" fontId="53" fillId="0" borderId="1" xfId="0" applyNumberFormat="1" applyFont="1" applyBorder="1" applyAlignment="1">
      <alignment horizontal="center" vertical="top" wrapText="1"/>
    </xf>
    <xf numFmtId="49" fontId="53" fillId="0" borderId="6" xfId="0" applyNumberFormat="1" applyFont="1" applyBorder="1" applyAlignment="1">
      <alignment horizontal="center" vertical="top" wrapText="1"/>
    </xf>
    <xf numFmtId="49" fontId="26" fillId="0" borderId="0" xfId="49" applyNumberFormat="1" applyFont="1" applyAlignment="1">
      <alignment vertical="top" wrapText="1"/>
    </xf>
    <xf numFmtId="49" fontId="26" fillId="0" borderId="0" xfId="49" applyNumberFormat="1" applyFont="1" applyAlignment="1">
      <alignment horizontal="left" vertical="top" wrapText="1"/>
    </xf>
    <xf numFmtId="0" fontId="56" fillId="0" borderId="0" xfId="1" applyFont="1" applyFill="1" applyAlignment="1">
      <alignment horizontal="left" vertical="top"/>
    </xf>
    <xf numFmtId="0" fontId="41" fillId="0" borderId="3" xfId="49" applyFont="1" applyBorder="1" applyAlignment="1">
      <alignment horizontal="center" vertical="top" wrapText="1"/>
    </xf>
    <xf numFmtId="0" fontId="41" fillId="0" borderId="6" xfId="49" applyFont="1" applyBorder="1" applyAlignment="1">
      <alignment horizontal="center" vertical="top" wrapText="1"/>
    </xf>
    <xf numFmtId="0" fontId="41" fillId="0" borderId="6" xfId="49" applyFont="1" applyBorder="1" applyAlignment="1">
      <alignment horizontal="center" wrapText="1"/>
    </xf>
    <xf numFmtId="0" fontId="41" fillId="0" borderId="13" xfId="49" applyFont="1" applyBorder="1" applyAlignment="1">
      <alignment horizontal="center" wrapText="1"/>
    </xf>
    <xf numFmtId="0" fontId="41" fillId="0" borderId="4" xfId="49" applyFont="1" applyBorder="1" applyAlignment="1">
      <alignment horizontal="center" vertical="top"/>
    </xf>
    <xf numFmtId="0" fontId="41" fillId="0" borderId="5" xfId="49" applyFont="1" applyBorder="1" applyAlignment="1">
      <alignment horizontal="center" vertical="top"/>
    </xf>
    <xf numFmtId="0" fontId="41" fillId="0" borderId="5" xfId="49" applyFont="1" applyBorder="1" applyAlignment="1">
      <alignment vertical="top"/>
    </xf>
    <xf numFmtId="0" fontId="41" fillId="0" borderId="5" xfId="49" applyFont="1" applyBorder="1" applyAlignment="1">
      <alignment horizontal="left" vertical="top"/>
    </xf>
    <xf numFmtId="0" fontId="41" fillId="0" borderId="2" xfId="49" applyFont="1" applyBorder="1" applyAlignment="1">
      <alignment horizontal="center" vertical="top"/>
    </xf>
    <xf numFmtId="0" fontId="41" fillId="0" borderId="13" xfId="49" applyFont="1" applyBorder="1" applyAlignment="1">
      <alignment horizontal="center" vertical="top" wrapText="1"/>
    </xf>
    <xf numFmtId="0" fontId="41" fillId="0" borderId="1" xfId="49" applyFont="1" applyBorder="1" applyAlignment="1">
      <alignment horizontal="center" vertical="top" wrapText="1"/>
    </xf>
    <xf numFmtId="0" fontId="41" fillId="0" borderId="7" xfId="49" applyFont="1" applyBorder="1" applyAlignment="1">
      <alignment horizontal="center" vertical="top" wrapText="1"/>
    </xf>
    <xf numFmtId="0" fontId="41" fillId="0" borderId="8" xfId="49" applyFont="1" applyBorder="1" applyAlignment="1">
      <alignment vertical="top" wrapText="1"/>
    </xf>
    <xf numFmtId="0" fontId="41" fillId="0" borderId="9" xfId="49" applyFont="1" applyBorder="1" applyAlignment="1">
      <alignment horizontal="center" vertical="top" wrapText="1"/>
    </xf>
    <xf numFmtId="0" fontId="41" fillId="0" borderId="10" xfId="49" applyFont="1" applyBorder="1" applyAlignment="1">
      <alignment vertical="top" wrapText="1"/>
    </xf>
    <xf numFmtId="0" fontId="41" fillId="0" borderId="11" xfId="49" applyFont="1" applyBorder="1" applyAlignment="1">
      <alignment horizontal="center" vertical="top" wrapText="1"/>
    </xf>
    <xf numFmtId="0" fontId="41" fillId="0" borderId="12" xfId="49" applyFont="1" applyBorder="1" applyAlignment="1">
      <alignment vertical="top" wrapText="1"/>
    </xf>
    <xf numFmtId="0" fontId="41" fillId="0" borderId="3" xfId="49" applyNumberFormat="1" applyFont="1" applyBorder="1" applyAlignment="1">
      <alignment horizontal="left" vertical="top" wrapText="1"/>
    </xf>
    <xf numFmtId="0" fontId="41" fillId="0" borderId="6" xfId="49" applyNumberFormat="1" applyFont="1" applyBorder="1" applyAlignment="1">
      <alignment horizontal="left" vertical="top" wrapText="1"/>
    </xf>
    <xf numFmtId="0" fontId="41" fillId="0" borderId="13" xfId="49" applyNumberFormat="1" applyFont="1" applyBorder="1" applyAlignment="1">
      <alignment horizontal="left" vertical="top" wrapText="1"/>
    </xf>
    <xf numFmtId="0" fontId="41" fillId="0" borderId="8" xfId="49" applyFont="1" applyBorder="1" applyAlignment="1">
      <alignment horizontal="center" vertical="top" wrapText="1"/>
    </xf>
    <xf numFmtId="0" fontId="41" fillId="0" borderId="10" xfId="49" applyFont="1" applyBorder="1" applyAlignment="1">
      <alignment horizontal="center" vertical="top" wrapText="1"/>
    </xf>
    <xf numFmtId="0" fontId="41" fillId="0" borderId="12" xfId="49" applyFont="1" applyBorder="1" applyAlignment="1">
      <alignment horizontal="center" vertical="top" wrapText="1"/>
    </xf>
    <xf numFmtId="0" fontId="41" fillId="0" borderId="3" xfId="49" applyFont="1" applyBorder="1" applyAlignment="1">
      <alignment horizontal="center" vertical="center" wrapText="1"/>
    </xf>
    <xf numFmtId="0" fontId="41" fillId="0" borderId="6" xfId="49" applyFont="1" applyBorder="1" applyAlignment="1">
      <alignment horizontal="center" vertical="center" wrapText="1"/>
    </xf>
    <xf numFmtId="0" fontId="41" fillId="0" borderId="13" xfId="49" applyFont="1" applyBorder="1" applyAlignment="1">
      <alignment horizontal="center" vertical="center" wrapText="1"/>
    </xf>
    <xf numFmtId="0" fontId="41" fillId="0" borderId="3" xfId="49" applyFont="1" applyBorder="1" applyAlignment="1">
      <alignment horizontal="left" vertical="top" wrapText="1"/>
    </xf>
    <xf numFmtId="0" fontId="41" fillId="0" borderId="6" xfId="49" applyFont="1" applyBorder="1" applyAlignment="1">
      <alignment horizontal="left" wrapText="1"/>
    </xf>
    <xf numFmtId="0" fontId="41" fillId="0" borderId="13" xfId="49" applyFont="1" applyBorder="1" applyAlignment="1">
      <alignment horizontal="left" wrapText="1"/>
    </xf>
    <xf numFmtId="0" fontId="41" fillId="0" borderId="3" xfId="49" applyFont="1" applyBorder="1" applyAlignment="1">
      <alignment vertical="top" wrapText="1"/>
    </xf>
    <xf numFmtId="0" fontId="41" fillId="0" borderId="6" xfId="49" applyFont="1" applyBorder="1" applyAlignment="1">
      <alignment wrapText="1"/>
    </xf>
    <xf numFmtId="0" fontId="41" fillId="0" borderId="13" xfId="49" applyFont="1" applyBorder="1" applyAlignment="1">
      <alignment wrapText="1"/>
    </xf>
    <xf numFmtId="49" fontId="26" fillId="0" borderId="3" xfId="0" applyNumberFormat="1" applyFont="1" applyFill="1" applyBorder="1" applyAlignment="1">
      <alignment horizontal="left" vertical="top" wrapText="1"/>
    </xf>
    <xf numFmtId="49" fontId="26" fillId="0" borderId="6" xfId="0" applyNumberFormat="1" applyFont="1" applyFill="1" applyBorder="1" applyAlignment="1">
      <alignment horizontal="left" vertical="top" wrapText="1"/>
    </xf>
    <xf numFmtId="49" fontId="26" fillId="0" borderId="3" xfId="0" applyNumberFormat="1" applyFont="1" applyFill="1" applyBorder="1" applyAlignment="1">
      <alignment horizontal="center" vertical="top" wrapText="1"/>
    </xf>
    <xf numFmtId="49" fontId="26" fillId="0" borderId="6" xfId="0" applyNumberFormat="1" applyFont="1" applyFill="1" applyBorder="1" applyAlignment="1">
      <alignment horizontal="center" vertical="top" wrapText="1"/>
    </xf>
    <xf numFmtId="49" fontId="26" fillId="0" borderId="13" xfId="0" applyNumberFormat="1" applyFont="1" applyFill="1" applyBorder="1" applyAlignment="1">
      <alignment horizontal="center" vertical="top" wrapText="1"/>
    </xf>
    <xf numFmtId="49" fontId="26" fillId="0" borderId="3" xfId="0" applyNumberFormat="1" applyFont="1" applyBorder="1" applyAlignment="1">
      <alignment horizontal="left" vertical="top" wrapText="1"/>
    </xf>
    <xf numFmtId="49" fontId="26" fillId="0" borderId="6" xfId="0" applyNumberFormat="1" applyFont="1" applyBorder="1" applyAlignment="1">
      <alignment horizontal="left" vertical="top" wrapText="1"/>
    </xf>
    <xf numFmtId="49" fontId="26" fillId="0" borderId="13" xfId="0" applyNumberFormat="1" applyFont="1" applyBorder="1" applyAlignment="1">
      <alignment horizontal="left" vertical="top" wrapText="1"/>
    </xf>
    <xf numFmtId="0" fontId="26" fillId="0" borderId="3" xfId="74" applyFont="1" applyBorder="1" applyAlignment="1">
      <alignment horizontal="center" vertical="top" wrapText="1"/>
    </xf>
    <xf numFmtId="0" fontId="26" fillId="0" borderId="6" xfId="74" applyFont="1" applyBorder="1" applyAlignment="1">
      <alignment horizontal="center" vertical="top" wrapText="1"/>
    </xf>
    <xf numFmtId="0" fontId="26" fillId="0" borderId="13" xfId="74" applyFont="1" applyBorder="1" applyAlignment="1">
      <alignment horizontal="center" vertical="top" wrapText="1"/>
    </xf>
    <xf numFmtId="49" fontId="26" fillId="0" borderId="3" xfId="74" applyNumberFormat="1" applyFont="1" applyBorder="1" applyAlignment="1">
      <alignment horizontal="center" vertical="top" wrapText="1"/>
    </xf>
    <xf numFmtId="49" fontId="26" fillId="0" borderId="6" xfId="74" applyNumberFormat="1" applyFont="1" applyBorder="1" applyAlignment="1">
      <alignment horizontal="center" vertical="top" wrapText="1"/>
    </xf>
    <xf numFmtId="49" fontId="26" fillId="0" borderId="13" xfId="74" applyNumberFormat="1" applyFont="1" applyBorder="1" applyAlignment="1">
      <alignment horizontal="center" vertical="top" wrapText="1"/>
    </xf>
    <xf numFmtId="0" fontId="47" fillId="0" borderId="0" xfId="1" applyFont="1" applyFill="1" applyAlignment="1">
      <alignment vertical="top"/>
    </xf>
    <xf numFmtId="0" fontId="41" fillId="0" borderId="6" xfId="49" applyFont="1" applyBorder="1" applyAlignment="1">
      <alignment horizontal="left" vertical="top" wrapText="1"/>
    </xf>
    <xf numFmtId="0" fontId="41" fillId="0" borderId="13" xfId="49" applyFont="1" applyBorder="1" applyAlignment="1">
      <alignment horizontal="left" vertical="top" wrapText="1"/>
    </xf>
    <xf numFmtId="1" fontId="41" fillId="0" borderId="3" xfId="49" applyNumberFormat="1" applyFont="1" applyBorder="1" applyAlignment="1">
      <alignment horizontal="left" vertical="top" wrapText="1"/>
    </xf>
    <xf numFmtId="1" fontId="41" fillId="0" borderId="6" xfId="49" applyNumberFormat="1" applyFont="1" applyBorder="1" applyAlignment="1">
      <alignment horizontal="left" vertical="top" wrapText="1"/>
    </xf>
    <xf numFmtId="1" fontId="41" fillId="0" borderId="6" xfId="49" applyNumberFormat="1" applyFont="1" applyBorder="1" applyAlignment="1">
      <alignment horizontal="left" wrapText="1"/>
    </xf>
    <xf numFmtId="1" fontId="41" fillId="0" borderId="13" xfId="49" applyNumberFormat="1" applyFont="1" applyBorder="1" applyAlignment="1">
      <alignment horizontal="left" wrapText="1"/>
    </xf>
    <xf numFmtId="0" fontId="41" fillId="0" borderId="3" xfId="49" applyFont="1" applyBorder="1" applyAlignment="1">
      <alignment horizontal="right" vertical="center" wrapText="1"/>
    </xf>
    <xf numFmtId="0" fontId="41" fillId="0" borderId="6" xfId="49" applyFont="1" applyBorder="1" applyAlignment="1">
      <alignment horizontal="right" vertical="center" wrapText="1"/>
    </xf>
    <xf numFmtId="0" fontId="41" fillId="0" borderId="13" xfId="49" applyFont="1" applyBorder="1" applyAlignment="1">
      <alignment horizontal="right" vertical="center" wrapText="1"/>
    </xf>
    <xf numFmtId="0" fontId="26" fillId="0" borderId="3" xfId="49" applyFont="1" applyBorder="1" applyAlignment="1">
      <alignment horizontal="center" vertical="top" wrapText="1"/>
    </xf>
    <xf numFmtId="0" fontId="26" fillId="0" borderId="6" xfId="49" applyFont="1" applyBorder="1" applyAlignment="1">
      <alignment horizontal="center" vertical="top" wrapText="1"/>
    </xf>
    <xf numFmtId="0" fontId="26" fillId="0" borderId="13" xfId="49" applyFont="1" applyBorder="1" applyAlignment="1">
      <alignment horizontal="center" vertical="top" wrapText="1"/>
    </xf>
    <xf numFmtId="49" fontId="26" fillId="0" borderId="3" xfId="49" applyNumberFormat="1" applyFont="1" applyBorder="1" applyAlignment="1">
      <alignment vertical="top" wrapText="1"/>
    </xf>
    <xf numFmtId="49" fontId="26" fillId="0" borderId="6" xfId="49" applyNumberFormat="1" applyFont="1" applyBorder="1" applyAlignment="1">
      <alignment vertical="top" wrapText="1"/>
    </xf>
    <xf numFmtId="49" fontId="26" fillId="0" borderId="13" xfId="49" applyNumberFormat="1" applyFont="1" applyBorder="1" applyAlignment="1">
      <alignment vertical="top" wrapText="1"/>
    </xf>
    <xf numFmtId="49" fontId="12" fillId="0" borderId="3" xfId="0" applyNumberFormat="1" applyFont="1" applyBorder="1" applyAlignment="1">
      <alignment horizontal="center" vertical="top" wrapText="1"/>
    </xf>
  </cellXfs>
  <cellStyles count="78">
    <cellStyle name="%" xfId="8"/>
    <cellStyle name="0,0_x000d__x000a_NA_x000d__x000a_" xfId="9"/>
    <cellStyle name="0,0_x000d__x000a_NA_x000d__x000a_ 2" xfId="10"/>
    <cellStyle name="0,0_x000d__x000a_NA_x000d__x000a_ 3" xfId="11"/>
    <cellStyle name="0,0_x000d__x000a_NA_x000d__x000a_ 4" xfId="12"/>
    <cellStyle name="0,0_x000d__x000a_NA_x000d__x000a_ 5" xfId="13"/>
    <cellStyle name="Comma [0]_Book1" xfId="14"/>
    <cellStyle name="Comma_BP_2000" xfId="15"/>
    <cellStyle name="Conor 1" xfId="16"/>
    <cellStyle name="Conor1" xfId="17"/>
    <cellStyle name="Conor2" xfId="18"/>
    <cellStyle name="Currency [0]_Sheet1" xfId="19"/>
    <cellStyle name="Currency_Sheet1" xfId="20"/>
    <cellStyle name="Excel Built-in Excel Built-in Normal" xfId="21"/>
    <cellStyle name="Excel Built-in Normal" xfId="22"/>
    <cellStyle name="Followed Hyperlink" xfId="23"/>
    <cellStyle name="Hyperlink" xfId="24"/>
    <cellStyle name="Normal - Style1" xfId="25"/>
    <cellStyle name="Normal 2" xfId="26"/>
    <cellStyle name="Normal_Book1" xfId="27"/>
    <cellStyle name="Standard_2007_04_Int_EUR" xfId="28"/>
    <cellStyle name="TableStyleLight1" xfId="29"/>
    <cellStyle name="Гиперссылка" xfId="2" builtinId="8"/>
    <cellStyle name="Денежный 2" xfId="30"/>
    <cellStyle name="Обычный" xfId="0" builtinId="0"/>
    <cellStyle name="Обычный 10" xfId="49"/>
    <cellStyle name="Обычный 10 2" xfId="61"/>
    <cellStyle name="Обычный 11" xfId="47"/>
    <cellStyle name="Обычный 11 2" xfId="59"/>
    <cellStyle name="Обычный 12" xfId="50"/>
    <cellStyle name="Обычный 12 2" xfId="62"/>
    <cellStyle name="Обычный 13" xfId="54"/>
    <cellStyle name="Обычный 14" xfId="66"/>
    <cellStyle name="Обычный 15" xfId="70"/>
    <cellStyle name="Обычный 16" xfId="74"/>
    <cellStyle name="Обычный 2" xfId="1"/>
    <cellStyle name="Обычный 2 2" xfId="31"/>
    <cellStyle name="Обычный 2 3" xfId="32"/>
    <cellStyle name="Обычный 2 4" xfId="33"/>
    <cellStyle name="Обычный 3" xfId="7"/>
    <cellStyle name="Обычный 3 2" xfId="34"/>
    <cellStyle name="Обычный 3 3" xfId="3"/>
    <cellStyle name="Обычный 3 3 2" xfId="5"/>
    <cellStyle name="Обычный 3 3 2 2" xfId="58"/>
    <cellStyle name="Обычный 3 3 3" xfId="51"/>
    <cellStyle name="Обычный 3 3 3 2" xfId="63"/>
    <cellStyle name="Обычный 3 3 4" xfId="55"/>
    <cellStyle name="Обычный 3 3 5" xfId="67"/>
    <cellStyle name="Обычный 3 3 6" xfId="71"/>
    <cellStyle name="Обычный 3 3 7" xfId="75"/>
    <cellStyle name="Обычный 3 5" xfId="35"/>
    <cellStyle name="Обычный 4" xfId="36"/>
    <cellStyle name="Обычный 44" xfId="37"/>
    <cellStyle name="Обычный 5" xfId="38"/>
    <cellStyle name="Обычный 6" xfId="39"/>
    <cellStyle name="Обычный 7" xfId="40"/>
    <cellStyle name="Обычный 8" xfId="6"/>
    <cellStyle name="Обычный 8 2" xfId="52"/>
    <cellStyle name="Обычный 8 2 2" xfId="64"/>
    <cellStyle name="Обычный 8 3" xfId="56"/>
    <cellStyle name="Обычный 8 4" xfId="68"/>
    <cellStyle name="Обычный 8 5" xfId="72"/>
    <cellStyle name="Обычный 8 6" xfId="76"/>
    <cellStyle name="Обычный 9" xfId="48"/>
    <cellStyle name="Обычный 9 2" xfId="60"/>
    <cellStyle name="Обычный_Лист1" xfId="4"/>
    <cellStyle name="Процентный 2" xfId="41"/>
    <cellStyle name="Стиль 1" xfId="42"/>
    <cellStyle name="Стиль 1 2" xfId="43"/>
    <cellStyle name="Тысячи [0]_Лист1 (2)" xfId="44"/>
    <cellStyle name="Тысячи_Лист1 (2)" xfId="45"/>
    <cellStyle name="Финансовый 2" xfId="46"/>
    <cellStyle name="Финансовый 2 2" xfId="53"/>
    <cellStyle name="Финансовый 2 2 2" xfId="65"/>
    <cellStyle name="Финансовый 2 3" xfId="57"/>
    <cellStyle name="Финансовый 2 4" xfId="69"/>
    <cellStyle name="Финансовый 2 5" xfId="73"/>
    <cellStyle name="Финансовый 2 6" xfId="77"/>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4</xdr:col>
      <xdr:colOff>292100</xdr:colOff>
      <xdr:row>0</xdr:row>
      <xdr:rowOff>0</xdr:rowOff>
    </xdr:from>
    <xdr:ext cx="184731" cy="264560"/>
    <xdr:sp macro="" textlink="">
      <xdr:nvSpPr>
        <xdr:cNvPr id="4034" name="TextBox 40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35" name="TextBox 40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36" name="TextBox 40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37" name="TextBox 40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38" name="TextBox 40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39" name="TextBox 40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40" name="TextBox 40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41" name="TextBox 40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42" name="TextBox 40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43" name="TextBox 40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44" name="TextBox 40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45" name="TextBox 40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46" name="TextBox 40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47" name="TextBox 40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48" name="TextBox 40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49" name="TextBox 40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50" name="TextBox 40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51" name="TextBox 40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52" name="TextBox 40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53" name="TextBox 40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54" name="TextBox 40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55" name="TextBox 40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56" name="TextBox 40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57" name="TextBox 40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58" name="TextBox 40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59" name="TextBox 40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60" name="TextBox 40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61" name="TextBox 40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62" name="TextBox 40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63" name="TextBox 40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64" name="TextBox 40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65" name="TextBox 40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66" name="TextBox 40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67" name="TextBox 40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68" name="TextBox 40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69" name="TextBox 40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70" name="TextBox 40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71" name="TextBox 40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72" name="TextBox 40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73" name="TextBox 40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74" name="TextBox 40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75" name="TextBox 40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76" name="TextBox 40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77" name="TextBox 40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78" name="TextBox 40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79" name="TextBox 40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80" name="TextBox 40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81" name="TextBox 40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82" name="TextBox 40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83" name="TextBox 40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84" name="TextBox 40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85" name="TextBox 40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86" name="TextBox 40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87" name="TextBox 40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88" name="TextBox 40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89" name="TextBox 40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90" name="TextBox 40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91" name="TextBox 40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92" name="TextBox 40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93" name="TextBox 40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94" name="TextBox 40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95" name="TextBox 40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96" name="TextBox 40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97" name="TextBox 40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98" name="TextBox 40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99" name="TextBox 40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00" name="TextBox 40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01" name="TextBox 41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02" name="TextBox 41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03" name="TextBox 41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04" name="TextBox 41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05" name="TextBox 41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06" name="TextBox 41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07" name="TextBox 41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08" name="TextBox 41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09" name="TextBox 41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10" name="TextBox 41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11" name="TextBox 41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12" name="TextBox 41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13" name="TextBox 41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14" name="TextBox 41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15" name="TextBox 41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16" name="TextBox 41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17" name="TextBox 41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18" name="TextBox 41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19" name="TextBox 41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20" name="TextBox 41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21" name="TextBox 41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22" name="TextBox 41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23" name="TextBox 41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24" name="TextBox 41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25" name="TextBox 41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26" name="TextBox 41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27" name="TextBox 41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28" name="TextBox 41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29" name="TextBox 41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30" name="TextBox 41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31" name="TextBox 41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32" name="TextBox 41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33" name="TextBox 41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34" name="TextBox 41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35" name="TextBox 41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36" name="TextBox 41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37" name="TextBox 41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38" name="TextBox 41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39" name="TextBox 41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40" name="TextBox 41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41" name="TextBox 41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42" name="TextBox 41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43" name="TextBox 41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44" name="TextBox 41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45" name="TextBox 41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46" name="TextBox 41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47" name="TextBox 41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48" name="TextBox 41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49" name="TextBox 41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50" name="TextBox 41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51" name="TextBox 41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52" name="TextBox 41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53" name="TextBox 41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54" name="TextBox 41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55" name="TextBox 41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56" name="TextBox 41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57" name="TextBox 41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58" name="TextBox 41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59" name="TextBox 41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60" name="TextBox 41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61" name="TextBox 41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62" name="TextBox 41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63" name="TextBox 41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64" name="TextBox 41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65" name="TextBox 41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66" name="TextBox 41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67" name="TextBox 41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68" name="TextBox 41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69" name="TextBox 41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70" name="TextBox 41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71" name="TextBox 41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72" name="TextBox 41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73" name="TextBox 41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74" name="TextBox 41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75" name="TextBox 41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76" name="TextBox 41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77" name="TextBox 41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78" name="TextBox 41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79" name="TextBox 41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80" name="TextBox 41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81" name="TextBox 41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82" name="TextBox 41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83" name="TextBox 41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84" name="TextBox 41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85" name="TextBox 41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86" name="TextBox 41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87" name="TextBox 41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88" name="TextBox 41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89" name="TextBox 41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90" name="TextBox 41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91" name="TextBox 41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92" name="TextBox 41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93" name="TextBox 41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94" name="TextBox 41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95" name="TextBox 41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96" name="TextBox 41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97" name="TextBox 41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98" name="TextBox 41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99" name="TextBox 41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00" name="TextBox 41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01" name="TextBox 42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02" name="TextBox 42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03" name="TextBox 42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04" name="TextBox 42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05" name="TextBox 42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06" name="TextBox 42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07" name="TextBox 42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08" name="TextBox 42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09" name="TextBox 42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10" name="TextBox 42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11" name="TextBox 42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12" name="TextBox 42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13" name="TextBox 42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14" name="TextBox 42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15" name="TextBox 42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16" name="TextBox 42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17" name="TextBox 42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18" name="TextBox 42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19" name="TextBox 42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20" name="TextBox 42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21" name="TextBox 42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22" name="TextBox 42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23" name="TextBox 42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24" name="TextBox 42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25" name="TextBox 42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26" name="TextBox 42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27" name="TextBox 42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28" name="TextBox 42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29" name="TextBox 42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30" name="TextBox 42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31" name="TextBox 42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32" name="TextBox 42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33" name="TextBox 42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34" name="TextBox 42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35" name="TextBox 42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36" name="TextBox 42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37" name="TextBox 42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38" name="TextBox 42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39" name="TextBox 42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40" name="TextBox 42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41" name="TextBox 42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42" name="TextBox 42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43" name="TextBox 42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44" name="TextBox 42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45" name="TextBox 42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46" name="TextBox 42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47" name="TextBox 42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48" name="TextBox 42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49" name="TextBox 42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50" name="TextBox 42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51" name="TextBox 42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52" name="TextBox 42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53" name="TextBox 42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54" name="TextBox 42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55" name="TextBox 42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56" name="TextBox 42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57" name="TextBox 42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58" name="TextBox 42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59" name="TextBox 42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60" name="TextBox 42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61" name="TextBox 42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62" name="TextBox 42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63" name="TextBox 42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64" name="TextBox 42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65" name="TextBox 42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66" name="TextBox 42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67" name="TextBox 42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68" name="TextBox 42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69" name="TextBox 42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70" name="TextBox 42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71" name="TextBox 42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72" name="TextBox 42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73" name="TextBox 42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74" name="TextBox 42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75" name="TextBox 42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76" name="TextBox 42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77" name="TextBox 42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78" name="TextBox 42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79" name="TextBox 42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80" name="TextBox 42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81" name="TextBox 42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82" name="TextBox 42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83" name="TextBox 42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84" name="TextBox 42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85" name="TextBox 42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86" name="TextBox 42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87" name="TextBox 42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88" name="TextBox 42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89" name="TextBox 42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90" name="TextBox 42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91" name="TextBox 42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92" name="TextBox 42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93" name="TextBox 42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94" name="TextBox 42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95" name="TextBox 42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96" name="TextBox 42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97" name="TextBox 42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98" name="TextBox 42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99" name="TextBox 42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00" name="TextBox 42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01" name="TextBox 43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02" name="TextBox 43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03" name="TextBox 43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04" name="TextBox 43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05" name="TextBox 43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06" name="TextBox 43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07" name="TextBox 43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08" name="TextBox 43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09" name="TextBox 43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10" name="TextBox 43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11" name="TextBox 43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12" name="TextBox 43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13" name="TextBox 43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14" name="TextBox 43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15" name="TextBox 43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16" name="TextBox 43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17" name="TextBox 43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18" name="TextBox 43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19" name="TextBox 43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20" name="TextBox 43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21" name="TextBox 43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22" name="TextBox 43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23" name="TextBox 43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24" name="TextBox 43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25" name="TextBox 43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26" name="TextBox 43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27" name="TextBox 43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28" name="TextBox 43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29" name="TextBox 43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30" name="TextBox 43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31" name="TextBox 43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32" name="TextBox 43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33" name="TextBox 43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34" name="TextBox 43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35" name="TextBox 43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36" name="TextBox 43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37" name="TextBox 43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38" name="TextBox 43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39" name="TextBox 43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40" name="TextBox 43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41" name="TextBox 43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42" name="TextBox 43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43" name="TextBox 43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44" name="TextBox 43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45" name="TextBox 43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46" name="TextBox 43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47" name="TextBox 43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48" name="TextBox 43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49" name="TextBox 43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50" name="TextBox 43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51" name="TextBox 43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52" name="TextBox 43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53" name="TextBox 43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54" name="TextBox 43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55" name="TextBox 43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56" name="TextBox 43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57" name="TextBox 43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58" name="TextBox 43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59" name="TextBox 43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60" name="TextBox 43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61" name="TextBox 43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62" name="TextBox 43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63" name="TextBox 43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64" name="TextBox 43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65" name="TextBox 43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66" name="TextBox 43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67" name="TextBox 43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68" name="TextBox 43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69" name="TextBox 43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70" name="TextBox 43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71" name="TextBox 43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72" name="TextBox 43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73" name="TextBox 43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74" name="TextBox 43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75" name="TextBox 43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76" name="TextBox 43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77" name="TextBox 43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78" name="TextBox 43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79" name="TextBox 43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80" name="TextBox 43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81" name="TextBox 43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82" name="TextBox 43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83" name="TextBox 43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84" name="TextBox 43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85" name="TextBox 43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86" name="TextBox 43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87" name="TextBox 43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88" name="TextBox 43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89" name="TextBox 43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90" name="TextBox 43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91" name="TextBox 43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92" name="TextBox 43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93" name="TextBox 43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94" name="TextBox 43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95" name="TextBox 43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96" name="TextBox 43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97" name="TextBox 43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98" name="TextBox 43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99" name="TextBox 43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00" name="TextBox 43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01" name="TextBox 44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02" name="TextBox 44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03" name="TextBox 44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04" name="TextBox 44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05" name="TextBox 44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06" name="TextBox 44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07" name="TextBox 44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08" name="TextBox 44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09" name="TextBox 44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10" name="TextBox 44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11" name="TextBox 44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12" name="TextBox 44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13" name="TextBox 44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14" name="TextBox 44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15" name="TextBox 44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16" name="TextBox 44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17" name="TextBox 44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18" name="TextBox 44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19" name="TextBox 44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20" name="TextBox 44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21" name="TextBox 44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22" name="TextBox 44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23" name="TextBox 44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24" name="TextBox 44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25" name="TextBox 44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26" name="TextBox 44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27" name="TextBox 44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28" name="TextBox 44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29" name="TextBox 44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30" name="TextBox 44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31" name="TextBox 44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32" name="TextBox 44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33" name="TextBox 44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34" name="TextBox 44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35" name="TextBox 44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36" name="TextBox 44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37" name="TextBox 44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38" name="TextBox 44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39" name="TextBox 44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40" name="TextBox 44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41" name="TextBox 44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42" name="TextBox 44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43" name="TextBox 44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44" name="TextBox 44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45" name="TextBox 44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46" name="TextBox 44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47" name="TextBox 44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48" name="TextBox 44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49" name="TextBox 44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50" name="TextBox 44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51" name="TextBox 44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52" name="TextBox 44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53" name="TextBox 44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54" name="TextBox 44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55" name="TextBox 44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56" name="TextBox 44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57" name="TextBox 44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58" name="TextBox 44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59" name="TextBox 44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60" name="TextBox 44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61" name="TextBox 44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62" name="TextBox 44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63" name="TextBox 44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64" name="TextBox 44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65" name="TextBox 44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66" name="TextBox 44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67" name="TextBox 44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68" name="TextBox 44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69" name="TextBox 44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70" name="TextBox 44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71" name="TextBox 44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72" name="TextBox 44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73" name="TextBox 44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74" name="TextBox 44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75" name="TextBox 44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76" name="TextBox 44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77" name="TextBox 44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78" name="TextBox 44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79" name="TextBox 44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80" name="TextBox 44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81" name="TextBox 44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82" name="TextBox 44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83" name="TextBox 44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84" name="TextBox 44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85" name="TextBox 44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86" name="TextBox 44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87" name="TextBox 44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88" name="TextBox 44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89" name="TextBox 44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90" name="TextBox 44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91" name="TextBox 44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92" name="TextBox 44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93" name="TextBox 44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94" name="TextBox 44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95" name="TextBox 44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96" name="TextBox 44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97" name="TextBox 44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98" name="TextBox 44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99" name="TextBox 44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00" name="TextBox 44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01" name="TextBox 45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02" name="TextBox 45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03" name="TextBox 45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04" name="TextBox 45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05" name="TextBox 45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06" name="TextBox 45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07" name="TextBox 45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08" name="TextBox 45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09" name="TextBox 45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10" name="TextBox 45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11" name="TextBox 45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12" name="TextBox 45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13" name="TextBox 45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14" name="TextBox 45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15" name="TextBox 45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16" name="TextBox 45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17" name="TextBox 45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18" name="TextBox 45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19" name="TextBox 45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20" name="TextBox 45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21" name="TextBox 45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22" name="TextBox 45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23" name="TextBox 45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24" name="TextBox 45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25" name="TextBox 45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26" name="TextBox 45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27" name="TextBox 45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28" name="TextBox 45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29" name="TextBox 45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30" name="TextBox 45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31" name="TextBox 45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32" name="TextBox 45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33" name="TextBox 45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34" name="TextBox 45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35" name="TextBox 45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36" name="TextBox 45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37" name="TextBox 45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38" name="TextBox 45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39" name="TextBox 45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40" name="TextBox 45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41" name="TextBox 45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42" name="TextBox 45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43" name="TextBox 45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44" name="TextBox 45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45" name="TextBox 45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46" name="TextBox 45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47" name="TextBox 45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48" name="TextBox 45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49" name="TextBox 45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50" name="TextBox 45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51" name="TextBox 45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52" name="TextBox 45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53" name="TextBox 45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54" name="TextBox 45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55" name="TextBox 45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56" name="TextBox 45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57" name="TextBox 45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58" name="TextBox 45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59" name="TextBox 45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60" name="TextBox 45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61" name="TextBox 45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62" name="TextBox 45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63" name="TextBox 45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64" name="TextBox 45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65" name="TextBox 45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66" name="TextBox 45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67" name="TextBox 45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68" name="TextBox 45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69" name="TextBox 45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70" name="TextBox 45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71" name="TextBox 45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72" name="TextBox 45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73" name="TextBox 45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74" name="TextBox 45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75" name="TextBox 45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76" name="TextBox 45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77" name="TextBox 45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78" name="TextBox 45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79" name="TextBox 45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80" name="TextBox 45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81" name="TextBox 45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82" name="TextBox 45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83" name="TextBox 45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84" name="TextBox 45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85" name="TextBox 45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86" name="TextBox 45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87" name="TextBox 45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88" name="TextBox 45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89" name="TextBox 45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90" name="TextBox 45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91" name="TextBox 45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92" name="TextBox 45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93" name="TextBox 45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94" name="TextBox 45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95" name="TextBox 45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96" name="TextBox 45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97" name="TextBox 45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98" name="TextBox 45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99" name="TextBox 45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00" name="TextBox 45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01" name="TextBox 46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02" name="TextBox 46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03" name="TextBox 46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04" name="TextBox 46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05" name="TextBox 46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06" name="TextBox 46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07" name="TextBox 46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08" name="TextBox 46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09" name="TextBox 46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10" name="TextBox 46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11" name="TextBox 46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12" name="TextBox 46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13" name="TextBox 46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14" name="TextBox 46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15" name="TextBox 46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16" name="TextBox 46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17" name="TextBox 46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18" name="TextBox 46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19" name="TextBox 46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20" name="TextBox 46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21" name="TextBox 46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22" name="TextBox 46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23" name="TextBox 46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24" name="TextBox 46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25" name="TextBox 46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26" name="TextBox 46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27" name="TextBox 46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28" name="TextBox 46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29" name="TextBox 46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30" name="TextBox 46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31" name="TextBox 46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32" name="TextBox 46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33" name="TextBox 46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34" name="TextBox 46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35" name="TextBox 46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36" name="TextBox 46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37" name="TextBox 46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38" name="TextBox 46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39" name="TextBox 46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40" name="TextBox 46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41" name="TextBox 46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42" name="TextBox 46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43" name="TextBox 46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44" name="TextBox 46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45" name="TextBox 46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46" name="TextBox 46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47" name="TextBox 46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48" name="TextBox 46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49" name="TextBox 46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50" name="TextBox 46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51" name="TextBox 46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52" name="TextBox 46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53" name="TextBox 46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54" name="TextBox 46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55" name="TextBox 46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56" name="TextBox 46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57" name="TextBox 46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58" name="TextBox 46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59" name="TextBox 46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60" name="TextBox 46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61" name="TextBox 46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62" name="TextBox 46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63" name="TextBox 46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64" name="TextBox 46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65" name="TextBox 46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66" name="TextBox 46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67" name="TextBox 46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68" name="TextBox 46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69" name="TextBox 46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70" name="TextBox 46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71" name="TextBox 46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72" name="TextBox 46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73" name="TextBox 46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74" name="TextBox 46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75" name="TextBox 46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76" name="TextBox 46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77" name="TextBox 46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78" name="TextBox 46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79" name="TextBox 46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80" name="TextBox 46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81" name="TextBox 46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82" name="TextBox 46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83" name="TextBox 46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84" name="TextBox 46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85" name="TextBox 46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86" name="TextBox 46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87" name="TextBox 46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88" name="TextBox 46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89" name="TextBox 46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90" name="TextBox 46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91" name="TextBox 46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92" name="TextBox 46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93" name="TextBox 46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94" name="TextBox 46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95" name="TextBox 46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96" name="TextBox 46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97" name="TextBox 46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98" name="TextBox 46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99" name="TextBox 46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00" name="TextBox 46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01" name="TextBox 47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02" name="TextBox 47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03" name="TextBox 47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04" name="TextBox 47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05" name="TextBox 47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06" name="TextBox 47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07" name="TextBox 47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08" name="TextBox 47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09" name="TextBox 47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10" name="TextBox 47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11" name="TextBox 47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12" name="TextBox 47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13" name="TextBox 47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14" name="TextBox 47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15" name="TextBox 47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16" name="TextBox 47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17" name="TextBox 47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18" name="TextBox 47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19" name="TextBox 47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20" name="TextBox 47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21" name="TextBox 47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22" name="TextBox 47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23" name="TextBox 47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24" name="TextBox 47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25" name="TextBox 47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26" name="TextBox 47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27" name="TextBox 47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28" name="TextBox 47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29" name="TextBox 47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30" name="TextBox 47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31" name="TextBox 47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32" name="TextBox 47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33" name="TextBox 47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34" name="TextBox 47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35" name="TextBox 47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36" name="TextBox 47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37" name="TextBox 47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38" name="TextBox 47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39" name="TextBox 47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40" name="TextBox 47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41" name="TextBox 47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42" name="TextBox 47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43" name="TextBox 47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44" name="TextBox 47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45" name="TextBox 47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46" name="TextBox 47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47" name="TextBox 47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48" name="TextBox 47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49" name="TextBox 47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50" name="TextBox 47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51" name="TextBox 47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52" name="TextBox 47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53" name="TextBox 47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54" name="TextBox 47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55" name="TextBox 47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56" name="TextBox 47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57" name="TextBox 47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58" name="TextBox 47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59" name="TextBox 47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60" name="TextBox 47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61" name="TextBox 47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62" name="TextBox 47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63" name="TextBox 47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64" name="TextBox 47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65" name="TextBox 47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66" name="TextBox 47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67" name="TextBox 47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68" name="TextBox 47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69" name="TextBox 47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70" name="TextBox 47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71" name="TextBox 47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72" name="TextBox 47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73" name="TextBox 47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74" name="TextBox 47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75" name="TextBox 47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76" name="TextBox 47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77" name="TextBox 47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78" name="TextBox 47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79" name="TextBox 47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80" name="TextBox 47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81" name="TextBox 47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82" name="TextBox 47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83" name="TextBox 47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84" name="TextBox 47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85" name="TextBox 47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86" name="TextBox 47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87" name="TextBox 47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88" name="TextBox 47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89" name="TextBox 47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90" name="TextBox 47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91" name="TextBox 47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92" name="TextBox 47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93" name="TextBox 47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94" name="TextBox 47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95" name="TextBox 47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96" name="TextBox 47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97" name="TextBox 47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98" name="TextBox 47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99" name="TextBox 47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00" name="TextBox 47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01" name="TextBox 48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02" name="TextBox 48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03" name="TextBox 48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04" name="TextBox 48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05" name="TextBox 48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06" name="TextBox 48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07" name="TextBox 48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08" name="TextBox 48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09" name="TextBox 48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10" name="TextBox 48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11" name="TextBox 48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12" name="TextBox 48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13" name="TextBox 48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14" name="TextBox 48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15" name="TextBox 48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16" name="TextBox 48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17" name="TextBox 48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18" name="TextBox 48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19" name="TextBox 48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20" name="TextBox 48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21" name="TextBox 48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22" name="TextBox 48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23" name="TextBox 48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24" name="TextBox 48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25" name="TextBox 48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26" name="TextBox 48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27" name="TextBox 48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28" name="TextBox 48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29" name="TextBox 48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30" name="TextBox 48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31" name="TextBox 48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32" name="TextBox 48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33" name="TextBox 48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34" name="TextBox 48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35" name="TextBox 48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36" name="TextBox 48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37" name="TextBox 48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38" name="TextBox 48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39" name="TextBox 48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40" name="TextBox 48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41" name="TextBox 48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42" name="TextBox 48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43" name="TextBox 48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44" name="TextBox 48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45" name="TextBox 48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46" name="TextBox 48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47" name="TextBox 48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48" name="TextBox 48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49" name="TextBox 48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50" name="TextBox 48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51" name="TextBox 48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52" name="TextBox 48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53" name="TextBox 48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54" name="TextBox 48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55" name="TextBox 48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56" name="TextBox 48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57" name="TextBox 48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58" name="TextBox 48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59" name="TextBox 48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60" name="TextBox 48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61" name="TextBox 48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62" name="TextBox 48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63" name="TextBox 48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64" name="TextBox 48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65" name="TextBox 48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66" name="TextBox 48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67" name="TextBox 48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68" name="TextBox 48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69" name="TextBox 48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70" name="TextBox 48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71" name="TextBox 48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72" name="TextBox 48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73" name="TextBox 48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74" name="TextBox 48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75" name="TextBox 48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76" name="TextBox 48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77" name="TextBox 48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78" name="TextBox 48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79" name="TextBox 48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80" name="TextBox 48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81" name="TextBox 48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82" name="TextBox 48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83" name="TextBox 48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84" name="TextBox 48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85" name="TextBox 48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86" name="TextBox 48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87" name="TextBox 48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88" name="TextBox 48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89" name="TextBox 48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90" name="TextBox 48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91" name="TextBox 48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92" name="TextBox 48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93" name="TextBox 48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94" name="TextBox 48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95" name="TextBox 48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96" name="TextBox 48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97" name="TextBox 48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98" name="TextBox 48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99" name="TextBox 48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00" name="TextBox 48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01" name="TextBox 49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02" name="TextBox 49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03" name="TextBox 49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04" name="TextBox 49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05" name="TextBox 49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06" name="TextBox 49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07" name="TextBox 49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08" name="TextBox 49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09" name="TextBox 49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10" name="TextBox 49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11" name="TextBox 49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12" name="TextBox 49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13" name="TextBox 49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14" name="TextBox 49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15" name="TextBox 49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16" name="TextBox 49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17" name="TextBox 49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18" name="TextBox 49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19" name="TextBox 49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20" name="TextBox 49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21" name="TextBox 49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22" name="TextBox 49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23" name="TextBox 49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24" name="TextBox 49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25" name="TextBox 49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26" name="TextBox 49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27" name="TextBox 49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28" name="TextBox 49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29" name="TextBox 49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30" name="TextBox 49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31" name="TextBox 49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32" name="TextBox 49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33" name="TextBox 49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34" name="TextBox 49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35" name="TextBox 49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36" name="TextBox 49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37" name="TextBox 49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38" name="TextBox 49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39" name="TextBox 49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40" name="TextBox 49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41" name="TextBox 49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42" name="TextBox 49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43" name="TextBox 49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44" name="TextBox 49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45" name="TextBox 49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46" name="TextBox 49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47" name="TextBox 49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48" name="TextBox 49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49" name="TextBox 49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50" name="TextBox 49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51" name="TextBox 49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52" name="TextBox 49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53" name="TextBox 49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54" name="TextBox 49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55" name="TextBox 49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56" name="TextBox 49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57" name="TextBox 49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58" name="TextBox 49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59" name="TextBox 49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60" name="TextBox 49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61" name="TextBox 49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62" name="TextBox 49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63" name="TextBox 49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64" name="TextBox 49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65" name="TextBox 49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66" name="TextBox 49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67" name="TextBox 49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68" name="TextBox 49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69" name="TextBox 49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70" name="TextBox 49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71" name="TextBox 49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72" name="TextBox 49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73" name="TextBox 49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74" name="TextBox 49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75" name="TextBox 49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76" name="TextBox 49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77" name="TextBox 49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78" name="TextBox 49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79" name="TextBox 49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80" name="TextBox 49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81" name="TextBox 49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82" name="TextBox 49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83" name="TextBox 49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84" name="TextBox 49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85" name="TextBox 49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86" name="TextBox 49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87" name="TextBox 49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88" name="TextBox 49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89" name="TextBox 49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90" name="TextBox 49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91" name="TextBox 49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92" name="TextBox 49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93" name="TextBox 49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94" name="TextBox 49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95" name="TextBox 49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96" name="TextBox 49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97" name="TextBox 49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98" name="TextBox 49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99" name="TextBox 49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00" name="TextBox 49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01" name="TextBox 50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02" name="TextBox 50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03" name="TextBox 50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04" name="TextBox 50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05" name="TextBox 50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06" name="TextBox 50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07" name="TextBox 50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08" name="TextBox 50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09" name="TextBox 50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10" name="TextBox 50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11" name="TextBox 50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12" name="TextBox 50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13" name="TextBox 50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14" name="TextBox 50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15" name="TextBox 50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16" name="TextBox 50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17" name="TextBox 50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18" name="TextBox 50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19" name="TextBox 50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20" name="TextBox 50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21" name="TextBox 50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22" name="TextBox 50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23" name="TextBox 50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24" name="TextBox 50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25" name="TextBox 50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26" name="TextBox 50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27" name="TextBox 50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28" name="TextBox 50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29" name="TextBox 50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30" name="TextBox 50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31" name="TextBox 50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32" name="TextBox 50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33" name="TextBox 50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34" name="TextBox 50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35" name="TextBox 50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36" name="TextBox 50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37" name="TextBox 50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38" name="TextBox 50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39" name="TextBox 50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40" name="TextBox 50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41" name="TextBox 50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42" name="TextBox 50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43" name="TextBox 50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44" name="TextBox 50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45" name="TextBox 50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46" name="TextBox 50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47" name="TextBox 50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48" name="TextBox 50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49" name="TextBox 50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50" name="TextBox 50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51" name="TextBox 50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52" name="TextBox 50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53" name="TextBox 50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54" name="TextBox 50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55" name="TextBox 50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56" name="TextBox 50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57" name="TextBox 50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58" name="TextBox 50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59" name="TextBox 50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60" name="TextBox 50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61" name="TextBox 50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62" name="TextBox 50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63" name="TextBox 50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64" name="TextBox 50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65" name="TextBox 50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66" name="TextBox 50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67" name="TextBox 50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68" name="TextBox 50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69" name="TextBox 50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70" name="TextBox 50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71" name="TextBox 50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72" name="TextBox 50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73" name="TextBox 50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74" name="TextBox 50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75" name="TextBox 50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76" name="TextBox 50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77" name="TextBox 50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78" name="TextBox 50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79" name="TextBox 50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80" name="TextBox 50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81" name="TextBox 50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82" name="TextBox 50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83" name="TextBox 50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84" name="TextBox 50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85" name="TextBox 50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86" name="TextBox 50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87" name="TextBox 50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88" name="TextBox 50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89" name="TextBox 50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90" name="TextBox 50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91" name="TextBox 50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92" name="TextBox 50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93" name="TextBox 50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94" name="TextBox 50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95" name="TextBox 50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96" name="TextBox 50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97" name="TextBox 50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98" name="TextBox 50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99" name="TextBox 50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00" name="TextBox 50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01" name="TextBox 51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02" name="TextBox 51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03" name="TextBox 51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04" name="TextBox 51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05" name="TextBox 51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06" name="TextBox 51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07" name="TextBox 51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08" name="TextBox 51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09" name="TextBox 51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10" name="TextBox 51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11" name="TextBox 51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12" name="TextBox 51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13" name="TextBox 51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14" name="TextBox 51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15" name="TextBox 51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16" name="TextBox 51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17" name="TextBox 51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18" name="TextBox 51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19" name="TextBox 51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20" name="TextBox 51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21" name="TextBox 51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22" name="TextBox 51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23" name="TextBox 51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24" name="TextBox 51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25" name="TextBox 51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26" name="TextBox 51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27" name="TextBox 51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28" name="TextBox 51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29" name="TextBox 51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30" name="TextBox 51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31" name="TextBox 51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32" name="TextBox 51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33" name="TextBox 51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34" name="TextBox 51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35" name="TextBox 51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36" name="TextBox 51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37" name="TextBox 51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38" name="TextBox 51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39" name="TextBox 51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40" name="TextBox 51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41" name="TextBox 51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42" name="TextBox 51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43" name="TextBox 51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44" name="TextBox 51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45" name="TextBox 51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46" name="TextBox 51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47" name="TextBox 51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48" name="TextBox 51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49" name="TextBox 51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50" name="TextBox 51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51" name="TextBox 51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52" name="TextBox 51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53" name="TextBox 51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54" name="TextBox 51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55" name="TextBox 51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56" name="TextBox 51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57" name="TextBox 51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58" name="TextBox 51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59" name="TextBox 51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60" name="TextBox 51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61" name="TextBox 51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62" name="TextBox 51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63" name="TextBox 51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64" name="TextBox 51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65" name="TextBox 51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66" name="TextBox 51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67" name="TextBox 51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68" name="TextBox 51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69" name="TextBox 51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70" name="TextBox 51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71" name="TextBox 51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72" name="TextBox 51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73" name="TextBox 51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74" name="TextBox 51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75" name="TextBox 51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76" name="TextBox 51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77" name="TextBox 51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78" name="TextBox 51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79" name="TextBox 51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80" name="TextBox 51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81" name="TextBox 51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82" name="TextBox 51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83" name="TextBox 51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84" name="TextBox 51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85" name="TextBox 51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86" name="TextBox 51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87" name="TextBox 51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88" name="TextBox 51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89" name="TextBox 51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90" name="TextBox 51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91" name="TextBox 51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92" name="TextBox 51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93" name="TextBox 51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94" name="TextBox 51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95" name="TextBox 51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96" name="TextBox 51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97" name="TextBox 51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98" name="TextBox 51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99" name="TextBox 51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00" name="TextBox 51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01" name="TextBox 52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02" name="TextBox 52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03" name="TextBox 52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04" name="TextBox 52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05" name="TextBox 52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06" name="TextBox 52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07" name="TextBox 52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08" name="TextBox 52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09" name="TextBox 52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10" name="TextBox 52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11" name="TextBox 52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12" name="TextBox 52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13" name="TextBox 52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14" name="TextBox 52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15" name="TextBox 52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16" name="TextBox 52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17" name="TextBox 52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18" name="TextBox 52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19" name="TextBox 52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20" name="TextBox 52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21" name="TextBox 52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22" name="TextBox 52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23" name="TextBox 52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24" name="TextBox 52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25" name="TextBox 52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26" name="TextBox 52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27" name="TextBox 52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28" name="TextBox 52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29" name="TextBox 52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30" name="TextBox 52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31" name="TextBox 52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32" name="TextBox 52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33" name="TextBox 52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34" name="TextBox 52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35" name="TextBox 52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36" name="TextBox 52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37" name="TextBox 52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38" name="TextBox 52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39" name="TextBox 52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40" name="TextBox 52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41" name="TextBox 52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42" name="TextBox 52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43" name="TextBox 52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44" name="TextBox 52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45" name="TextBox 52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46" name="TextBox 52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47" name="TextBox 52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48" name="TextBox 52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49" name="TextBox 52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50" name="TextBox 52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51" name="TextBox 52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52" name="TextBox 52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53" name="TextBox 52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54" name="TextBox 52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55" name="TextBox 52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56" name="TextBox 52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57" name="TextBox 52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58" name="TextBox 52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59" name="TextBox 52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60" name="TextBox 52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61" name="TextBox 52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62" name="TextBox 52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63" name="TextBox 52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64" name="TextBox 52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65" name="TextBox 52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66" name="TextBox 52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67" name="TextBox 52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68" name="TextBox 52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69" name="TextBox 52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70" name="TextBox 52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71" name="TextBox 52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72" name="TextBox 52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73" name="TextBox 52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74" name="TextBox 52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75" name="TextBox 52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76" name="TextBox 52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77" name="TextBox 52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78" name="TextBox 52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79" name="TextBox 52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80" name="TextBox 52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81" name="TextBox 52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82" name="TextBox 52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83" name="TextBox 52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84" name="TextBox 52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85" name="TextBox 52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86" name="TextBox 52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87" name="TextBox 52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88" name="TextBox 52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89" name="TextBox 52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90" name="TextBox 52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91" name="TextBox 52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92" name="TextBox 52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93" name="TextBox 52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94" name="TextBox 52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95" name="TextBox 52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96" name="TextBox 52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97" name="TextBox 52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98" name="TextBox 52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99" name="TextBox 52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00" name="TextBox 52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01" name="TextBox 53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02" name="TextBox 53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03" name="TextBox 53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04" name="TextBox 53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05" name="TextBox 53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06" name="TextBox 53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07" name="TextBox 53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08" name="TextBox 53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09" name="TextBox 53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10" name="TextBox 53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11" name="TextBox 53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12" name="TextBox 53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13" name="TextBox 53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14" name="TextBox 53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15" name="TextBox 53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16" name="TextBox 53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17" name="TextBox 53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18" name="TextBox 53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19" name="TextBox 53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20" name="TextBox 53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21" name="TextBox 53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22" name="TextBox 53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23" name="TextBox 53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24" name="TextBox 53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25" name="TextBox 53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26" name="TextBox 53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27" name="TextBox 53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28" name="TextBox 53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29" name="TextBox 53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30" name="TextBox 53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31" name="TextBox 53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32" name="TextBox 53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33" name="TextBox 53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34" name="TextBox 53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35" name="TextBox 53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36" name="TextBox 53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37" name="TextBox 53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38" name="TextBox 53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39" name="TextBox 53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40" name="TextBox 53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41" name="TextBox 53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42" name="TextBox 53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43" name="TextBox 53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44" name="TextBox 53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45" name="TextBox 53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46" name="TextBox 53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47" name="TextBox 53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48" name="TextBox 53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49" name="TextBox 53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50" name="TextBox 53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51" name="TextBox 53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52" name="TextBox 53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53" name="TextBox 53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54" name="TextBox 53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55" name="TextBox 53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56" name="TextBox 53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57" name="TextBox 53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58" name="TextBox 53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59" name="TextBox 53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60" name="TextBox 53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61" name="TextBox 53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62" name="TextBox 53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63" name="TextBox 53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64" name="TextBox 53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65" name="TextBox 53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66" name="TextBox 53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67" name="TextBox 53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68" name="TextBox 53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69" name="TextBox 53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70" name="TextBox 53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71" name="TextBox 53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72" name="TextBox 53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73" name="TextBox 53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74" name="TextBox 53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75" name="TextBox 53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76" name="TextBox 53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77" name="TextBox 53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78" name="TextBox 53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79" name="TextBox 53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80" name="TextBox 53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81" name="TextBox 53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82" name="TextBox 53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83" name="TextBox 53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84" name="TextBox 53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85" name="TextBox 53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86" name="TextBox 53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87" name="TextBox 53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88" name="TextBox 53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89" name="TextBox 53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90" name="TextBox 53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91" name="TextBox 53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92" name="TextBox 53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93" name="TextBox 53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94" name="TextBox 53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95" name="TextBox 53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96" name="TextBox 53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97" name="TextBox 53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98" name="TextBox 53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99" name="TextBox 53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00" name="TextBox 53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01" name="TextBox 54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02" name="TextBox 54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03" name="TextBox 54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04" name="TextBox 54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05" name="TextBox 54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06" name="TextBox 54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07" name="TextBox 54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08" name="TextBox 54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09" name="TextBox 54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10" name="TextBox 54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11" name="TextBox 54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12" name="TextBox 54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13" name="TextBox 54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14" name="TextBox 54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15" name="TextBox 54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16" name="TextBox 54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17" name="TextBox 54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18" name="TextBox 54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19" name="TextBox 54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20" name="TextBox 54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21" name="TextBox 54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22" name="TextBox 54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23" name="TextBox 54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24" name="TextBox 54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25" name="TextBox 54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26" name="TextBox 54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27" name="TextBox 54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28" name="TextBox 54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29" name="TextBox 54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30" name="TextBox 54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31" name="TextBox 54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32" name="TextBox 54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33" name="TextBox 54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34" name="TextBox 54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35" name="TextBox 54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36" name="TextBox 54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37" name="TextBox 54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38" name="TextBox 54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39" name="TextBox 54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40" name="TextBox 54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41" name="TextBox 54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42" name="TextBox 54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43" name="TextBox 54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44" name="TextBox 54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45" name="TextBox 54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46" name="TextBox 54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47" name="TextBox 54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48" name="TextBox 54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49" name="TextBox 54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50" name="TextBox 54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51" name="TextBox 54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52" name="TextBox 54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53" name="TextBox 54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54" name="TextBox 54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55" name="TextBox 54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56" name="TextBox 54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57" name="TextBox 54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58" name="TextBox 54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59" name="TextBox 54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60" name="TextBox 54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61" name="TextBox 54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62" name="TextBox 54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63" name="TextBox 54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64" name="TextBox 54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65" name="TextBox 54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66" name="TextBox 54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67" name="TextBox 54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68" name="TextBox 54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69" name="TextBox 54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70" name="TextBox 54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71" name="TextBox 54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72" name="TextBox 54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73" name="TextBox 54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74" name="TextBox 54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75" name="TextBox 54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76" name="TextBox 54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77" name="TextBox 54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78" name="TextBox 54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79" name="TextBox 54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80" name="TextBox 54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81" name="TextBox 54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82" name="TextBox 54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83" name="TextBox 54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84" name="TextBox 54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85" name="TextBox 54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86" name="TextBox 54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87" name="TextBox 54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88" name="TextBox 54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89" name="TextBox 54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90" name="TextBox 54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91" name="TextBox 54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92" name="TextBox 54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93" name="TextBox 54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94" name="TextBox 54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95" name="TextBox 54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96" name="TextBox 54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97" name="TextBox 54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98" name="TextBox 54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99" name="TextBox 54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00" name="TextBox 54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01" name="TextBox 55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02" name="TextBox 55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03" name="TextBox 55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04" name="TextBox 55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05" name="TextBox 55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06" name="TextBox 55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07" name="TextBox 55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08" name="TextBox 55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09" name="TextBox 55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10" name="TextBox 55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11" name="TextBox 55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12" name="TextBox 55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13" name="TextBox 55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14" name="TextBox 55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15" name="TextBox 55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16" name="TextBox 55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17" name="TextBox 55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18" name="TextBox 55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19" name="TextBox 55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20" name="TextBox 55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21" name="TextBox 55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22" name="TextBox 55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23" name="TextBox 55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24" name="TextBox 55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25" name="TextBox 55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26" name="TextBox 55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27" name="TextBox 55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28" name="TextBox 55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29" name="TextBox 55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30" name="TextBox 55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31" name="TextBox 55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32" name="TextBox 55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33" name="TextBox 55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34" name="TextBox 55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35" name="TextBox 55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36" name="TextBox 55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37" name="TextBox 55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38" name="TextBox 55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39" name="TextBox 55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40" name="TextBox 55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41" name="TextBox 55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42" name="TextBox 55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43" name="TextBox 55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44" name="TextBox 55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45" name="TextBox 55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46" name="TextBox 55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47" name="TextBox 55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48" name="TextBox 55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49" name="TextBox 55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50" name="TextBox 55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51" name="TextBox 55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52" name="TextBox 55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53" name="TextBox 55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54" name="TextBox 55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55" name="TextBox 55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56" name="TextBox 55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57" name="TextBox 55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58" name="TextBox 55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59" name="TextBox 55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60" name="TextBox 55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61" name="TextBox 55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62" name="TextBox 55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63" name="TextBox 55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64" name="TextBox 55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65" name="TextBox 55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66" name="TextBox 55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67" name="TextBox 55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68" name="TextBox 55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69" name="TextBox 55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70" name="TextBox 55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71" name="TextBox 55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72" name="TextBox 55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73" name="TextBox 55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74" name="TextBox 55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75" name="TextBox 55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76" name="TextBox 55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77" name="TextBox 55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78" name="TextBox 55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79" name="TextBox 55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80" name="TextBox 55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81" name="TextBox 55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82" name="TextBox 55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83" name="TextBox 55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84" name="TextBox 55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85" name="TextBox 55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86" name="TextBox 55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87" name="TextBox 55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88" name="TextBox 55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89" name="TextBox 55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90" name="TextBox 55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91" name="TextBox 55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92" name="TextBox 55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93" name="TextBox 55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94" name="TextBox 55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95" name="TextBox 55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96" name="TextBox 55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97" name="TextBox 55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98" name="TextBox 55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99" name="TextBox 55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00" name="TextBox 55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01" name="TextBox 56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02" name="TextBox 56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03" name="TextBox 56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04" name="TextBox 56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05" name="TextBox 56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06" name="TextBox 56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07" name="TextBox 56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08" name="TextBox 56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09" name="TextBox 56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10" name="TextBox 56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11" name="TextBox 56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12" name="TextBox 56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13" name="TextBox 56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14" name="TextBox 56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15" name="TextBox 56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16" name="TextBox 56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17" name="TextBox 56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18" name="TextBox 56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19" name="TextBox 56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20" name="TextBox 56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21" name="TextBox 56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22" name="TextBox 56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23" name="TextBox 56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24" name="TextBox 56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25" name="TextBox 56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26" name="TextBox 56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27" name="TextBox 56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28" name="TextBox 56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29" name="TextBox 56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30" name="TextBox 56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31" name="TextBox 56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32" name="TextBox 56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33" name="TextBox 56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34" name="TextBox 56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35" name="TextBox 56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36" name="TextBox 56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37" name="TextBox 56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38" name="TextBox 56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39" name="TextBox 56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40" name="TextBox 56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41" name="TextBox 56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42" name="TextBox 56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43" name="TextBox 56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44" name="TextBox 56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45" name="TextBox 56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46" name="TextBox 56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47" name="TextBox 56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48" name="TextBox 56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49" name="TextBox 56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50" name="TextBox 56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51" name="TextBox 56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52" name="TextBox 56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53" name="TextBox 56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54" name="TextBox 56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55" name="TextBox 56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56" name="TextBox 56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57" name="TextBox 56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58" name="TextBox 56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59" name="TextBox 56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60" name="TextBox 56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61" name="TextBox 56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62" name="TextBox 56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63" name="TextBox 56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64" name="TextBox 56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65" name="TextBox 56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66" name="TextBox 56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67" name="TextBox 56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68" name="TextBox 56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69" name="TextBox 56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70" name="TextBox 56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71" name="TextBox 56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72" name="TextBox 56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73" name="TextBox 56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74" name="TextBox 56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75" name="TextBox 56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76" name="TextBox 56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77" name="TextBox 56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78" name="TextBox 56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79" name="TextBox 56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80" name="TextBox 56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81" name="TextBox 56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82" name="TextBox 56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83" name="TextBox 56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84" name="TextBox 56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85" name="TextBox 56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86" name="TextBox 56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87" name="TextBox 56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88" name="TextBox 56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89" name="TextBox 56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90" name="TextBox 56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91" name="TextBox 56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92" name="TextBox 56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93" name="TextBox 56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94" name="TextBox 56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95" name="TextBox 56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96" name="TextBox 56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97" name="TextBox 56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98" name="TextBox 56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99" name="TextBox 56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00" name="TextBox 56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01" name="TextBox 57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02" name="TextBox 57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03" name="TextBox 57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04" name="TextBox 57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05" name="TextBox 57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06" name="TextBox 57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07" name="TextBox 57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08" name="TextBox 57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09" name="TextBox 57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10" name="TextBox 57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11" name="TextBox 57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12" name="TextBox 57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13" name="TextBox 57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14" name="TextBox 57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15" name="TextBox 57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16" name="TextBox 57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17" name="TextBox 57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18" name="TextBox 57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19" name="TextBox 57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20" name="TextBox 57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21" name="TextBox 57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22" name="TextBox 57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23" name="TextBox 57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24" name="TextBox 57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25" name="TextBox 57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26" name="TextBox 57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27" name="TextBox 57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28" name="TextBox 57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29" name="TextBox 57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30" name="TextBox 57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31" name="TextBox 57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32" name="TextBox 57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33" name="TextBox 57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34" name="TextBox 57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35" name="TextBox 57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36" name="TextBox 57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37" name="TextBox 57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38" name="TextBox 57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39" name="TextBox 57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40" name="TextBox 57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41" name="TextBox 57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42" name="TextBox 57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43" name="TextBox 57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44" name="TextBox 57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45" name="TextBox 57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46" name="TextBox 57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47" name="TextBox 57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48" name="TextBox 57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49" name="TextBox 57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50" name="TextBox 57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51" name="TextBox 57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52" name="TextBox 57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53" name="TextBox 57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54" name="TextBox 57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55" name="TextBox 57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56" name="TextBox 57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57" name="TextBox 57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58" name="TextBox 57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59" name="TextBox 57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60" name="TextBox 57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61" name="TextBox 57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62" name="TextBox 57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63" name="TextBox 57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64" name="TextBox 57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65" name="TextBox 57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66" name="TextBox 57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67" name="TextBox 57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68" name="TextBox 57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69" name="TextBox 57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70" name="TextBox 57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71" name="TextBox 57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72" name="TextBox 57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73" name="TextBox 57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74" name="TextBox 57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75" name="TextBox 57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76" name="TextBox 57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77" name="TextBox 57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78" name="TextBox 57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79" name="TextBox 57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80" name="TextBox 57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81" name="TextBox 57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82" name="TextBox 57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83" name="TextBox 57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84" name="TextBox 57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85" name="TextBox 57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86" name="TextBox 57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87" name="TextBox 57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88" name="TextBox 57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89" name="TextBox 57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90" name="TextBox 57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91" name="TextBox 57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92" name="TextBox 57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93" name="TextBox 57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94" name="TextBox 57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95" name="TextBox 57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96" name="TextBox 57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97" name="TextBox 57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98" name="TextBox 57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99" name="TextBox 57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00" name="TextBox 57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01" name="TextBox 58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02" name="TextBox 58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03" name="TextBox 58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04" name="TextBox 58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05" name="TextBox 58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06" name="TextBox 58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07" name="TextBox 58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08" name="TextBox 58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09" name="TextBox 58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10" name="TextBox 58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11" name="TextBox 58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12" name="TextBox 58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13" name="TextBox 58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14" name="TextBox 58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15" name="TextBox 58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16" name="TextBox 58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17" name="TextBox 58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18" name="TextBox 58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19" name="TextBox 58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20" name="TextBox 58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21" name="TextBox 58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22" name="TextBox 58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23" name="TextBox 58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24" name="TextBox 58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25" name="TextBox 58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26" name="TextBox 58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27" name="TextBox 58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28" name="TextBox 58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29" name="TextBox 58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30" name="TextBox 58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31" name="TextBox 58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32" name="TextBox 58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33" name="TextBox 58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34" name="TextBox 58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35" name="TextBox 58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36" name="TextBox 58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37" name="TextBox 58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38" name="TextBox 58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39" name="TextBox 58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40" name="TextBox 58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41" name="TextBox 58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42" name="TextBox 58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43" name="TextBox 58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44" name="TextBox 58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45" name="TextBox 58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46" name="TextBox 58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47" name="TextBox 58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48" name="TextBox 58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49" name="TextBox 58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50" name="TextBox 58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51" name="TextBox 58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52" name="TextBox 58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53" name="TextBox 58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54" name="TextBox 58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55" name="TextBox 58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56" name="TextBox 58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57" name="TextBox 58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58" name="TextBox 58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59" name="TextBox 58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60" name="TextBox 58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61" name="TextBox 58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62" name="TextBox 58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63" name="TextBox 58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64" name="TextBox 58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65" name="TextBox 58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66" name="TextBox 58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67" name="TextBox 58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68" name="TextBox 58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69" name="TextBox 58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70" name="TextBox 58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71" name="TextBox 58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72" name="TextBox 58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73" name="TextBox 58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74" name="TextBox 58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75" name="TextBox 58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76" name="TextBox 58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77" name="TextBox 58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78" name="TextBox 58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79" name="TextBox 58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80" name="TextBox 58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81" name="TextBox 58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82" name="TextBox 58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83" name="TextBox 58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84" name="TextBox 58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85" name="TextBox 58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86" name="TextBox 58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87" name="TextBox 58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88" name="TextBox 58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89" name="TextBox 58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90" name="TextBox 58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91" name="TextBox 58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92" name="TextBox 58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93" name="TextBox 58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94" name="TextBox 58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95" name="TextBox 58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96" name="TextBox 58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97" name="TextBox 58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98" name="TextBox 58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99" name="TextBox 58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00" name="TextBox 58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01" name="TextBox 59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02" name="TextBox 59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03" name="TextBox 59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04" name="TextBox 59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05" name="TextBox 59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06" name="TextBox 59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07" name="TextBox 59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08" name="TextBox 59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09" name="TextBox 59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10" name="TextBox 59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11" name="TextBox 59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12" name="TextBox 59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13" name="TextBox 59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14" name="TextBox 59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15" name="TextBox 59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16" name="TextBox 59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17" name="TextBox 59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18" name="TextBox 59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19" name="TextBox 59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20" name="TextBox 59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21" name="TextBox 59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22" name="TextBox 59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23" name="TextBox 59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24" name="TextBox 59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25" name="TextBox 59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26" name="TextBox 59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27" name="TextBox 59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28" name="TextBox 59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29" name="TextBox 59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30" name="TextBox 59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31" name="TextBox 59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32" name="TextBox 59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33" name="TextBox 59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34" name="TextBox 59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35" name="TextBox 59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36" name="TextBox 59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37" name="TextBox 59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38" name="TextBox 59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39" name="TextBox 59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40" name="TextBox 59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41" name="TextBox 59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42" name="TextBox 59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43" name="TextBox 59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44" name="TextBox 59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45" name="TextBox 59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46" name="TextBox 59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47" name="TextBox 59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48" name="TextBox 59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49" name="TextBox 59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50" name="TextBox 59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51" name="TextBox 59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52" name="TextBox 59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53" name="TextBox 59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54" name="TextBox 59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55" name="TextBox 59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56" name="TextBox 59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57" name="TextBox 59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58" name="TextBox 59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59" name="TextBox 59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60" name="TextBox 59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61" name="TextBox 59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62" name="TextBox 59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63" name="TextBox 59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64" name="TextBox 59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65" name="TextBox 59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66" name="TextBox 59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67" name="TextBox 59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68" name="TextBox 59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69" name="TextBox 59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70" name="TextBox 59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71" name="TextBox 59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72" name="TextBox 59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73" name="TextBox 59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74" name="TextBox 59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75" name="TextBox 59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76" name="TextBox 59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77" name="TextBox 59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78" name="TextBox 59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79" name="TextBox 59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80" name="TextBox 59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81" name="TextBox 59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82" name="TextBox 59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83" name="TextBox 59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84" name="TextBox 59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85" name="TextBox 59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86" name="TextBox 59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87" name="TextBox 59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88" name="TextBox 59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89" name="TextBox 59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90" name="TextBox 59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91" name="TextBox 59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92" name="TextBox 59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93" name="TextBox 59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94" name="TextBox 59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95" name="TextBox 59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96" name="TextBox 59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97" name="TextBox 59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98" name="TextBox 59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99" name="TextBox 59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00" name="TextBox 59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01" name="TextBox 60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02" name="TextBox 60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03" name="TextBox 60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04" name="TextBox 60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05" name="TextBox 60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06" name="TextBox 60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07" name="TextBox 60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08" name="TextBox 60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09" name="TextBox 60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10" name="TextBox 60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11" name="TextBox 60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12" name="TextBox 60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13" name="TextBox 60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14" name="TextBox 60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15" name="TextBox 60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16" name="TextBox 60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17" name="TextBox 60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18" name="TextBox 60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19" name="TextBox 60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20" name="TextBox 60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21" name="TextBox 60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22" name="TextBox 60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23" name="TextBox 60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24" name="TextBox 60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25" name="TextBox 60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26" name="TextBox 60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27" name="TextBox 60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28" name="TextBox 60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29" name="TextBox 60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30" name="TextBox 60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31" name="TextBox 60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32" name="TextBox 60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33" name="TextBox 60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34" name="TextBox 60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35" name="TextBox 60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36" name="TextBox 60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37" name="TextBox 60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38" name="TextBox 60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39" name="TextBox 60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40" name="TextBox 60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41" name="TextBox 60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42" name="TextBox 60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43" name="TextBox 60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44" name="TextBox 60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45" name="TextBox 60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46" name="TextBox 60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47" name="TextBox 60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48" name="TextBox 60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49" name="TextBox 60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50" name="TextBox 60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51" name="TextBox 60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52" name="TextBox 60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53" name="TextBox 60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54" name="TextBox 60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55" name="TextBox 60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56" name="TextBox 60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57" name="TextBox 60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58" name="TextBox 60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59" name="TextBox 60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60" name="TextBox 60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61" name="TextBox 60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62" name="TextBox 60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63" name="TextBox 60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64" name="TextBox 60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65" name="TextBox 60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66" name="TextBox 60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67" name="TextBox 60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68" name="TextBox 60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69" name="TextBox 60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70" name="TextBox 60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71" name="TextBox 60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72" name="TextBox 60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73" name="TextBox 60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74" name="TextBox 60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75" name="TextBox 60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76" name="TextBox 60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77" name="TextBox 60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78" name="TextBox 60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79" name="TextBox 60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80" name="TextBox 60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81" name="TextBox 60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82" name="TextBox 60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83" name="TextBox 60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84" name="TextBox 60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85" name="TextBox 60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86" name="TextBox 60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87" name="TextBox 60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88" name="TextBox 60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89" name="TextBox 60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90" name="TextBox 60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91" name="TextBox 60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92" name="TextBox 60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93" name="TextBox 60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94" name="TextBox 60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95" name="TextBox 60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96" name="TextBox 60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97" name="TextBox 60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98" name="TextBox 60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99" name="TextBox 60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00" name="TextBox 60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01" name="TextBox 61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02" name="TextBox 61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03" name="TextBox 61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04" name="TextBox 61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05" name="TextBox 61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06" name="TextBox 61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07" name="TextBox 61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08" name="TextBox 61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09" name="TextBox 61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10" name="TextBox 61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11" name="TextBox 61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12" name="TextBox 61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13" name="TextBox 61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14" name="TextBox 61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15" name="TextBox 61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16" name="TextBox 61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17" name="TextBox 61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18" name="TextBox 61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19" name="TextBox 61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20" name="TextBox 61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21" name="TextBox 61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22" name="TextBox 61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23" name="TextBox 61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24" name="TextBox 61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25" name="TextBox 61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26" name="TextBox 61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27" name="TextBox 61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28" name="TextBox 61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29" name="TextBox 61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30" name="TextBox 61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31" name="TextBox 61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32" name="TextBox 61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33" name="TextBox 61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34" name="TextBox 61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35" name="TextBox 61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36" name="TextBox 61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37" name="TextBox 61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38" name="TextBox 61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39" name="TextBox 61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40" name="TextBox 61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41" name="TextBox 61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42" name="TextBox 61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43" name="TextBox 61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44" name="TextBox 61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45" name="TextBox 61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46" name="TextBox 61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47" name="TextBox 61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48" name="TextBox 61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49" name="TextBox 61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50" name="TextBox 61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51" name="TextBox 61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52" name="TextBox 61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53" name="TextBox 61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54" name="TextBox 61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55" name="TextBox 61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56" name="TextBox 61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57" name="TextBox 61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58" name="TextBox 61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59" name="TextBox 61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60" name="TextBox 61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61" name="TextBox 61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62" name="TextBox 61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63" name="TextBox 61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64" name="TextBox 61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65" name="TextBox 61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66" name="TextBox 61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67" name="TextBox 61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68" name="TextBox 61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69" name="TextBox 61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70" name="TextBox 61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71" name="TextBox 61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72" name="TextBox 61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73" name="TextBox 61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74" name="TextBox 61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75" name="TextBox 61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76" name="TextBox 61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77" name="TextBox 61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78" name="TextBox 61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79" name="TextBox 61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80" name="TextBox 61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81" name="TextBox 61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82" name="TextBox 61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83" name="TextBox 61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84" name="TextBox 61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85" name="TextBox 61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86" name="TextBox 61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87" name="TextBox 61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88" name="TextBox 61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89" name="TextBox 61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90" name="TextBox 61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91" name="TextBox 61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92" name="TextBox 61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93" name="TextBox 61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94" name="TextBox 61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95" name="TextBox 61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96" name="TextBox 61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97" name="TextBox 61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98" name="TextBox 61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99" name="TextBox 61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00" name="TextBox 61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01" name="TextBox 62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02" name="TextBox 62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03" name="TextBox 62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04" name="TextBox 62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05" name="TextBox 62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06" name="TextBox 62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07" name="TextBox 62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08" name="TextBox 62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09" name="TextBox 62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10" name="TextBox 62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11" name="TextBox 62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12" name="TextBox 62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13" name="TextBox 62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14" name="TextBox 62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15" name="TextBox 62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16" name="TextBox 62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17" name="TextBox 62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18" name="TextBox 62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19" name="TextBox 62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20" name="TextBox 62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21" name="TextBox 62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22" name="TextBox 62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23" name="TextBox 62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24" name="TextBox 62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25" name="TextBox 62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26" name="TextBox 62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27" name="TextBox 62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28" name="TextBox 62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29" name="TextBox 62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30" name="TextBox 62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31" name="TextBox 62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32" name="TextBox 62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33" name="TextBox 62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34" name="TextBox 62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35" name="TextBox 62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36" name="TextBox 62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37" name="TextBox 62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38" name="TextBox 62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39" name="TextBox 62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40" name="TextBox 62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41" name="TextBox 62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42" name="TextBox 62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43" name="TextBox 62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44" name="TextBox 62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45" name="TextBox 62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46" name="TextBox 62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47" name="TextBox 62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48" name="TextBox 62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49" name="TextBox 62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50" name="TextBox 62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51" name="TextBox 62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52" name="TextBox 62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53" name="TextBox 62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54" name="TextBox 62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55" name="TextBox 62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56" name="TextBox 62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57" name="TextBox 62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58" name="TextBox 62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59" name="TextBox 62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60" name="TextBox 62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61" name="TextBox 62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62" name="TextBox 62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63" name="TextBox 62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64" name="TextBox 62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65" name="TextBox 62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66" name="TextBox 62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67" name="TextBox 62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68" name="TextBox 62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69" name="TextBox 62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70" name="TextBox 62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71" name="TextBox 62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72" name="TextBox 62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73" name="TextBox 62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74" name="TextBox 62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75" name="TextBox 62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76" name="TextBox 62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77" name="TextBox 62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78" name="TextBox 62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79" name="TextBox 62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80" name="TextBox 62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81" name="TextBox 62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82" name="TextBox 62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83" name="TextBox 62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84" name="TextBox 62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85" name="TextBox 62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86" name="TextBox 62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87" name="TextBox 62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88" name="TextBox 62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89" name="TextBox 62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90" name="TextBox 62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91" name="TextBox 62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92" name="TextBox 62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93" name="TextBox 62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94" name="TextBox 62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95" name="TextBox 62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96" name="TextBox 62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97" name="TextBox 62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98" name="TextBox 62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99" name="TextBox 62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00" name="TextBox 62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01" name="TextBox 63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02" name="TextBox 63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03" name="TextBox 63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04" name="TextBox 63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05" name="TextBox 63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06" name="TextBox 63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07" name="TextBox 63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08" name="TextBox 63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09" name="TextBox 63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10" name="TextBox 63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11" name="TextBox 63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12" name="TextBox 63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13" name="TextBox 63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14" name="TextBox 63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15" name="TextBox 63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16" name="TextBox 63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17" name="TextBox 63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18" name="TextBox 63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19" name="TextBox 63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20" name="TextBox 63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21" name="TextBox 63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22" name="TextBox 63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23" name="TextBox 63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24" name="TextBox 63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25" name="TextBox 63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26" name="TextBox 63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27" name="TextBox 63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28" name="TextBox 63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29" name="TextBox 63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30" name="TextBox 63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31" name="TextBox 63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32" name="TextBox 63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33" name="TextBox 63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34" name="TextBox 63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35" name="TextBox 63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36" name="TextBox 63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37" name="TextBox 63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38" name="TextBox 63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39" name="TextBox 63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40" name="TextBox 63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41" name="TextBox 63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42" name="TextBox 63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43" name="TextBox 63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44" name="TextBox 63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45" name="TextBox 63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46" name="TextBox 63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47" name="TextBox 63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48" name="TextBox 63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49" name="TextBox 63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50" name="TextBox 63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51" name="TextBox 63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52" name="TextBox 63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53" name="TextBox 63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54" name="TextBox 63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55" name="TextBox 63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56" name="TextBox 63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57" name="TextBox 63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58" name="TextBox 63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59" name="TextBox 63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60" name="TextBox 63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61" name="TextBox 63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62" name="TextBox 63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63" name="TextBox 63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64" name="TextBox 63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65" name="TextBox 63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66" name="TextBox 63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67" name="TextBox 63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68" name="TextBox 63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69" name="TextBox 63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70" name="TextBox 63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71" name="TextBox 63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72" name="TextBox 63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73" name="TextBox 63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74" name="TextBox 63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75" name="TextBox 63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76" name="TextBox 63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77" name="TextBox 63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78" name="TextBox 63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79" name="TextBox 63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80" name="TextBox 63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81" name="TextBox 63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82" name="TextBox 63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83" name="TextBox 63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84" name="TextBox 63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85" name="TextBox 63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86" name="TextBox 63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87" name="TextBox 63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88" name="TextBox 63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89" name="TextBox 63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90" name="TextBox 63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91" name="TextBox 63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92" name="TextBox 63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93" name="TextBox 63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94" name="TextBox 63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95" name="TextBox 63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96" name="TextBox 63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97" name="TextBox 63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98" name="TextBox 63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99" name="TextBox 63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00" name="TextBox 63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01" name="TextBox 64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02" name="TextBox 64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03" name="TextBox 64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04" name="TextBox 64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05" name="TextBox 64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06" name="TextBox 64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07" name="TextBox 64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08" name="TextBox 64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09" name="TextBox 64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10" name="TextBox 64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11" name="TextBox 64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12" name="TextBox 64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13" name="TextBox 64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14" name="TextBox 64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15" name="TextBox 64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16" name="TextBox 64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17" name="TextBox 64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18" name="TextBox 64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19" name="TextBox 64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20" name="TextBox 64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21" name="TextBox 64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22" name="TextBox 64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23" name="TextBox 64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24" name="TextBox 64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25" name="TextBox 64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26" name="TextBox 64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27" name="TextBox 64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28" name="TextBox 64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29" name="TextBox 64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30" name="TextBox 64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31" name="TextBox 64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32" name="TextBox 64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33" name="TextBox 64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34" name="TextBox 64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35" name="TextBox 64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36" name="TextBox 64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37" name="TextBox 64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38" name="TextBox 64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39" name="TextBox 64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40" name="TextBox 64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41" name="TextBox 64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42" name="TextBox 64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43" name="TextBox 64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44" name="TextBox 64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45" name="TextBox 64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46" name="TextBox 64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47" name="TextBox 64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48" name="TextBox 64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49" name="TextBox 64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50" name="TextBox 64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51" name="TextBox 64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52" name="TextBox 64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53" name="TextBox 64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54" name="TextBox 64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55" name="TextBox 64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56" name="TextBox 64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57" name="TextBox 64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58" name="TextBox 64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59" name="TextBox 64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60" name="TextBox 64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61" name="TextBox 64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62" name="TextBox 64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63" name="TextBox 64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64" name="TextBox 64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65" name="TextBox 64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66" name="TextBox 64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67" name="TextBox 64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68" name="TextBox 64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69" name="TextBox 64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70" name="TextBox 64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71" name="TextBox 64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72" name="TextBox 64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73" name="TextBox 64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74" name="TextBox 64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75" name="TextBox 64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76" name="TextBox 64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77" name="TextBox 64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78" name="TextBox 64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79" name="TextBox 64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80" name="TextBox 64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81" name="TextBox 64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82" name="TextBox 64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83" name="TextBox 64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84" name="TextBox 64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85" name="TextBox 64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86" name="TextBox 64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87" name="TextBox 64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88" name="TextBox 64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89" name="TextBox 64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90" name="TextBox 64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91" name="TextBox 64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92" name="TextBox 64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93" name="TextBox 64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94" name="TextBox 64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95" name="TextBox 64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96" name="TextBox 64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97" name="TextBox 64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98" name="TextBox 64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99" name="TextBox 64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00" name="TextBox 64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01" name="TextBox 65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02" name="TextBox 65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03" name="TextBox 65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04" name="TextBox 65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05" name="TextBox 65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06" name="TextBox 65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07" name="TextBox 65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08" name="TextBox 65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09" name="TextBox 65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10" name="TextBox 65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11" name="TextBox 65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12" name="TextBox 65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13" name="TextBox 65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14" name="TextBox 65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15" name="TextBox 65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16" name="TextBox 65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17" name="TextBox 65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18" name="TextBox 65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19" name="TextBox 65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20" name="TextBox 65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21" name="TextBox 65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22" name="TextBox 65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23" name="TextBox 65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24" name="TextBox 65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25" name="TextBox 65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26" name="TextBox 65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27" name="TextBox 65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28" name="TextBox 65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29" name="TextBox 65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30" name="TextBox 65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31" name="TextBox 65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32" name="TextBox 65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33" name="TextBox 65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34" name="TextBox 65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35" name="TextBox 65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36" name="TextBox 65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37" name="TextBox 65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38" name="TextBox 65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39" name="TextBox 65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40" name="TextBox 65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41" name="TextBox 65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42" name="TextBox 65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43" name="TextBox 65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44" name="TextBox 65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45" name="TextBox 65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46" name="TextBox 65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47" name="TextBox 65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48" name="TextBox 65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49" name="TextBox 65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50" name="TextBox 65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51" name="TextBox 65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52" name="TextBox 65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53" name="TextBox 65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54" name="TextBox 65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55" name="TextBox 65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56" name="TextBox 65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57" name="TextBox 65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58" name="TextBox 65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59" name="TextBox 65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60" name="TextBox 65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61" name="TextBox 65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62" name="TextBox 65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63" name="TextBox 65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64" name="TextBox 65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65" name="TextBox 65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66" name="TextBox 65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67" name="TextBox 65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68" name="TextBox 65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69" name="TextBox 65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70" name="TextBox 65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71" name="TextBox 65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72" name="TextBox 65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73" name="TextBox 65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74" name="TextBox 65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75" name="TextBox 65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76" name="TextBox 65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77" name="TextBox 65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78" name="TextBox 65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79" name="TextBox 65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80" name="TextBox 65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81" name="TextBox 65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82" name="TextBox 65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83" name="TextBox 65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84" name="TextBox 65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85" name="TextBox 65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86" name="TextBox 65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87" name="TextBox 65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88" name="TextBox 65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89" name="TextBox 65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90" name="TextBox 65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91" name="TextBox 65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92" name="TextBox 65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93" name="TextBox 65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94" name="TextBox 65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95" name="TextBox 65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96" name="TextBox 65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97" name="TextBox 65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98" name="TextBox 65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99" name="TextBox 65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00" name="TextBox 65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01" name="TextBox 66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02" name="TextBox 66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03" name="TextBox 66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04" name="TextBox 66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05" name="TextBox 66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06" name="TextBox 66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07" name="TextBox 66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08" name="TextBox 66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09" name="TextBox 66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10" name="TextBox 66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11" name="TextBox 66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12" name="TextBox 66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13" name="TextBox 66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14" name="TextBox 66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15" name="TextBox 66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16" name="TextBox 66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17" name="TextBox 66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18" name="TextBox 66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19" name="TextBox 66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20" name="TextBox 66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21" name="TextBox 66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22" name="TextBox 66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23" name="TextBox 66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24" name="TextBox 66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25" name="TextBox 66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26" name="TextBox 66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27" name="TextBox 66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28" name="TextBox 66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29" name="TextBox 66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30" name="TextBox 66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31" name="TextBox 66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32" name="TextBox 66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33" name="TextBox 66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34" name="TextBox 66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35" name="TextBox 66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36" name="TextBox 66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37" name="TextBox 66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38" name="TextBox 66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39" name="TextBox 66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40" name="TextBox 66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41" name="TextBox 66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42" name="TextBox 66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43" name="TextBox 66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44" name="TextBox 66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45" name="TextBox 66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46" name="TextBox 66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47" name="TextBox 66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48" name="TextBox 66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49" name="TextBox 66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50" name="TextBox 66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51" name="TextBox 66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52" name="TextBox 66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53" name="TextBox 66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54" name="TextBox 66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55" name="TextBox 66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56" name="TextBox 66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57" name="TextBox 66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58" name="TextBox 66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59" name="TextBox 66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60" name="TextBox 66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61" name="TextBox 66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62" name="TextBox 66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63" name="TextBox 66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64" name="TextBox 66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65" name="TextBox 66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66" name="TextBox 66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67" name="TextBox 66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68" name="TextBox 66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69" name="TextBox 66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70" name="TextBox 66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71" name="TextBox 66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72" name="TextBox 66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73" name="TextBox 66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74" name="TextBox 66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75" name="TextBox 66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76" name="TextBox 66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77" name="TextBox 66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78" name="TextBox 66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79" name="TextBox 66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80" name="TextBox 66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81" name="TextBox 66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82" name="TextBox 66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83" name="TextBox 66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84" name="TextBox 66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85" name="TextBox 66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86" name="TextBox 66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87" name="TextBox 66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88" name="TextBox 66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89" name="TextBox 66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90" name="TextBox 66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91" name="TextBox 66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92" name="TextBox 66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93" name="TextBox 66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94" name="TextBox 66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95" name="TextBox 66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96" name="TextBox 66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97" name="TextBox 66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98" name="TextBox 66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99" name="TextBox 66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00" name="TextBox 66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01" name="TextBox 67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02" name="TextBox 67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03" name="TextBox 67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04" name="TextBox 67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05" name="TextBox 67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06" name="TextBox 67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07" name="TextBox 67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08" name="TextBox 67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09" name="TextBox 67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10" name="TextBox 67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11" name="TextBox 67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12" name="TextBox 67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13" name="TextBox 67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14" name="TextBox 67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15" name="TextBox 67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16" name="TextBox 67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17" name="TextBox 67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18" name="TextBox 67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19" name="TextBox 67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20" name="TextBox 67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21" name="TextBox 67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22" name="TextBox 67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23" name="TextBox 67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24" name="TextBox 67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25" name="TextBox 67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26" name="TextBox 67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27" name="TextBox 67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28" name="TextBox 67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29" name="TextBox 67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30" name="TextBox 67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31" name="TextBox 67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32" name="TextBox 67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33" name="TextBox 67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34" name="TextBox 67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35" name="TextBox 67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36" name="TextBox 67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37" name="TextBox 67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38" name="TextBox 67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39" name="TextBox 67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40" name="TextBox 67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41" name="TextBox 67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42" name="TextBox 67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43" name="TextBox 67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44" name="TextBox 67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45" name="TextBox 67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46" name="TextBox 67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47" name="TextBox 67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48" name="TextBox 67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49" name="TextBox 67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50" name="TextBox 67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51" name="TextBox 67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52" name="TextBox 67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53" name="TextBox 67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54" name="TextBox 67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55" name="TextBox 67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56" name="TextBox 67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57" name="TextBox 67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58" name="TextBox 67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59" name="TextBox 67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60" name="TextBox 67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61" name="TextBox 67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62" name="TextBox 67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63" name="TextBox 67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64" name="TextBox 67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65" name="TextBox 67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66" name="TextBox 67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67" name="TextBox 67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68" name="TextBox 67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69" name="TextBox 67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70" name="TextBox 67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71" name="TextBox 67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72" name="TextBox 67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73" name="TextBox 67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74" name="TextBox 67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75" name="TextBox 67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76" name="TextBox 67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77" name="TextBox 67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78" name="TextBox 67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79" name="TextBox 67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80" name="TextBox 67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81" name="TextBox 67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82" name="TextBox 67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83" name="TextBox 67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84" name="TextBox 67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85" name="TextBox 67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86" name="TextBox 67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87" name="TextBox 67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88" name="TextBox 67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89" name="TextBox 67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90" name="TextBox 67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91" name="TextBox 67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92" name="TextBox 67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93" name="TextBox 67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94" name="TextBox 67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95" name="TextBox 67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96" name="TextBox 67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97" name="TextBox 67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98" name="TextBox 67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99" name="TextBox 67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00" name="TextBox 67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01" name="TextBox 68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02" name="TextBox 68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03" name="TextBox 68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04" name="TextBox 68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05" name="TextBox 68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06" name="TextBox 68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07" name="TextBox 68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08" name="TextBox 68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09" name="TextBox 68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10" name="TextBox 68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11" name="TextBox 68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12" name="TextBox 68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13" name="TextBox 68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14" name="TextBox 68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15" name="TextBox 68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16" name="TextBox 68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17" name="TextBox 68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18" name="TextBox 68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19" name="TextBox 68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20" name="TextBox 68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21" name="TextBox 68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22" name="TextBox 68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23" name="TextBox 68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24" name="TextBox 68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25" name="TextBox 68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26" name="TextBox 68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27" name="TextBox 68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28" name="TextBox 68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29" name="TextBox 68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30" name="TextBox 68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31" name="TextBox 68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32" name="TextBox 68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33" name="TextBox 68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34" name="TextBox 68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35" name="TextBox 68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36" name="TextBox 68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37" name="TextBox 68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38" name="TextBox 68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39" name="TextBox 68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40" name="TextBox 68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41" name="TextBox 68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42" name="TextBox 68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43" name="TextBox 68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44" name="TextBox 68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45" name="TextBox 68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46" name="TextBox 68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47" name="TextBox 68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48" name="TextBox 68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49" name="TextBox 68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50" name="TextBox 68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51" name="TextBox 68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52" name="TextBox 68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53" name="TextBox 68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54" name="TextBox 68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55" name="TextBox 68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56" name="TextBox 68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57" name="TextBox 68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58" name="TextBox 68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59" name="TextBox 68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60" name="TextBox 68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61" name="TextBox 68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62" name="TextBox 68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63" name="TextBox 68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64" name="TextBox 68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65" name="TextBox 68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66" name="TextBox 68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67" name="TextBox 68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68" name="TextBox 68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69" name="TextBox 68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70" name="TextBox 68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71" name="TextBox 68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72" name="TextBox 68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73" name="TextBox 68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74" name="TextBox 68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75" name="TextBox 68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76" name="TextBox 68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77" name="TextBox 68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78" name="TextBox 68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79" name="TextBox 68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80" name="TextBox 68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81" name="TextBox 68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82" name="TextBox 68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83" name="TextBox 68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84" name="TextBox 68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85" name="TextBox 68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86" name="TextBox 68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87" name="TextBox 68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88" name="TextBox 68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89" name="TextBox 68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90" name="TextBox 68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91" name="TextBox 68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92" name="TextBox 68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93" name="TextBox 68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94" name="TextBox 68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95" name="TextBox 68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96" name="TextBox 68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97" name="TextBox 68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98" name="TextBox 68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99" name="TextBox 68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00" name="TextBox 68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01" name="TextBox 69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02" name="TextBox 69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03" name="TextBox 69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04" name="TextBox 69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05" name="TextBox 69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06" name="TextBox 69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07" name="TextBox 69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08" name="TextBox 69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09" name="TextBox 69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10" name="TextBox 69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11" name="TextBox 69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12" name="TextBox 69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13" name="TextBox 69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14" name="TextBox 69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15" name="TextBox 69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16" name="TextBox 69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17" name="TextBox 69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18" name="TextBox 69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19" name="TextBox 69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20" name="TextBox 69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21" name="TextBox 69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22" name="TextBox 69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23" name="TextBox 69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24" name="TextBox 69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25" name="TextBox 69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26" name="TextBox 69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27" name="TextBox 69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28" name="TextBox 69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29" name="TextBox 69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30" name="TextBox 69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31" name="TextBox 69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32" name="TextBox 69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33" name="TextBox 69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34" name="TextBox 69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35" name="TextBox 69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36" name="TextBox 69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37" name="TextBox 69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38" name="TextBox 69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39" name="TextBox 69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40" name="TextBox 69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41" name="TextBox 69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42" name="TextBox 69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43" name="TextBox 69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44" name="TextBox 69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45" name="TextBox 69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46" name="TextBox 69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47" name="TextBox 69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48" name="TextBox 69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49" name="TextBox 69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50" name="TextBox 69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51" name="TextBox 69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52" name="TextBox 69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53" name="TextBox 69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54" name="TextBox 69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55" name="TextBox 69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56" name="TextBox 69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57" name="TextBox 69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58" name="TextBox 69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59" name="TextBox 69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60" name="TextBox 69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61" name="TextBox 69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62" name="TextBox 69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63" name="TextBox 69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64" name="TextBox 69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65" name="TextBox 69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66" name="TextBox 69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67" name="TextBox 69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68" name="TextBox 69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69" name="TextBox 69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70" name="TextBox 69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71" name="TextBox 69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72" name="TextBox 69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73" name="TextBox 69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74" name="TextBox 69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75" name="TextBox 69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76" name="TextBox 69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77" name="TextBox 69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78" name="TextBox 69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79" name="TextBox 69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80" name="TextBox 69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81" name="TextBox 69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82" name="TextBox 69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83" name="TextBox 69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84" name="TextBox 69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85" name="TextBox 69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86" name="TextBox 69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87" name="TextBox 69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88" name="TextBox 69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89" name="TextBox 69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90" name="TextBox 69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91" name="TextBox 69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92" name="TextBox 69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93" name="TextBox 69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94" name="TextBox 69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95" name="TextBox 69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96" name="TextBox 69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97" name="TextBox 69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98" name="TextBox 69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99" name="TextBox 69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00" name="TextBox 69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01" name="TextBox 70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02" name="TextBox 70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03" name="TextBox 70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04" name="TextBox 70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05" name="TextBox 70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06" name="TextBox 70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07" name="TextBox 70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08" name="TextBox 70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09" name="TextBox 70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10" name="TextBox 70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11" name="TextBox 70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12" name="TextBox 70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13" name="TextBox 70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14" name="TextBox 70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15" name="TextBox 70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16" name="TextBox 70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17" name="TextBox 70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18" name="TextBox 70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19" name="TextBox 70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20" name="TextBox 70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21" name="TextBox 70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22" name="TextBox 70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23" name="TextBox 70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24" name="TextBox 70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25" name="TextBox 70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26" name="TextBox 70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27" name="TextBox 70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28" name="TextBox 70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29" name="TextBox 70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30" name="TextBox 70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31" name="TextBox 70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32" name="TextBox 70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33" name="TextBox 70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34" name="TextBox 70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35" name="TextBox 70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36" name="TextBox 70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37" name="TextBox 70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38" name="TextBox 70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39" name="TextBox 70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40" name="TextBox 70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41" name="TextBox 70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42" name="TextBox 70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43" name="TextBox 70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44" name="TextBox 70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45" name="TextBox 70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46" name="TextBox 70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47" name="TextBox 70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48" name="TextBox 70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49" name="TextBox 70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50" name="TextBox 70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51" name="TextBox 70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52" name="TextBox 70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53" name="TextBox 70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54" name="TextBox 70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55" name="TextBox 70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56" name="TextBox 70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57" name="TextBox 70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58" name="TextBox 70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59" name="TextBox 70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60" name="TextBox 70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61" name="TextBox 70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62" name="TextBox 70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63" name="TextBox 70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64" name="TextBox 70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65" name="TextBox 70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66" name="TextBox 70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67" name="TextBox 70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68" name="TextBox 70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69" name="TextBox 70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70" name="TextBox 70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71" name="TextBox 70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72" name="TextBox 70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73" name="TextBox 70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74" name="TextBox 70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75" name="TextBox 70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76" name="TextBox 70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77" name="TextBox 70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78" name="TextBox 70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79" name="TextBox 70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80" name="TextBox 70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81" name="TextBox 70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82" name="TextBox 70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83" name="TextBox 70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84" name="TextBox 70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85" name="TextBox 70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86" name="TextBox 70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87" name="TextBox 70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88" name="TextBox 70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89" name="TextBox 70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90" name="TextBox 70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91" name="TextBox 70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92" name="TextBox 70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93" name="TextBox 70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94" name="TextBox 70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95" name="TextBox 70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96" name="TextBox 70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97" name="TextBox 70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98" name="TextBox 70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99" name="TextBox 70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00" name="TextBox 70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01" name="TextBox 71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02" name="TextBox 71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03" name="TextBox 71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04" name="TextBox 71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05" name="TextBox 71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06" name="TextBox 71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07" name="TextBox 71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08" name="TextBox 71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09" name="TextBox 71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10" name="TextBox 71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11" name="TextBox 71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12" name="TextBox 71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13" name="TextBox 71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14" name="TextBox 71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15" name="TextBox 71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16" name="TextBox 71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17" name="TextBox 71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18" name="TextBox 71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19" name="TextBox 71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20" name="TextBox 71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21" name="TextBox 71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22" name="TextBox 71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23" name="TextBox 71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24" name="TextBox 71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25" name="TextBox 71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26" name="TextBox 71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27" name="TextBox 71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28" name="TextBox 71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29" name="TextBox 71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30" name="TextBox 71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31" name="TextBox 71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32" name="TextBox 71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33" name="TextBox 71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34" name="TextBox 71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35" name="TextBox 71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36" name="TextBox 71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37" name="TextBox 71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38" name="TextBox 71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39" name="TextBox 71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40" name="TextBox 71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41" name="TextBox 71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42" name="TextBox 71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43" name="TextBox 71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44" name="TextBox 71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45" name="TextBox 71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46" name="TextBox 71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47" name="TextBox 71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48" name="TextBox 71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49" name="TextBox 71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50" name="TextBox 71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51" name="TextBox 71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52" name="TextBox 71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53" name="TextBox 71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54" name="TextBox 71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55" name="TextBox 71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56" name="TextBox 71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57" name="TextBox 71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58" name="TextBox 71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59" name="TextBox 71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60" name="TextBox 71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61" name="TextBox 71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62" name="TextBox 71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63" name="TextBox 71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64" name="TextBox 71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65" name="TextBox 71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66" name="TextBox 71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67" name="TextBox 71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68" name="TextBox 71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69" name="TextBox 71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70" name="TextBox 71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71" name="TextBox 71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72" name="TextBox 71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73" name="TextBox 71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74" name="TextBox 71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75" name="TextBox 71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76" name="TextBox 71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77" name="TextBox 71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78" name="TextBox 71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79" name="TextBox 71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80" name="TextBox 71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81" name="TextBox 71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82" name="TextBox 71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83" name="TextBox 71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84" name="TextBox 71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85" name="TextBox 71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86" name="TextBox 71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87" name="TextBox 71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88" name="TextBox 71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89" name="TextBox 71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90" name="TextBox 71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91" name="TextBox 71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92" name="TextBox 71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93" name="TextBox 71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94" name="TextBox 71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95" name="TextBox 71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96" name="TextBox 71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97" name="TextBox 71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98" name="TextBox 71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99" name="TextBox 71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00" name="TextBox 71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01" name="TextBox 72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02" name="TextBox 72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03" name="TextBox 72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04" name="TextBox 72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05" name="TextBox 72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06" name="TextBox 72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07" name="TextBox 72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08" name="TextBox 72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09" name="TextBox 72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10" name="TextBox 72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11" name="TextBox 72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12" name="TextBox 72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13" name="TextBox 72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14" name="TextBox 72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15" name="TextBox 72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16" name="TextBox 72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17" name="TextBox 72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18" name="TextBox 72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19" name="TextBox 72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20" name="TextBox 72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21" name="TextBox 72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22" name="TextBox 72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23" name="TextBox 72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24" name="TextBox 72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25" name="TextBox 72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26" name="TextBox 72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27" name="TextBox 72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28" name="TextBox 72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29" name="TextBox 72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30" name="TextBox 72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31" name="TextBox 72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32" name="TextBox 72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33" name="TextBox 72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34" name="TextBox 72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35" name="TextBox 72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36" name="TextBox 72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37" name="TextBox 72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38" name="TextBox 72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39" name="TextBox 72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40" name="TextBox 72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41" name="TextBox 72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42" name="TextBox 72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43" name="TextBox 72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44" name="TextBox 72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45" name="TextBox 72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46" name="TextBox 72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47" name="TextBox 72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48" name="TextBox 72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49" name="TextBox 72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50" name="TextBox 72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51" name="TextBox 72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52" name="TextBox 72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53" name="TextBox 72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54" name="TextBox 72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55" name="TextBox 72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56" name="TextBox 72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57" name="TextBox 72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58" name="TextBox 72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59" name="TextBox 72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60" name="TextBox 72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61" name="TextBox 72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62" name="TextBox 72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63" name="TextBox 72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64" name="TextBox 72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65" name="TextBox 72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66" name="TextBox 72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67" name="TextBox 72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68" name="TextBox 72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69" name="TextBox 72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70" name="TextBox 72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71" name="TextBox 72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72" name="TextBox 72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73" name="TextBox 72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74" name="TextBox 72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75" name="TextBox 72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76" name="TextBox 72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77" name="TextBox 72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78" name="TextBox 72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79" name="TextBox 72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80" name="TextBox 72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81" name="TextBox 72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82" name="TextBox 72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83" name="TextBox 72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84" name="TextBox 72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85" name="TextBox 72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86" name="TextBox 72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87" name="TextBox 72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88" name="TextBox 72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89" name="TextBox 72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90" name="TextBox 72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91" name="TextBox 72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92" name="TextBox 72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93" name="TextBox 72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94" name="TextBox 729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95" name="TextBox 729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96" name="TextBox 729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97" name="TextBox 729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98" name="TextBox 729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99" name="TextBox 729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00" name="TextBox 729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01" name="TextBox 730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02" name="TextBox 730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03" name="TextBox 730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04" name="TextBox 730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05" name="TextBox 730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06" name="TextBox 730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07" name="TextBox 730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08" name="TextBox 730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09" name="TextBox 730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10" name="TextBox 730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11" name="TextBox 731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12" name="TextBox 731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13" name="TextBox 731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14" name="TextBox 731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15" name="TextBox 731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16" name="TextBox 731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17" name="TextBox 731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18" name="TextBox 731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19" name="TextBox 731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20" name="TextBox 731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21" name="TextBox 732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22" name="TextBox 732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23" name="TextBox 732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24" name="TextBox 732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25" name="TextBox 732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26" name="TextBox 732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27" name="TextBox 732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28" name="TextBox 732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29" name="TextBox 732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30" name="TextBox 732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31" name="TextBox 733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32" name="TextBox 733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33" name="TextBox 733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34" name="TextBox 733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35" name="TextBox 733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36" name="TextBox 733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37" name="TextBox 733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38" name="TextBox 733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39" name="TextBox 733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40" name="TextBox 733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41" name="TextBox 734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42" name="TextBox 734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43" name="TextBox 734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44" name="TextBox 734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45" name="TextBox 734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46" name="TextBox 734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47" name="TextBox 734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48" name="TextBox 734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49" name="TextBox 734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50" name="TextBox 734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51" name="TextBox 735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52" name="TextBox 735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53" name="TextBox 735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54" name="TextBox 735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55" name="TextBox 735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56" name="TextBox 735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57" name="TextBox 735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58" name="TextBox 735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59" name="TextBox 735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60" name="TextBox 735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61" name="TextBox 736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62" name="TextBox 736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63" name="TextBox 736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64" name="TextBox 736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65" name="TextBox 736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66" name="TextBox 736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67" name="TextBox 736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68" name="TextBox 736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69" name="TextBox 736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70" name="TextBox 736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71" name="TextBox 737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72" name="TextBox 737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73" name="TextBox 737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74" name="TextBox 737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75" name="TextBox 737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76" name="TextBox 737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77" name="TextBox 737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78" name="TextBox 737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79" name="TextBox 737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80" name="TextBox 737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81" name="TextBox 738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82" name="TextBox 738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83" name="TextBox 738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84" name="TextBox 7383"/>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85" name="TextBox 7384"/>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86" name="TextBox 7385"/>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87" name="TextBox 7386"/>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88" name="TextBox 7387"/>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89" name="TextBox 7388"/>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90" name="TextBox 7389"/>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91" name="TextBox 7390"/>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92" name="TextBox 7391"/>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93" name="TextBox 7392"/>
        <xdr:cNvSpPr txBox="1"/>
      </xdr:nvSpPr>
      <xdr:spPr>
        <a:xfrm>
          <a:off x="42164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1667</xdr:row>
      <xdr:rowOff>0</xdr:rowOff>
    </xdr:from>
    <xdr:ext cx="184731" cy="264560"/>
    <xdr:sp macro="" textlink="">
      <xdr:nvSpPr>
        <xdr:cNvPr id="7394" name="TextBox 7393"/>
        <xdr:cNvSpPr txBox="1"/>
      </xdr:nvSpPr>
      <xdr:spPr>
        <a:xfrm>
          <a:off x="4216400" y="123771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1667</xdr:row>
      <xdr:rowOff>0</xdr:rowOff>
    </xdr:from>
    <xdr:ext cx="184731" cy="264560"/>
    <xdr:sp macro="" textlink="">
      <xdr:nvSpPr>
        <xdr:cNvPr id="7395" name="TextBox 7394"/>
        <xdr:cNvSpPr txBox="1"/>
      </xdr:nvSpPr>
      <xdr:spPr>
        <a:xfrm>
          <a:off x="4216400" y="123771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1667</xdr:row>
      <xdr:rowOff>0</xdr:rowOff>
    </xdr:from>
    <xdr:ext cx="184731" cy="264560"/>
    <xdr:sp macro="" textlink="">
      <xdr:nvSpPr>
        <xdr:cNvPr id="7396" name="TextBox 7395"/>
        <xdr:cNvSpPr txBox="1"/>
      </xdr:nvSpPr>
      <xdr:spPr>
        <a:xfrm>
          <a:off x="4216400" y="123771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1667</xdr:row>
      <xdr:rowOff>0</xdr:rowOff>
    </xdr:from>
    <xdr:ext cx="184731" cy="264560"/>
    <xdr:sp macro="" textlink="">
      <xdr:nvSpPr>
        <xdr:cNvPr id="7397" name="TextBox 7396"/>
        <xdr:cNvSpPr txBox="1"/>
      </xdr:nvSpPr>
      <xdr:spPr>
        <a:xfrm>
          <a:off x="4216400" y="123771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1667</xdr:row>
      <xdr:rowOff>0</xdr:rowOff>
    </xdr:from>
    <xdr:ext cx="184731" cy="264560"/>
    <xdr:sp macro="" textlink="">
      <xdr:nvSpPr>
        <xdr:cNvPr id="7398" name="TextBox 7397"/>
        <xdr:cNvSpPr txBox="1"/>
      </xdr:nvSpPr>
      <xdr:spPr>
        <a:xfrm>
          <a:off x="4216400" y="123771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1667</xdr:row>
      <xdr:rowOff>0</xdr:rowOff>
    </xdr:from>
    <xdr:ext cx="184731" cy="264560"/>
    <xdr:sp macro="" textlink="">
      <xdr:nvSpPr>
        <xdr:cNvPr id="7399" name="TextBox 7398"/>
        <xdr:cNvSpPr txBox="1"/>
      </xdr:nvSpPr>
      <xdr:spPr>
        <a:xfrm>
          <a:off x="4216400" y="123771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1667</xdr:row>
      <xdr:rowOff>0</xdr:rowOff>
    </xdr:from>
    <xdr:ext cx="184731" cy="264560"/>
    <xdr:sp macro="" textlink="">
      <xdr:nvSpPr>
        <xdr:cNvPr id="7400" name="TextBox 7399"/>
        <xdr:cNvSpPr txBox="1"/>
      </xdr:nvSpPr>
      <xdr:spPr>
        <a:xfrm>
          <a:off x="4216400" y="123771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1667</xdr:row>
      <xdr:rowOff>0</xdr:rowOff>
    </xdr:from>
    <xdr:ext cx="184731" cy="264560"/>
    <xdr:sp macro="" textlink="">
      <xdr:nvSpPr>
        <xdr:cNvPr id="7401" name="TextBox 7400"/>
        <xdr:cNvSpPr txBox="1"/>
      </xdr:nvSpPr>
      <xdr:spPr>
        <a:xfrm>
          <a:off x="4216400" y="123771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1667</xdr:row>
      <xdr:rowOff>0</xdr:rowOff>
    </xdr:from>
    <xdr:ext cx="184731" cy="264560"/>
    <xdr:sp macro="" textlink="">
      <xdr:nvSpPr>
        <xdr:cNvPr id="7402" name="TextBox 7401"/>
        <xdr:cNvSpPr txBox="1"/>
      </xdr:nvSpPr>
      <xdr:spPr>
        <a:xfrm>
          <a:off x="4216400" y="123771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1667</xdr:row>
      <xdr:rowOff>0</xdr:rowOff>
    </xdr:from>
    <xdr:ext cx="184731" cy="264560"/>
    <xdr:sp macro="" textlink="">
      <xdr:nvSpPr>
        <xdr:cNvPr id="7403" name="TextBox 7402"/>
        <xdr:cNvSpPr txBox="1"/>
      </xdr:nvSpPr>
      <xdr:spPr>
        <a:xfrm>
          <a:off x="4216400" y="123771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1667</xdr:row>
      <xdr:rowOff>0</xdr:rowOff>
    </xdr:from>
    <xdr:ext cx="184731" cy="264560"/>
    <xdr:sp macro="" textlink="">
      <xdr:nvSpPr>
        <xdr:cNvPr id="7404" name="TextBox 7403"/>
        <xdr:cNvSpPr txBox="1"/>
      </xdr:nvSpPr>
      <xdr:spPr>
        <a:xfrm>
          <a:off x="4216400" y="123771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1667</xdr:row>
      <xdr:rowOff>0</xdr:rowOff>
    </xdr:from>
    <xdr:ext cx="184731" cy="264560"/>
    <xdr:sp macro="" textlink="">
      <xdr:nvSpPr>
        <xdr:cNvPr id="7405" name="TextBox 7404"/>
        <xdr:cNvSpPr txBox="1"/>
      </xdr:nvSpPr>
      <xdr:spPr>
        <a:xfrm>
          <a:off x="4216400" y="123771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1667</xdr:row>
      <xdr:rowOff>0</xdr:rowOff>
    </xdr:from>
    <xdr:ext cx="184731" cy="264560"/>
    <xdr:sp macro="" textlink="">
      <xdr:nvSpPr>
        <xdr:cNvPr id="7406" name="TextBox 7405"/>
        <xdr:cNvSpPr txBox="1"/>
      </xdr:nvSpPr>
      <xdr:spPr>
        <a:xfrm>
          <a:off x="4216400" y="123771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1667</xdr:row>
      <xdr:rowOff>0</xdr:rowOff>
    </xdr:from>
    <xdr:ext cx="184731" cy="264560"/>
    <xdr:sp macro="" textlink="">
      <xdr:nvSpPr>
        <xdr:cNvPr id="7407" name="TextBox 7406"/>
        <xdr:cNvSpPr txBox="1"/>
      </xdr:nvSpPr>
      <xdr:spPr>
        <a:xfrm>
          <a:off x="4216400" y="123771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1667</xdr:row>
      <xdr:rowOff>0</xdr:rowOff>
    </xdr:from>
    <xdr:ext cx="184731" cy="264560"/>
    <xdr:sp macro="" textlink="">
      <xdr:nvSpPr>
        <xdr:cNvPr id="7408" name="TextBox 7407"/>
        <xdr:cNvSpPr txBox="1"/>
      </xdr:nvSpPr>
      <xdr:spPr>
        <a:xfrm>
          <a:off x="4216400" y="123771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1667</xdr:row>
      <xdr:rowOff>0</xdr:rowOff>
    </xdr:from>
    <xdr:ext cx="184731" cy="264560"/>
    <xdr:sp macro="" textlink="">
      <xdr:nvSpPr>
        <xdr:cNvPr id="7409" name="TextBox 7408"/>
        <xdr:cNvSpPr txBox="1"/>
      </xdr:nvSpPr>
      <xdr:spPr>
        <a:xfrm>
          <a:off x="4216400" y="123771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1667</xdr:row>
      <xdr:rowOff>0</xdr:rowOff>
    </xdr:from>
    <xdr:ext cx="184731" cy="264560"/>
    <xdr:sp macro="" textlink="">
      <xdr:nvSpPr>
        <xdr:cNvPr id="7410" name="TextBox 7409"/>
        <xdr:cNvSpPr txBox="1"/>
      </xdr:nvSpPr>
      <xdr:spPr>
        <a:xfrm>
          <a:off x="4216400" y="123771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1667</xdr:row>
      <xdr:rowOff>0</xdr:rowOff>
    </xdr:from>
    <xdr:ext cx="184731" cy="264560"/>
    <xdr:sp macro="" textlink="">
      <xdr:nvSpPr>
        <xdr:cNvPr id="7411" name="TextBox 7410"/>
        <xdr:cNvSpPr txBox="1"/>
      </xdr:nvSpPr>
      <xdr:spPr>
        <a:xfrm>
          <a:off x="4216400" y="123771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1667</xdr:row>
      <xdr:rowOff>0</xdr:rowOff>
    </xdr:from>
    <xdr:ext cx="184731" cy="264560"/>
    <xdr:sp macro="" textlink="">
      <xdr:nvSpPr>
        <xdr:cNvPr id="7412" name="TextBox 7411"/>
        <xdr:cNvSpPr txBox="1"/>
      </xdr:nvSpPr>
      <xdr:spPr>
        <a:xfrm>
          <a:off x="4216400" y="123771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1667</xdr:row>
      <xdr:rowOff>0</xdr:rowOff>
    </xdr:from>
    <xdr:ext cx="184731" cy="264560"/>
    <xdr:sp macro="" textlink="">
      <xdr:nvSpPr>
        <xdr:cNvPr id="7413" name="TextBox 7412"/>
        <xdr:cNvSpPr txBox="1"/>
      </xdr:nvSpPr>
      <xdr:spPr>
        <a:xfrm>
          <a:off x="4216400" y="123771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1667</xdr:row>
      <xdr:rowOff>0</xdr:rowOff>
    </xdr:from>
    <xdr:ext cx="184731" cy="264560"/>
    <xdr:sp macro="" textlink="">
      <xdr:nvSpPr>
        <xdr:cNvPr id="7414" name="TextBox 7413"/>
        <xdr:cNvSpPr txBox="1"/>
      </xdr:nvSpPr>
      <xdr:spPr>
        <a:xfrm>
          <a:off x="4216400" y="123771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1667</xdr:row>
      <xdr:rowOff>0</xdr:rowOff>
    </xdr:from>
    <xdr:ext cx="184731" cy="264560"/>
    <xdr:sp macro="" textlink="">
      <xdr:nvSpPr>
        <xdr:cNvPr id="7415" name="TextBox 7414"/>
        <xdr:cNvSpPr txBox="1"/>
      </xdr:nvSpPr>
      <xdr:spPr>
        <a:xfrm>
          <a:off x="4216400" y="123771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1667</xdr:row>
      <xdr:rowOff>0</xdr:rowOff>
    </xdr:from>
    <xdr:ext cx="184731" cy="264560"/>
    <xdr:sp macro="" textlink="">
      <xdr:nvSpPr>
        <xdr:cNvPr id="7416" name="TextBox 7415"/>
        <xdr:cNvSpPr txBox="1"/>
      </xdr:nvSpPr>
      <xdr:spPr>
        <a:xfrm>
          <a:off x="4216400" y="123771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1667</xdr:row>
      <xdr:rowOff>0</xdr:rowOff>
    </xdr:from>
    <xdr:ext cx="184731" cy="264560"/>
    <xdr:sp macro="" textlink="">
      <xdr:nvSpPr>
        <xdr:cNvPr id="7417" name="TextBox 7416"/>
        <xdr:cNvSpPr txBox="1"/>
      </xdr:nvSpPr>
      <xdr:spPr>
        <a:xfrm>
          <a:off x="4216400" y="123771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418" name="TextBox 7417"/>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419" name="TextBox 7418"/>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420" name="TextBox 7419"/>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421" name="TextBox 7420"/>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422" name="TextBox 7421"/>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423" name="TextBox 7422"/>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424" name="TextBox 7423"/>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425" name="TextBox 7424"/>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426" name="TextBox 7425"/>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427" name="TextBox 7426"/>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428" name="TextBox 7427"/>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429" name="TextBox 7428"/>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430" name="TextBox 7429"/>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431" name="TextBox 7430"/>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432" name="TextBox 7431"/>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433" name="TextBox 7432"/>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434" name="TextBox 7433"/>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435" name="TextBox 7434"/>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436" name="TextBox 7435"/>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437" name="TextBox 7436"/>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438" name="TextBox 7437"/>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439" name="TextBox 7438"/>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440" name="TextBox 7439"/>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441" name="TextBox 7440"/>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1668</xdr:row>
      <xdr:rowOff>0</xdr:rowOff>
    </xdr:from>
    <xdr:ext cx="184731" cy="264560"/>
    <xdr:sp macro="" textlink="">
      <xdr:nvSpPr>
        <xdr:cNvPr id="7442" name="TextBox 7441"/>
        <xdr:cNvSpPr txBox="1"/>
      </xdr:nvSpPr>
      <xdr:spPr>
        <a:xfrm>
          <a:off x="4216400" y="12381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1668</xdr:row>
      <xdr:rowOff>0</xdr:rowOff>
    </xdr:from>
    <xdr:ext cx="184731" cy="264560"/>
    <xdr:sp macro="" textlink="">
      <xdr:nvSpPr>
        <xdr:cNvPr id="7443" name="TextBox 7442"/>
        <xdr:cNvSpPr txBox="1"/>
      </xdr:nvSpPr>
      <xdr:spPr>
        <a:xfrm>
          <a:off x="4216400" y="12381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1668</xdr:row>
      <xdr:rowOff>0</xdr:rowOff>
    </xdr:from>
    <xdr:ext cx="184731" cy="264560"/>
    <xdr:sp macro="" textlink="">
      <xdr:nvSpPr>
        <xdr:cNvPr id="7444" name="TextBox 7443"/>
        <xdr:cNvSpPr txBox="1"/>
      </xdr:nvSpPr>
      <xdr:spPr>
        <a:xfrm>
          <a:off x="4216400" y="12381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1668</xdr:row>
      <xdr:rowOff>0</xdr:rowOff>
    </xdr:from>
    <xdr:ext cx="184731" cy="264560"/>
    <xdr:sp macro="" textlink="">
      <xdr:nvSpPr>
        <xdr:cNvPr id="7445" name="TextBox 7444"/>
        <xdr:cNvSpPr txBox="1"/>
      </xdr:nvSpPr>
      <xdr:spPr>
        <a:xfrm>
          <a:off x="4216400" y="12381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1668</xdr:row>
      <xdr:rowOff>0</xdr:rowOff>
    </xdr:from>
    <xdr:ext cx="184731" cy="264560"/>
    <xdr:sp macro="" textlink="">
      <xdr:nvSpPr>
        <xdr:cNvPr id="7446" name="TextBox 7445"/>
        <xdr:cNvSpPr txBox="1"/>
      </xdr:nvSpPr>
      <xdr:spPr>
        <a:xfrm>
          <a:off x="4216400" y="12381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1668</xdr:row>
      <xdr:rowOff>0</xdr:rowOff>
    </xdr:from>
    <xdr:ext cx="184731" cy="264560"/>
    <xdr:sp macro="" textlink="">
      <xdr:nvSpPr>
        <xdr:cNvPr id="7447" name="TextBox 7446"/>
        <xdr:cNvSpPr txBox="1"/>
      </xdr:nvSpPr>
      <xdr:spPr>
        <a:xfrm>
          <a:off x="4216400" y="12381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1668</xdr:row>
      <xdr:rowOff>0</xdr:rowOff>
    </xdr:from>
    <xdr:ext cx="184731" cy="264560"/>
    <xdr:sp macro="" textlink="">
      <xdr:nvSpPr>
        <xdr:cNvPr id="7448" name="TextBox 7447"/>
        <xdr:cNvSpPr txBox="1"/>
      </xdr:nvSpPr>
      <xdr:spPr>
        <a:xfrm>
          <a:off x="4216400" y="12381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1668</xdr:row>
      <xdr:rowOff>0</xdr:rowOff>
    </xdr:from>
    <xdr:ext cx="184731" cy="264560"/>
    <xdr:sp macro="" textlink="">
      <xdr:nvSpPr>
        <xdr:cNvPr id="7449" name="TextBox 7448"/>
        <xdr:cNvSpPr txBox="1"/>
      </xdr:nvSpPr>
      <xdr:spPr>
        <a:xfrm>
          <a:off x="4216400" y="12381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1668</xdr:row>
      <xdr:rowOff>0</xdr:rowOff>
    </xdr:from>
    <xdr:ext cx="184731" cy="264560"/>
    <xdr:sp macro="" textlink="">
      <xdr:nvSpPr>
        <xdr:cNvPr id="7450" name="TextBox 7449"/>
        <xdr:cNvSpPr txBox="1"/>
      </xdr:nvSpPr>
      <xdr:spPr>
        <a:xfrm>
          <a:off x="4216400" y="12381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1668</xdr:row>
      <xdr:rowOff>0</xdr:rowOff>
    </xdr:from>
    <xdr:ext cx="184731" cy="264560"/>
    <xdr:sp macro="" textlink="">
      <xdr:nvSpPr>
        <xdr:cNvPr id="7451" name="TextBox 7450"/>
        <xdr:cNvSpPr txBox="1"/>
      </xdr:nvSpPr>
      <xdr:spPr>
        <a:xfrm>
          <a:off x="4216400" y="12381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1668</xdr:row>
      <xdr:rowOff>0</xdr:rowOff>
    </xdr:from>
    <xdr:ext cx="184731" cy="264560"/>
    <xdr:sp macro="" textlink="">
      <xdr:nvSpPr>
        <xdr:cNvPr id="7452" name="TextBox 7451"/>
        <xdr:cNvSpPr txBox="1"/>
      </xdr:nvSpPr>
      <xdr:spPr>
        <a:xfrm>
          <a:off x="4216400" y="12381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1668</xdr:row>
      <xdr:rowOff>0</xdr:rowOff>
    </xdr:from>
    <xdr:ext cx="184731" cy="264560"/>
    <xdr:sp macro="" textlink="">
      <xdr:nvSpPr>
        <xdr:cNvPr id="7453" name="TextBox 7452"/>
        <xdr:cNvSpPr txBox="1"/>
      </xdr:nvSpPr>
      <xdr:spPr>
        <a:xfrm>
          <a:off x="4216400" y="12381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1668</xdr:row>
      <xdr:rowOff>0</xdr:rowOff>
    </xdr:from>
    <xdr:ext cx="184731" cy="264560"/>
    <xdr:sp macro="" textlink="">
      <xdr:nvSpPr>
        <xdr:cNvPr id="7454" name="TextBox 7453"/>
        <xdr:cNvSpPr txBox="1"/>
      </xdr:nvSpPr>
      <xdr:spPr>
        <a:xfrm>
          <a:off x="4216400" y="12381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1668</xdr:row>
      <xdr:rowOff>0</xdr:rowOff>
    </xdr:from>
    <xdr:ext cx="184731" cy="264560"/>
    <xdr:sp macro="" textlink="">
      <xdr:nvSpPr>
        <xdr:cNvPr id="7455" name="TextBox 7454"/>
        <xdr:cNvSpPr txBox="1"/>
      </xdr:nvSpPr>
      <xdr:spPr>
        <a:xfrm>
          <a:off x="4216400" y="12381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1668</xdr:row>
      <xdr:rowOff>0</xdr:rowOff>
    </xdr:from>
    <xdr:ext cx="184731" cy="264560"/>
    <xdr:sp macro="" textlink="">
      <xdr:nvSpPr>
        <xdr:cNvPr id="7456" name="TextBox 7455"/>
        <xdr:cNvSpPr txBox="1"/>
      </xdr:nvSpPr>
      <xdr:spPr>
        <a:xfrm>
          <a:off x="4216400" y="12381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1668</xdr:row>
      <xdr:rowOff>0</xdr:rowOff>
    </xdr:from>
    <xdr:ext cx="184731" cy="264560"/>
    <xdr:sp macro="" textlink="">
      <xdr:nvSpPr>
        <xdr:cNvPr id="7457" name="TextBox 7456"/>
        <xdr:cNvSpPr txBox="1"/>
      </xdr:nvSpPr>
      <xdr:spPr>
        <a:xfrm>
          <a:off x="4216400" y="12381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1668</xdr:row>
      <xdr:rowOff>0</xdr:rowOff>
    </xdr:from>
    <xdr:ext cx="184731" cy="264560"/>
    <xdr:sp macro="" textlink="">
      <xdr:nvSpPr>
        <xdr:cNvPr id="7458" name="TextBox 7457"/>
        <xdr:cNvSpPr txBox="1"/>
      </xdr:nvSpPr>
      <xdr:spPr>
        <a:xfrm>
          <a:off x="4216400" y="12381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1668</xdr:row>
      <xdr:rowOff>0</xdr:rowOff>
    </xdr:from>
    <xdr:ext cx="184731" cy="264560"/>
    <xdr:sp macro="" textlink="">
      <xdr:nvSpPr>
        <xdr:cNvPr id="7459" name="TextBox 7458"/>
        <xdr:cNvSpPr txBox="1"/>
      </xdr:nvSpPr>
      <xdr:spPr>
        <a:xfrm>
          <a:off x="4216400" y="12381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1668</xdr:row>
      <xdr:rowOff>0</xdr:rowOff>
    </xdr:from>
    <xdr:ext cx="184731" cy="264560"/>
    <xdr:sp macro="" textlink="">
      <xdr:nvSpPr>
        <xdr:cNvPr id="7460" name="TextBox 7459"/>
        <xdr:cNvSpPr txBox="1"/>
      </xdr:nvSpPr>
      <xdr:spPr>
        <a:xfrm>
          <a:off x="4216400" y="12381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1668</xdr:row>
      <xdr:rowOff>0</xdr:rowOff>
    </xdr:from>
    <xdr:ext cx="184731" cy="264560"/>
    <xdr:sp macro="" textlink="">
      <xdr:nvSpPr>
        <xdr:cNvPr id="7461" name="TextBox 7460"/>
        <xdr:cNvSpPr txBox="1"/>
      </xdr:nvSpPr>
      <xdr:spPr>
        <a:xfrm>
          <a:off x="4216400" y="12381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1668</xdr:row>
      <xdr:rowOff>0</xdr:rowOff>
    </xdr:from>
    <xdr:ext cx="184731" cy="264560"/>
    <xdr:sp macro="" textlink="">
      <xdr:nvSpPr>
        <xdr:cNvPr id="7462" name="TextBox 7461"/>
        <xdr:cNvSpPr txBox="1"/>
      </xdr:nvSpPr>
      <xdr:spPr>
        <a:xfrm>
          <a:off x="4216400" y="12381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1668</xdr:row>
      <xdr:rowOff>0</xdr:rowOff>
    </xdr:from>
    <xdr:ext cx="184731" cy="264560"/>
    <xdr:sp macro="" textlink="">
      <xdr:nvSpPr>
        <xdr:cNvPr id="7463" name="TextBox 7462"/>
        <xdr:cNvSpPr txBox="1"/>
      </xdr:nvSpPr>
      <xdr:spPr>
        <a:xfrm>
          <a:off x="4216400" y="12381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1668</xdr:row>
      <xdr:rowOff>0</xdr:rowOff>
    </xdr:from>
    <xdr:ext cx="184731" cy="264560"/>
    <xdr:sp macro="" textlink="">
      <xdr:nvSpPr>
        <xdr:cNvPr id="7464" name="TextBox 7463"/>
        <xdr:cNvSpPr txBox="1"/>
      </xdr:nvSpPr>
      <xdr:spPr>
        <a:xfrm>
          <a:off x="4216400" y="12381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1668</xdr:row>
      <xdr:rowOff>0</xdr:rowOff>
    </xdr:from>
    <xdr:ext cx="184731" cy="264560"/>
    <xdr:sp macro="" textlink="">
      <xdr:nvSpPr>
        <xdr:cNvPr id="7465" name="TextBox 7464"/>
        <xdr:cNvSpPr txBox="1"/>
      </xdr:nvSpPr>
      <xdr:spPr>
        <a:xfrm>
          <a:off x="4216400" y="12381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1669</xdr:row>
      <xdr:rowOff>0</xdr:rowOff>
    </xdr:from>
    <xdr:ext cx="184731" cy="264560"/>
    <xdr:sp macro="" textlink="">
      <xdr:nvSpPr>
        <xdr:cNvPr id="7466" name="TextBox 7465"/>
        <xdr:cNvSpPr txBox="1"/>
      </xdr:nvSpPr>
      <xdr:spPr>
        <a:xfrm>
          <a:off x="4216400" y="123863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1669</xdr:row>
      <xdr:rowOff>0</xdr:rowOff>
    </xdr:from>
    <xdr:ext cx="184731" cy="264560"/>
    <xdr:sp macro="" textlink="">
      <xdr:nvSpPr>
        <xdr:cNvPr id="7467" name="TextBox 7466"/>
        <xdr:cNvSpPr txBox="1"/>
      </xdr:nvSpPr>
      <xdr:spPr>
        <a:xfrm>
          <a:off x="4216400" y="123863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1669</xdr:row>
      <xdr:rowOff>0</xdr:rowOff>
    </xdr:from>
    <xdr:ext cx="184731" cy="264560"/>
    <xdr:sp macro="" textlink="">
      <xdr:nvSpPr>
        <xdr:cNvPr id="7468" name="TextBox 7467"/>
        <xdr:cNvSpPr txBox="1"/>
      </xdr:nvSpPr>
      <xdr:spPr>
        <a:xfrm>
          <a:off x="4216400" y="123863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1669</xdr:row>
      <xdr:rowOff>0</xdr:rowOff>
    </xdr:from>
    <xdr:ext cx="184731" cy="264560"/>
    <xdr:sp macro="" textlink="">
      <xdr:nvSpPr>
        <xdr:cNvPr id="7469" name="TextBox 7468"/>
        <xdr:cNvSpPr txBox="1"/>
      </xdr:nvSpPr>
      <xdr:spPr>
        <a:xfrm>
          <a:off x="4216400" y="123863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1669</xdr:row>
      <xdr:rowOff>0</xdr:rowOff>
    </xdr:from>
    <xdr:ext cx="184731" cy="264560"/>
    <xdr:sp macro="" textlink="">
      <xdr:nvSpPr>
        <xdr:cNvPr id="7470" name="TextBox 7469"/>
        <xdr:cNvSpPr txBox="1"/>
      </xdr:nvSpPr>
      <xdr:spPr>
        <a:xfrm>
          <a:off x="4216400" y="123863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1669</xdr:row>
      <xdr:rowOff>0</xdr:rowOff>
    </xdr:from>
    <xdr:ext cx="184731" cy="264560"/>
    <xdr:sp macro="" textlink="">
      <xdr:nvSpPr>
        <xdr:cNvPr id="7471" name="TextBox 7470"/>
        <xdr:cNvSpPr txBox="1"/>
      </xdr:nvSpPr>
      <xdr:spPr>
        <a:xfrm>
          <a:off x="4216400" y="123863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1669</xdr:row>
      <xdr:rowOff>0</xdr:rowOff>
    </xdr:from>
    <xdr:ext cx="184731" cy="264560"/>
    <xdr:sp macro="" textlink="">
      <xdr:nvSpPr>
        <xdr:cNvPr id="7472" name="TextBox 7471"/>
        <xdr:cNvSpPr txBox="1"/>
      </xdr:nvSpPr>
      <xdr:spPr>
        <a:xfrm>
          <a:off x="4216400" y="123863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1669</xdr:row>
      <xdr:rowOff>0</xdr:rowOff>
    </xdr:from>
    <xdr:ext cx="184731" cy="264560"/>
    <xdr:sp macro="" textlink="">
      <xdr:nvSpPr>
        <xdr:cNvPr id="7473" name="TextBox 7472"/>
        <xdr:cNvSpPr txBox="1"/>
      </xdr:nvSpPr>
      <xdr:spPr>
        <a:xfrm>
          <a:off x="4216400" y="123863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1669</xdr:row>
      <xdr:rowOff>0</xdr:rowOff>
    </xdr:from>
    <xdr:ext cx="184731" cy="264560"/>
    <xdr:sp macro="" textlink="">
      <xdr:nvSpPr>
        <xdr:cNvPr id="7474" name="TextBox 7473"/>
        <xdr:cNvSpPr txBox="1"/>
      </xdr:nvSpPr>
      <xdr:spPr>
        <a:xfrm>
          <a:off x="4216400" y="123863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1669</xdr:row>
      <xdr:rowOff>0</xdr:rowOff>
    </xdr:from>
    <xdr:ext cx="184731" cy="264560"/>
    <xdr:sp macro="" textlink="">
      <xdr:nvSpPr>
        <xdr:cNvPr id="7475" name="TextBox 7474"/>
        <xdr:cNvSpPr txBox="1"/>
      </xdr:nvSpPr>
      <xdr:spPr>
        <a:xfrm>
          <a:off x="4216400" y="123863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1669</xdr:row>
      <xdr:rowOff>0</xdr:rowOff>
    </xdr:from>
    <xdr:ext cx="184731" cy="264560"/>
    <xdr:sp macro="" textlink="">
      <xdr:nvSpPr>
        <xdr:cNvPr id="7476" name="TextBox 7475"/>
        <xdr:cNvSpPr txBox="1"/>
      </xdr:nvSpPr>
      <xdr:spPr>
        <a:xfrm>
          <a:off x="4216400" y="123863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1669</xdr:row>
      <xdr:rowOff>0</xdr:rowOff>
    </xdr:from>
    <xdr:ext cx="184731" cy="264560"/>
    <xdr:sp macro="" textlink="">
      <xdr:nvSpPr>
        <xdr:cNvPr id="7477" name="TextBox 7476"/>
        <xdr:cNvSpPr txBox="1"/>
      </xdr:nvSpPr>
      <xdr:spPr>
        <a:xfrm>
          <a:off x="4216400" y="123863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1669</xdr:row>
      <xdr:rowOff>0</xdr:rowOff>
    </xdr:from>
    <xdr:ext cx="184731" cy="264560"/>
    <xdr:sp macro="" textlink="">
      <xdr:nvSpPr>
        <xdr:cNvPr id="7478" name="TextBox 7477"/>
        <xdr:cNvSpPr txBox="1"/>
      </xdr:nvSpPr>
      <xdr:spPr>
        <a:xfrm>
          <a:off x="4216400" y="123863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1669</xdr:row>
      <xdr:rowOff>0</xdr:rowOff>
    </xdr:from>
    <xdr:ext cx="184731" cy="264560"/>
    <xdr:sp macro="" textlink="">
      <xdr:nvSpPr>
        <xdr:cNvPr id="7479" name="TextBox 7478"/>
        <xdr:cNvSpPr txBox="1"/>
      </xdr:nvSpPr>
      <xdr:spPr>
        <a:xfrm>
          <a:off x="4216400" y="123863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1669</xdr:row>
      <xdr:rowOff>0</xdr:rowOff>
    </xdr:from>
    <xdr:ext cx="184731" cy="264560"/>
    <xdr:sp macro="" textlink="">
      <xdr:nvSpPr>
        <xdr:cNvPr id="7480" name="TextBox 7479"/>
        <xdr:cNvSpPr txBox="1"/>
      </xdr:nvSpPr>
      <xdr:spPr>
        <a:xfrm>
          <a:off x="4216400" y="123863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1669</xdr:row>
      <xdr:rowOff>0</xdr:rowOff>
    </xdr:from>
    <xdr:ext cx="184731" cy="264560"/>
    <xdr:sp macro="" textlink="">
      <xdr:nvSpPr>
        <xdr:cNvPr id="7481" name="TextBox 7480"/>
        <xdr:cNvSpPr txBox="1"/>
      </xdr:nvSpPr>
      <xdr:spPr>
        <a:xfrm>
          <a:off x="4216400" y="123863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1669</xdr:row>
      <xdr:rowOff>0</xdr:rowOff>
    </xdr:from>
    <xdr:ext cx="184731" cy="264560"/>
    <xdr:sp macro="" textlink="">
      <xdr:nvSpPr>
        <xdr:cNvPr id="7482" name="TextBox 7481"/>
        <xdr:cNvSpPr txBox="1"/>
      </xdr:nvSpPr>
      <xdr:spPr>
        <a:xfrm>
          <a:off x="4216400" y="123863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1669</xdr:row>
      <xdr:rowOff>0</xdr:rowOff>
    </xdr:from>
    <xdr:ext cx="184731" cy="264560"/>
    <xdr:sp macro="" textlink="">
      <xdr:nvSpPr>
        <xdr:cNvPr id="7483" name="TextBox 7482"/>
        <xdr:cNvSpPr txBox="1"/>
      </xdr:nvSpPr>
      <xdr:spPr>
        <a:xfrm>
          <a:off x="4216400" y="123863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1669</xdr:row>
      <xdr:rowOff>0</xdr:rowOff>
    </xdr:from>
    <xdr:ext cx="184731" cy="264560"/>
    <xdr:sp macro="" textlink="">
      <xdr:nvSpPr>
        <xdr:cNvPr id="7484" name="TextBox 7483"/>
        <xdr:cNvSpPr txBox="1"/>
      </xdr:nvSpPr>
      <xdr:spPr>
        <a:xfrm>
          <a:off x="4216400" y="123863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1669</xdr:row>
      <xdr:rowOff>0</xdr:rowOff>
    </xdr:from>
    <xdr:ext cx="184731" cy="264560"/>
    <xdr:sp macro="" textlink="">
      <xdr:nvSpPr>
        <xdr:cNvPr id="7485" name="TextBox 7484"/>
        <xdr:cNvSpPr txBox="1"/>
      </xdr:nvSpPr>
      <xdr:spPr>
        <a:xfrm>
          <a:off x="4216400" y="123863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1669</xdr:row>
      <xdr:rowOff>0</xdr:rowOff>
    </xdr:from>
    <xdr:ext cx="184731" cy="264560"/>
    <xdr:sp macro="" textlink="">
      <xdr:nvSpPr>
        <xdr:cNvPr id="7486" name="TextBox 7485"/>
        <xdr:cNvSpPr txBox="1"/>
      </xdr:nvSpPr>
      <xdr:spPr>
        <a:xfrm>
          <a:off x="4216400" y="123863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1669</xdr:row>
      <xdr:rowOff>0</xdr:rowOff>
    </xdr:from>
    <xdr:ext cx="184731" cy="264560"/>
    <xdr:sp macro="" textlink="">
      <xdr:nvSpPr>
        <xdr:cNvPr id="7487" name="TextBox 7486"/>
        <xdr:cNvSpPr txBox="1"/>
      </xdr:nvSpPr>
      <xdr:spPr>
        <a:xfrm>
          <a:off x="4216400" y="123863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1669</xdr:row>
      <xdr:rowOff>0</xdr:rowOff>
    </xdr:from>
    <xdr:ext cx="184731" cy="264560"/>
    <xdr:sp macro="" textlink="">
      <xdr:nvSpPr>
        <xdr:cNvPr id="7488" name="TextBox 7487"/>
        <xdr:cNvSpPr txBox="1"/>
      </xdr:nvSpPr>
      <xdr:spPr>
        <a:xfrm>
          <a:off x="4216400" y="123863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1669</xdr:row>
      <xdr:rowOff>0</xdr:rowOff>
    </xdr:from>
    <xdr:ext cx="184731" cy="264560"/>
    <xdr:sp macro="" textlink="">
      <xdr:nvSpPr>
        <xdr:cNvPr id="7489" name="TextBox 7488"/>
        <xdr:cNvSpPr txBox="1"/>
      </xdr:nvSpPr>
      <xdr:spPr>
        <a:xfrm>
          <a:off x="4216400" y="123863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1670</xdr:row>
      <xdr:rowOff>0</xdr:rowOff>
    </xdr:from>
    <xdr:ext cx="184731" cy="264560"/>
    <xdr:sp macro="" textlink="">
      <xdr:nvSpPr>
        <xdr:cNvPr id="7490" name="TextBox 7489"/>
        <xdr:cNvSpPr txBox="1"/>
      </xdr:nvSpPr>
      <xdr:spPr>
        <a:xfrm>
          <a:off x="4216400" y="12390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1670</xdr:row>
      <xdr:rowOff>0</xdr:rowOff>
    </xdr:from>
    <xdr:ext cx="184731" cy="264560"/>
    <xdr:sp macro="" textlink="">
      <xdr:nvSpPr>
        <xdr:cNvPr id="7491" name="TextBox 7490"/>
        <xdr:cNvSpPr txBox="1"/>
      </xdr:nvSpPr>
      <xdr:spPr>
        <a:xfrm>
          <a:off x="4216400" y="12390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1670</xdr:row>
      <xdr:rowOff>0</xdr:rowOff>
    </xdr:from>
    <xdr:ext cx="184731" cy="264560"/>
    <xdr:sp macro="" textlink="">
      <xdr:nvSpPr>
        <xdr:cNvPr id="7492" name="TextBox 7491"/>
        <xdr:cNvSpPr txBox="1"/>
      </xdr:nvSpPr>
      <xdr:spPr>
        <a:xfrm>
          <a:off x="4216400" y="12390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1670</xdr:row>
      <xdr:rowOff>0</xdr:rowOff>
    </xdr:from>
    <xdr:ext cx="184731" cy="264560"/>
    <xdr:sp macro="" textlink="">
      <xdr:nvSpPr>
        <xdr:cNvPr id="7493" name="TextBox 7492"/>
        <xdr:cNvSpPr txBox="1"/>
      </xdr:nvSpPr>
      <xdr:spPr>
        <a:xfrm>
          <a:off x="4216400" y="12390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1670</xdr:row>
      <xdr:rowOff>0</xdr:rowOff>
    </xdr:from>
    <xdr:ext cx="184731" cy="264560"/>
    <xdr:sp macro="" textlink="">
      <xdr:nvSpPr>
        <xdr:cNvPr id="7494" name="TextBox 7493"/>
        <xdr:cNvSpPr txBox="1"/>
      </xdr:nvSpPr>
      <xdr:spPr>
        <a:xfrm>
          <a:off x="4216400" y="12390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1670</xdr:row>
      <xdr:rowOff>0</xdr:rowOff>
    </xdr:from>
    <xdr:ext cx="184731" cy="264560"/>
    <xdr:sp macro="" textlink="">
      <xdr:nvSpPr>
        <xdr:cNvPr id="7495" name="TextBox 7494"/>
        <xdr:cNvSpPr txBox="1"/>
      </xdr:nvSpPr>
      <xdr:spPr>
        <a:xfrm>
          <a:off x="4216400" y="12390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1670</xdr:row>
      <xdr:rowOff>0</xdr:rowOff>
    </xdr:from>
    <xdr:ext cx="184731" cy="264560"/>
    <xdr:sp macro="" textlink="">
      <xdr:nvSpPr>
        <xdr:cNvPr id="7496" name="TextBox 7495"/>
        <xdr:cNvSpPr txBox="1"/>
      </xdr:nvSpPr>
      <xdr:spPr>
        <a:xfrm>
          <a:off x="4216400" y="12390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1670</xdr:row>
      <xdr:rowOff>0</xdr:rowOff>
    </xdr:from>
    <xdr:ext cx="184731" cy="264560"/>
    <xdr:sp macro="" textlink="">
      <xdr:nvSpPr>
        <xdr:cNvPr id="7497" name="TextBox 7496"/>
        <xdr:cNvSpPr txBox="1"/>
      </xdr:nvSpPr>
      <xdr:spPr>
        <a:xfrm>
          <a:off x="4216400" y="12390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1670</xdr:row>
      <xdr:rowOff>0</xdr:rowOff>
    </xdr:from>
    <xdr:ext cx="184731" cy="264560"/>
    <xdr:sp macro="" textlink="">
      <xdr:nvSpPr>
        <xdr:cNvPr id="7498" name="TextBox 7497"/>
        <xdr:cNvSpPr txBox="1"/>
      </xdr:nvSpPr>
      <xdr:spPr>
        <a:xfrm>
          <a:off x="4216400" y="12390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1670</xdr:row>
      <xdr:rowOff>0</xdr:rowOff>
    </xdr:from>
    <xdr:ext cx="184731" cy="264560"/>
    <xdr:sp macro="" textlink="">
      <xdr:nvSpPr>
        <xdr:cNvPr id="7499" name="TextBox 7498"/>
        <xdr:cNvSpPr txBox="1"/>
      </xdr:nvSpPr>
      <xdr:spPr>
        <a:xfrm>
          <a:off x="4216400" y="12390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1670</xdr:row>
      <xdr:rowOff>0</xdr:rowOff>
    </xdr:from>
    <xdr:ext cx="184731" cy="264560"/>
    <xdr:sp macro="" textlink="">
      <xdr:nvSpPr>
        <xdr:cNvPr id="7500" name="TextBox 7499"/>
        <xdr:cNvSpPr txBox="1"/>
      </xdr:nvSpPr>
      <xdr:spPr>
        <a:xfrm>
          <a:off x="4216400" y="12390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1670</xdr:row>
      <xdr:rowOff>0</xdr:rowOff>
    </xdr:from>
    <xdr:ext cx="184731" cy="264560"/>
    <xdr:sp macro="" textlink="">
      <xdr:nvSpPr>
        <xdr:cNvPr id="7501" name="TextBox 7500"/>
        <xdr:cNvSpPr txBox="1"/>
      </xdr:nvSpPr>
      <xdr:spPr>
        <a:xfrm>
          <a:off x="4216400" y="12390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1670</xdr:row>
      <xdr:rowOff>0</xdr:rowOff>
    </xdr:from>
    <xdr:ext cx="184731" cy="264560"/>
    <xdr:sp macro="" textlink="">
      <xdr:nvSpPr>
        <xdr:cNvPr id="7502" name="TextBox 7501"/>
        <xdr:cNvSpPr txBox="1"/>
      </xdr:nvSpPr>
      <xdr:spPr>
        <a:xfrm>
          <a:off x="4216400" y="12390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1670</xdr:row>
      <xdr:rowOff>0</xdr:rowOff>
    </xdr:from>
    <xdr:ext cx="184731" cy="264560"/>
    <xdr:sp macro="" textlink="">
      <xdr:nvSpPr>
        <xdr:cNvPr id="7503" name="TextBox 7502"/>
        <xdr:cNvSpPr txBox="1"/>
      </xdr:nvSpPr>
      <xdr:spPr>
        <a:xfrm>
          <a:off x="4216400" y="12390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1670</xdr:row>
      <xdr:rowOff>0</xdr:rowOff>
    </xdr:from>
    <xdr:ext cx="184731" cy="264560"/>
    <xdr:sp macro="" textlink="">
      <xdr:nvSpPr>
        <xdr:cNvPr id="7504" name="TextBox 7503"/>
        <xdr:cNvSpPr txBox="1"/>
      </xdr:nvSpPr>
      <xdr:spPr>
        <a:xfrm>
          <a:off x="4216400" y="12390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1670</xdr:row>
      <xdr:rowOff>0</xdr:rowOff>
    </xdr:from>
    <xdr:ext cx="184731" cy="264560"/>
    <xdr:sp macro="" textlink="">
      <xdr:nvSpPr>
        <xdr:cNvPr id="7505" name="TextBox 7504"/>
        <xdr:cNvSpPr txBox="1"/>
      </xdr:nvSpPr>
      <xdr:spPr>
        <a:xfrm>
          <a:off x="4216400" y="12390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1670</xdr:row>
      <xdr:rowOff>0</xdr:rowOff>
    </xdr:from>
    <xdr:ext cx="184731" cy="264560"/>
    <xdr:sp macro="" textlink="">
      <xdr:nvSpPr>
        <xdr:cNvPr id="7506" name="TextBox 7505"/>
        <xdr:cNvSpPr txBox="1"/>
      </xdr:nvSpPr>
      <xdr:spPr>
        <a:xfrm>
          <a:off x="4216400" y="12390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1670</xdr:row>
      <xdr:rowOff>0</xdr:rowOff>
    </xdr:from>
    <xdr:ext cx="184731" cy="264560"/>
    <xdr:sp macro="" textlink="">
      <xdr:nvSpPr>
        <xdr:cNvPr id="7507" name="TextBox 7506"/>
        <xdr:cNvSpPr txBox="1"/>
      </xdr:nvSpPr>
      <xdr:spPr>
        <a:xfrm>
          <a:off x="4216400" y="12390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1670</xdr:row>
      <xdr:rowOff>0</xdr:rowOff>
    </xdr:from>
    <xdr:ext cx="184731" cy="264560"/>
    <xdr:sp macro="" textlink="">
      <xdr:nvSpPr>
        <xdr:cNvPr id="7508" name="TextBox 7507"/>
        <xdr:cNvSpPr txBox="1"/>
      </xdr:nvSpPr>
      <xdr:spPr>
        <a:xfrm>
          <a:off x="4216400" y="12390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1670</xdr:row>
      <xdr:rowOff>0</xdr:rowOff>
    </xdr:from>
    <xdr:ext cx="184731" cy="264560"/>
    <xdr:sp macro="" textlink="">
      <xdr:nvSpPr>
        <xdr:cNvPr id="7509" name="TextBox 7508"/>
        <xdr:cNvSpPr txBox="1"/>
      </xdr:nvSpPr>
      <xdr:spPr>
        <a:xfrm>
          <a:off x="4216400" y="12390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1670</xdr:row>
      <xdr:rowOff>0</xdr:rowOff>
    </xdr:from>
    <xdr:ext cx="184731" cy="264560"/>
    <xdr:sp macro="" textlink="">
      <xdr:nvSpPr>
        <xdr:cNvPr id="7510" name="TextBox 7509"/>
        <xdr:cNvSpPr txBox="1"/>
      </xdr:nvSpPr>
      <xdr:spPr>
        <a:xfrm>
          <a:off x="4216400" y="12390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1670</xdr:row>
      <xdr:rowOff>0</xdr:rowOff>
    </xdr:from>
    <xdr:ext cx="184731" cy="264560"/>
    <xdr:sp macro="" textlink="">
      <xdr:nvSpPr>
        <xdr:cNvPr id="7511" name="TextBox 7510"/>
        <xdr:cNvSpPr txBox="1"/>
      </xdr:nvSpPr>
      <xdr:spPr>
        <a:xfrm>
          <a:off x="4216400" y="12390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1670</xdr:row>
      <xdr:rowOff>0</xdr:rowOff>
    </xdr:from>
    <xdr:ext cx="184731" cy="264560"/>
    <xdr:sp macro="" textlink="">
      <xdr:nvSpPr>
        <xdr:cNvPr id="7512" name="TextBox 7511"/>
        <xdr:cNvSpPr txBox="1"/>
      </xdr:nvSpPr>
      <xdr:spPr>
        <a:xfrm>
          <a:off x="4216400" y="12390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1670</xdr:row>
      <xdr:rowOff>0</xdr:rowOff>
    </xdr:from>
    <xdr:ext cx="184731" cy="264560"/>
    <xdr:sp macro="" textlink="">
      <xdr:nvSpPr>
        <xdr:cNvPr id="7513" name="TextBox 7512"/>
        <xdr:cNvSpPr txBox="1"/>
      </xdr:nvSpPr>
      <xdr:spPr>
        <a:xfrm>
          <a:off x="4216400" y="12390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1671</xdr:row>
      <xdr:rowOff>0</xdr:rowOff>
    </xdr:from>
    <xdr:ext cx="184731" cy="264560"/>
    <xdr:sp macro="" textlink="">
      <xdr:nvSpPr>
        <xdr:cNvPr id="7514" name="TextBox 7513"/>
        <xdr:cNvSpPr txBox="1"/>
      </xdr:nvSpPr>
      <xdr:spPr>
        <a:xfrm>
          <a:off x="4216400" y="12395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1671</xdr:row>
      <xdr:rowOff>0</xdr:rowOff>
    </xdr:from>
    <xdr:ext cx="184731" cy="264560"/>
    <xdr:sp macro="" textlink="">
      <xdr:nvSpPr>
        <xdr:cNvPr id="7515" name="TextBox 7514"/>
        <xdr:cNvSpPr txBox="1"/>
      </xdr:nvSpPr>
      <xdr:spPr>
        <a:xfrm>
          <a:off x="4216400" y="12395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1671</xdr:row>
      <xdr:rowOff>0</xdr:rowOff>
    </xdr:from>
    <xdr:ext cx="184731" cy="264560"/>
    <xdr:sp macro="" textlink="">
      <xdr:nvSpPr>
        <xdr:cNvPr id="7516" name="TextBox 7515"/>
        <xdr:cNvSpPr txBox="1"/>
      </xdr:nvSpPr>
      <xdr:spPr>
        <a:xfrm>
          <a:off x="4216400" y="12395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1671</xdr:row>
      <xdr:rowOff>0</xdr:rowOff>
    </xdr:from>
    <xdr:ext cx="184731" cy="264560"/>
    <xdr:sp macro="" textlink="">
      <xdr:nvSpPr>
        <xdr:cNvPr id="7517" name="TextBox 7516"/>
        <xdr:cNvSpPr txBox="1"/>
      </xdr:nvSpPr>
      <xdr:spPr>
        <a:xfrm>
          <a:off x="4216400" y="12395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1671</xdr:row>
      <xdr:rowOff>0</xdr:rowOff>
    </xdr:from>
    <xdr:ext cx="184731" cy="264560"/>
    <xdr:sp macro="" textlink="">
      <xdr:nvSpPr>
        <xdr:cNvPr id="7518" name="TextBox 7517"/>
        <xdr:cNvSpPr txBox="1"/>
      </xdr:nvSpPr>
      <xdr:spPr>
        <a:xfrm>
          <a:off x="4216400" y="12395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1671</xdr:row>
      <xdr:rowOff>0</xdr:rowOff>
    </xdr:from>
    <xdr:ext cx="184731" cy="264560"/>
    <xdr:sp macro="" textlink="">
      <xdr:nvSpPr>
        <xdr:cNvPr id="7519" name="TextBox 7518"/>
        <xdr:cNvSpPr txBox="1"/>
      </xdr:nvSpPr>
      <xdr:spPr>
        <a:xfrm>
          <a:off x="4216400" y="12395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1671</xdr:row>
      <xdr:rowOff>0</xdr:rowOff>
    </xdr:from>
    <xdr:ext cx="184731" cy="264560"/>
    <xdr:sp macro="" textlink="">
      <xdr:nvSpPr>
        <xdr:cNvPr id="7520" name="TextBox 7519"/>
        <xdr:cNvSpPr txBox="1"/>
      </xdr:nvSpPr>
      <xdr:spPr>
        <a:xfrm>
          <a:off x="4216400" y="12395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1671</xdr:row>
      <xdr:rowOff>0</xdr:rowOff>
    </xdr:from>
    <xdr:ext cx="184731" cy="264560"/>
    <xdr:sp macro="" textlink="">
      <xdr:nvSpPr>
        <xdr:cNvPr id="7521" name="TextBox 7520"/>
        <xdr:cNvSpPr txBox="1"/>
      </xdr:nvSpPr>
      <xdr:spPr>
        <a:xfrm>
          <a:off x="4216400" y="12395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1671</xdr:row>
      <xdr:rowOff>0</xdr:rowOff>
    </xdr:from>
    <xdr:ext cx="184731" cy="264560"/>
    <xdr:sp macro="" textlink="">
      <xdr:nvSpPr>
        <xdr:cNvPr id="7522" name="TextBox 7521"/>
        <xdr:cNvSpPr txBox="1"/>
      </xdr:nvSpPr>
      <xdr:spPr>
        <a:xfrm>
          <a:off x="4216400" y="12395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1671</xdr:row>
      <xdr:rowOff>0</xdr:rowOff>
    </xdr:from>
    <xdr:ext cx="184731" cy="264560"/>
    <xdr:sp macro="" textlink="">
      <xdr:nvSpPr>
        <xdr:cNvPr id="7523" name="TextBox 7522"/>
        <xdr:cNvSpPr txBox="1"/>
      </xdr:nvSpPr>
      <xdr:spPr>
        <a:xfrm>
          <a:off x="4216400" y="12395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1671</xdr:row>
      <xdr:rowOff>0</xdr:rowOff>
    </xdr:from>
    <xdr:ext cx="184731" cy="264560"/>
    <xdr:sp macro="" textlink="">
      <xdr:nvSpPr>
        <xdr:cNvPr id="7524" name="TextBox 7523"/>
        <xdr:cNvSpPr txBox="1"/>
      </xdr:nvSpPr>
      <xdr:spPr>
        <a:xfrm>
          <a:off x="4216400" y="12395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1671</xdr:row>
      <xdr:rowOff>0</xdr:rowOff>
    </xdr:from>
    <xdr:ext cx="184731" cy="264560"/>
    <xdr:sp macro="" textlink="">
      <xdr:nvSpPr>
        <xdr:cNvPr id="7525" name="TextBox 7524"/>
        <xdr:cNvSpPr txBox="1"/>
      </xdr:nvSpPr>
      <xdr:spPr>
        <a:xfrm>
          <a:off x="4216400" y="12395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1671</xdr:row>
      <xdr:rowOff>0</xdr:rowOff>
    </xdr:from>
    <xdr:ext cx="184731" cy="264560"/>
    <xdr:sp macro="" textlink="">
      <xdr:nvSpPr>
        <xdr:cNvPr id="7526" name="TextBox 7525"/>
        <xdr:cNvSpPr txBox="1"/>
      </xdr:nvSpPr>
      <xdr:spPr>
        <a:xfrm>
          <a:off x="4216400" y="12395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1671</xdr:row>
      <xdr:rowOff>0</xdr:rowOff>
    </xdr:from>
    <xdr:ext cx="184731" cy="264560"/>
    <xdr:sp macro="" textlink="">
      <xdr:nvSpPr>
        <xdr:cNvPr id="7527" name="TextBox 7526"/>
        <xdr:cNvSpPr txBox="1"/>
      </xdr:nvSpPr>
      <xdr:spPr>
        <a:xfrm>
          <a:off x="4216400" y="12395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1671</xdr:row>
      <xdr:rowOff>0</xdr:rowOff>
    </xdr:from>
    <xdr:ext cx="184731" cy="264560"/>
    <xdr:sp macro="" textlink="">
      <xdr:nvSpPr>
        <xdr:cNvPr id="7528" name="TextBox 7527"/>
        <xdr:cNvSpPr txBox="1"/>
      </xdr:nvSpPr>
      <xdr:spPr>
        <a:xfrm>
          <a:off x="4216400" y="12395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1671</xdr:row>
      <xdr:rowOff>0</xdr:rowOff>
    </xdr:from>
    <xdr:ext cx="184731" cy="264560"/>
    <xdr:sp macro="" textlink="">
      <xdr:nvSpPr>
        <xdr:cNvPr id="7529" name="TextBox 7528"/>
        <xdr:cNvSpPr txBox="1"/>
      </xdr:nvSpPr>
      <xdr:spPr>
        <a:xfrm>
          <a:off x="4216400" y="12395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1671</xdr:row>
      <xdr:rowOff>0</xdr:rowOff>
    </xdr:from>
    <xdr:ext cx="184731" cy="264560"/>
    <xdr:sp macro="" textlink="">
      <xdr:nvSpPr>
        <xdr:cNvPr id="7530" name="TextBox 7529"/>
        <xdr:cNvSpPr txBox="1"/>
      </xdr:nvSpPr>
      <xdr:spPr>
        <a:xfrm>
          <a:off x="4216400" y="12395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1671</xdr:row>
      <xdr:rowOff>0</xdr:rowOff>
    </xdr:from>
    <xdr:ext cx="184731" cy="264560"/>
    <xdr:sp macro="" textlink="">
      <xdr:nvSpPr>
        <xdr:cNvPr id="7531" name="TextBox 7530"/>
        <xdr:cNvSpPr txBox="1"/>
      </xdr:nvSpPr>
      <xdr:spPr>
        <a:xfrm>
          <a:off x="4216400" y="12395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1671</xdr:row>
      <xdr:rowOff>0</xdr:rowOff>
    </xdr:from>
    <xdr:ext cx="184731" cy="264560"/>
    <xdr:sp macro="" textlink="">
      <xdr:nvSpPr>
        <xdr:cNvPr id="7532" name="TextBox 7531"/>
        <xdr:cNvSpPr txBox="1"/>
      </xdr:nvSpPr>
      <xdr:spPr>
        <a:xfrm>
          <a:off x="4216400" y="12395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1671</xdr:row>
      <xdr:rowOff>0</xdr:rowOff>
    </xdr:from>
    <xdr:ext cx="184731" cy="264560"/>
    <xdr:sp macro="" textlink="">
      <xdr:nvSpPr>
        <xdr:cNvPr id="7533" name="TextBox 7532"/>
        <xdr:cNvSpPr txBox="1"/>
      </xdr:nvSpPr>
      <xdr:spPr>
        <a:xfrm>
          <a:off x="4216400" y="12395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1671</xdr:row>
      <xdr:rowOff>0</xdr:rowOff>
    </xdr:from>
    <xdr:ext cx="184731" cy="264560"/>
    <xdr:sp macro="" textlink="">
      <xdr:nvSpPr>
        <xdr:cNvPr id="7534" name="TextBox 7533"/>
        <xdr:cNvSpPr txBox="1"/>
      </xdr:nvSpPr>
      <xdr:spPr>
        <a:xfrm>
          <a:off x="4216400" y="12395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1671</xdr:row>
      <xdr:rowOff>0</xdr:rowOff>
    </xdr:from>
    <xdr:ext cx="184731" cy="264560"/>
    <xdr:sp macro="" textlink="">
      <xdr:nvSpPr>
        <xdr:cNvPr id="7535" name="TextBox 7534"/>
        <xdr:cNvSpPr txBox="1"/>
      </xdr:nvSpPr>
      <xdr:spPr>
        <a:xfrm>
          <a:off x="4216400" y="12395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1671</xdr:row>
      <xdr:rowOff>0</xdr:rowOff>
    </xdr:from>
    <xdr:ext cx="184731" cy="264560"/>
    <xdr:sp macro="" textlink="">
      <xdr:nvSpPr>
        <xdr:cNvPr id="7536" name="TextBox 7535"/>
        <xdr:cNvSpPr txBox="1"/>
      </xdr:nvSpPr>
      <xdr:spPr>
        <a:xfrm>
          <a:off x="4216400" y="12395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1671</xdr:row>
      <xdr:rowOff>0</xdr:rowOff>
    </xdr:from>
    <xdr:ext cx="184731" cy="264560"/>
    <xdr:sp macro="" textlink="">
      <xdr:nvSpPr>
        <xdr:cNvPr id="7537" name="TextBox 7536"/>
        <xdr:cNvSpPr txBox="1"/>
      </xdr:nvSpPr>
      <xdr:spPr>
        <a:xfrm>
          <a:off x="4216400" y="123954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1672</xdr:row>
      <xdr:rowOff>0</xdr:rowOff>
    </xdr:from>
    <xdr:ext cx="184731" cy="264560"/>
    <xdr:sp macro="" textlink="">
      <xdr:nvSpPr>
        <xdr:cNvPr id="7538" name="TextBox 7537"/>
        <xdr:cNvSpPr txBox="1"/>
      </xdr:nvSpPr>
      <xdr:spPr>
        <a:xfrm>
          <a:off x="4216400" y="124000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1672</xdr:row>
      <xdr:rowOff>0</xdr:rowOff>
    </xdr:from>
    <xdr:ext cx="184731" cy="264560"/>
    <xdr:sp macro="" textlink="">
      <xdr:nvSpPr>
        <xdr:cNvPr id="7539" name="TextBox 7538"/>
        <xdr:cNvSpPr txBox="1"/>
      </xdr:nvSpPr>
      <xdr:spPr>
        <a:xfrm>
          <a:off x="4216400" y="124000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1672</xdr:row>
      <xdr:rowOff>0</xdr:rowOff>
    </xdr:from>
    <xdr:ext cx="184731" cy="264560"/>
    <xdr:sp macro="" textlink="">
      <xdr:nvSpPr>
        <xdr:cNvPr id="7540" name="TextBox 7539"/>
        <xdr:cNvSpPr txBox="1"/>
      </xdr:nvSpPr>
      <xdr:spPr>
        <a:xfrm>
          <a:off x="4216400" y="124000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1672</xdr:row>
      <xdr:rowOff>0</xdr:rowOff>
    </xdr:from>
    <xdr:ext cx="184731" cy="264560"/>
    <xdr:sp macro="" textlink="">
      <xdr:nvSpPr>
        <xdr:cNvPr id="7541" name="TextBox 7540"/>
        <xdr:cNvSpPr txBox="1"/>
      </xdr:nvSpPr>
      <xdr:spPr>
        <a:xfrm>
          <a:off x="4216400" y="124000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1672</xdr:row>
      <xdr:rowOff>0</xdr:rowOff>
    </xdr:from>
    <xdr:ext cx="184731" cy="264560"/>
    <xdr:sp macro="" textlink="">
      <xdr:nvSpPr>
        <xdr:cNvPr id="7542" name="TextBox 7541"/>
        <xdr:cNvSpPr txBox="1"/>
      </xdr:nvSpPr>
      <xdr:spPr>
        <a:xfrm>
          <a:off x="4216400" y="124000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1672</xdr:row>
      <xdr:rowOff>0</xdr:rowOff>
    </xdr:from>
    <xdr:ext cx="184731" cy="264560"/>
    <xdr:sp macro="" textlink="">
      <xdr:nvSpPr>
        <xdr:cNvPr id="7543" name="TextBox 7542"/>
        <xdr:cNvSpPr txBox="1"/>
      </xdr:nvSpPr>
      <xdr:spPr>
        <a:xfrm>
          <a:off x="4216400" y="124000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1672</xdr:row>
      <xdr:rowOff>0</xdr:rowOff>
    </xdr:from>
    <xdr:ext cx="184731" cy="264560"/>
    <xdr:sp macro="" textlink="">
      <xdr:nvSpPr>
        <xdr:cNvPr id="7544" name="TextBox 7543"/>
        <xdr:cNvSpPr txBox="1"/>
      </xdr:nvSpPr>
      <xdr:spPr>
        <a:xfrm>
          <a:off x="4216400" y="124000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1672</xdr:row>
      <xdr:rowOff>0</xdr:rowOff>
    </xdr:from>
    <xdr:ext cx="184731" cy="264560"/>
    <xdr:sp macro="" textlink="">
      <xdr:nvSpPr>
        <xdr:cNvPr id="7545" name="TextBox 7544"/>
        <xdr:cNvSpPr txBox="1"/>
      </xdr:nvSpPr>
      <xdr:spPr>
        <a:xfrm>
          <a:off x="4216400" y="124000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1672</xdr:row>
      <xdr:rowOff>0</xdr:rowOff>
    </xdr:from>
    <xdr:ext cx="184731" cy="264560"/>
    <xdr:sp macro="" textlink="">
      <xdr:nvSpPr>
        <xdr:cNvPr id="7546" name="TextBox 7545"/>
        <xdr:cNvSpPr txBox="1"/>
      </xdr:nvSpPr>
      <xdr:spPr>
        <a:xfrm>
          <a:off x="4216400" y="124000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1672</xdr:row>
      <xdr:rowOff>0</xdr:rowOff>
    </xdr:from>
    <xdr:ext cx="184731" cy="264560"/>
    <xdr:sp macro="" textlink="">
      <xdr:nvSpPr>
        <xdr:cNvPr id="7547" name="TextBox 7546"/>
        <xdr:cNvSpPr txBox="1"/>
      </xdr:nvSpPr>
      <xdr:spPr>
        <a:xfrm>
          <a:off x="4216400" y="124000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1672</xdr:row>
      <xdr:rowOff>0</xdr:rowOff>
    </xdr:from>
    <xdr:ext cx="184731" cy="264560"/>
    <xdr:sp macro="" textlink="">
      <xdr:nvSpPr>
        <xdr:cNvPr id="7548" name="TextBox 7547"/>
        <xdr:cNvSpPr txBox="1"/>
      </xdr:nvSpPr>
      <xdr:spPr>
        <a:xfrm>
          <a:off x="4216400" y="124000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1672</xdr:row>
      <xdr:rowOff>0</xdr:rowOff>
    </xdr:from>
    <xdr:ext cx="184731" cy="264560"/>
    <xdr:sp macro="" textlink="">
      <xdr:nvSpPr>
        <xdr:cNvPr id="7549" name="TextBox 7548"/>
        <xdr:cNvSpPr txBox="1"/>
      </xdr:nvSpPr>
      <xdr:spPr>
        <a:xfrm>
          <a:off x="4216400" y="124000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1672</xdr:row>
      <xdr:rowOff>0</xdr:rowOff>
    </xdr:from>
    <xdr:ext cx="184731" cy="264560"/>
    <xdr:sp macro="" textlink="">
      <xdr:nvSpPr>
        <xdr:cNvPr id="7550" name="TextBox 7549"/>
        <xdr:cNvSpPr txBox="1"/>
      </xdr:nvSpPr>
      <xdr:spPr>
        <a:xfrm>
          <a:off x="4216400" y="124000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1672</xdr:row>
      <xdr:rowOff>0</xdr:rowOff>
    </xdr:from>
    <xdr:ext cx="184731" cy="264560"/>
    <xdr:sp macro="" textlink="">
      <xdr:nvSpPr>
        <xdr:cNvPr id="7551" name="TextBox 7550"/>
        <xdr:cNvSpPr txBox="1"/>
      </xdr:nvSpPr>
      <xdr:spPr>
        <a:xfrm>
          <a:off x="4216400" y="124000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1672</xdr:row>
      <xdr:rowOff>0</xdr:rowOff>
    </xdr:from>
    <xdr:ext cx="184731" cy="264560"/>
    <xdr:sp macro="" textlink="">
      <xdr:nvSpPr>
        <xdr:cNvPr id="7552" name="TextBox 7551"/>
        <xdr:cNvSpPr txBox="1"/>
      </xdr:nvSpPr>
      <xdr:spPr>
        <a:xfrm>
          <a:off x="4216400" y="124000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1672</xdr:row>
      <xdr:rowOff>0</xdr:rowOff>
    </xdr:from>
    <xdr:ext cx="184731" cy="264560"/>
    <xdr:sp macro="" textlink="">
      <xdr:nvSpPr>
        <xdr:cNvPr id="7553" name="TextBox 7552"/>
        <xdr:cNvSpPr txBox="1"/>
      </xdr:nvSpPr>
      <xdr:spPr>
        <a:xfrm>
          <a:off x="4216400" y="124000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1672</xdr:row>
      <xdr:rowOff>0</xdr:rowOff>
    </xdr:from>
    <xdr:ext cx="184731" cy="264560"/>
    <xdr:sp macro="" textlink="">
      <xdr:nvSpPr>
        <xdr:cNvPr id="7554" name="TextBox 7553"/>
        <xdr:cNvSpPr txBox="1"/>
      </xdr:nvSpPr>
      <xdr:spPr>
        <a:xfrm>
          <a:off x="4216400" y="124000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1672</xdr:row>
      <xdr:rowOff>0</xdr:rowOff>
    </xdr:from>
    <xdr:ext cx="184731" cy="264560"/>
    <xdr:sp macro="" textlink="">
      <xdr:nvSpPr>
        <xdr:cNvPr id="7555" name="TextBox 7554"/>
        <xdr:cNvSpPr txBox="1"/>
      </xdr:nvSpPr>
      <xdr:spPr>
        <a:xfrm>
          <a:off x="4216400" y="124000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1672</xdr:row>
      <xdr:rowOff>0</xdr:rowOff>
    </xdr:from>
    <xdr:ext cx="184731" cy="264560"/>
    <xdr:sp macro="" textlink="">
      <xdr:nvSpPr>
        <xdr:cNvPr id="7556" name="TextBox 7555"/>
        <xdr:cNvSpPr txBox="1"/>
      </xdr:nvSpPr>
      <xdr:spPr>
        <a:xfrm>
          <a:off x="4216400" y="124000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1672</xdr:row>
      <xdr:rowOff>0</xdr:rowOff>
    </xdr:from>
    <xdr:ext cx="184731" cy="264560"/>
    <xdr:sp macro="" textlink="">
      <xdr:nvSpPr>
        <xdr:cNvPr id="7557" name="TextBox 7556"/>
        <xdr:cNvSpPr txBox="1"/>
      </xdr:nvSpPr>
      <xdr:spPr>
        <a:xfrm>
          <a:off x="4216400" y="124000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1672</xdr:row>
      <xdr:rowOff>0</xdr:rowOff>
    </xdr:from>
    <xdr:ext cx="184731" cy="264560"/>
    <xdr:sp macro="" textlink="">
      <xdr:nvSpPr>
        <xdr:cNvPr id="7558" name="TextBox 7557"/>
        <xdr:cNvSpPr txBox="1"/>
      </xdr:nvSpPr>
      <xdr:spPr>
        <a:xfrm>
          <a:off x="4216400" y="124000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1672</xdr:row>
      <xdr:rowOff>0</xdr:rowOff>
    </xdr:from>
    <xdr:ext cx="184731" cy="264560"/>
    <xdr:sp macro="" textlink="">
      <xdr:nvSpPr>
        <xdr:cNvPr id="7559" name="TextBox 7558"/>
        <xdr:cNvSpPr txBox="1"/>
      </xdr:nvSpPr>
      <xdr:spPr>
        <a:xfrm>
          <a:off x="4216400" y="124000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1672</xdr:row>
      <xdr:rowOff>0</xdr:rowOff>
    </xdr:from>
    <xdr:ext cx="184731" cy="264560"/>
    <xdr:sp macro="" textlink="">
      <xdr:nvSpPr>
        <xdr:cNvPr id="7560" name="TextBox 7559"/>
        <xdr:cNvSpPr txBox="1"/>
      </xdr:nvSpPr>
      <xdr:spPr>
        <a:xfrm>
          <a:off x="4216400" y="124000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1672</xdr:row>
      <xdr:rowOff>0</xdr:rowOff>
    </xdr:from>
    <xdr:ext cx="184731" cy="264560"/>
    <xdr:sp macro="" textlink="">
      <xdr:nvSpPr>
        <xdr:cNvPr id="7561" name="TextBox 7560"/>
        <xdr:cNvSpPr txBox="1"/>
      </xdr:nvSpPr>
      <xdr:spPr>
        <a:xfrm>
          <a:off x="4216400" y="124000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1673</xdr:row>
      <xdr:rowOff>0</xdr:rowOff>
    </xdr:from>
    <xdr:ext cx="184731" cy="264560"/>
    <xdr:sp macro="" textlink="">
      <xdr:nvSpPr>
        <xdr:cNvPr id="7562" name="TextBox 7561"/>
        <xdr:cNvSpPr txBox="1"/>
      </xdr:nvSpPr>
      <xdr:spPr>
        <a:xfrm>
          <a:off x="4216400" y="124045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1673</xdr:row>
      <xdr:rowOff>0</xdr:rowOff>
    </xdr:from>
    <xdr:ext cx="184731" cy="264560"/>
    <xdr:sp macro="" textlink="">
      <xdr:nvSpPr>
        <xdr:cNvPr id="7563" name="TextBox 7562"/>
        <xdr:cNvSpPr txBox="1"/>
      </xdr:nvSpPr>
      <xdr:spPr>
        <a:xfrm>
          <a:off x="4216400" y="124045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1673</xdr:row>
      <xdr:rowOff>0</xdr:rowOff>
    </xdr:from>
    <xdr:ext cx="184731" cy="264560"/>
    <xdr:sp macro="" textlink="">
      <xdr:nvSpPr>
        <xdr:cNvPr id="7564" name="TextBox 7563"/>
        <xdr:cNvSpPr txBox="1"/>
      </xdr:nvSpPr>
      <xdr:spPr>
        <a:xfrm>
          <a:off x="4216400" y="124045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1673</xdr:row>
      <xdr:rowOff>0</xdr:rowOff>
    </xdr:from>
    <xdr:ext cx="184731" cy="264560"/>
    <xdr:sp macro="" textlink="">
      <xdr:nvSpPr>
        <xdr:cNvPr id="7565" name="TextBox 7564"/>
        <xdr:cNvSpPr txBox="1"/>
      </xdr:nvSpPr>
      <xdr:spPr>
        <a:xfrm>
          <a:off x="4216400" y="124045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1673</xdr:row>
      <xdr:rowOff>0</xdr:rowOff>
    </xdr:from>
    <xdr:ext cx="184731" cy="264560"/>
    <xdr:sp macro="" textlink="">
      <xdr:nvSpPr>
        <xdr:cNvPr id="7566" name="TextBox 7565"/>
        <xdr:cNvSpPr txBox="1"/>
      </xdr:nvSpPr>
      <xdr:spPr>
        <a:xfrm>
          <a:off x="4216400" y="124045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1673</xdr:row>
      <xdr:rowOff>0</xdr:rowOff>
    </xdr:from>
    <xdr:ext cx="184731" cy="264560"/>
    <xdr:sp macro="" textlink="">
      <xdr:nvSpPr>
        <xdr:cNvPr id="7567" name="TextBox 7566"/>
        <xdr:cNvSpPr txBox="1"/>
      </xdr:nvSpPr>
      <xdr:spPr>
        <a:xfrm>
          <a:off x="4216400" y="124045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1673</xdr:row>
      <xdr:rowOff>0</xdr:rowOff>
    </xdr:from>
    <xdr:ext cx="184731" cy="264560"/>
    <xdr:sp macro="" textlink="">
      <xdr:nvSpPr>
        <xdr:cNvPr id="7568" name="TextBox 7567"/>
        <xdr:cNvSpPr txBox="1"/>
      </xdr:nvSpPr>
      <xdr:spPr>
        <a:xfrm>
          <a:off x="4216400" y="124045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1673</xdr:row>
      <xdr:rowOff>0</xdr:rowOff>
    </xdr:from>
    <xdr:ext cx="184731" cy="264560"/>
    <xdr:sp macro="" textlink="">
      <xdr:nvSpPr>
        <xdr:cNvPr id="7569" name="TextBox 7568"/>
        <xdr:cNvSpPr txBox="1"/>
      </xdr:nvSpPr>
      <xdr:spPr>
        <a:xfrm>
          <a:off x="4216400" y="124045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1673</xdr:row>
      <xdr:rowOff>0</xdr:rowOff>
    </xdr:from>
    <xdr:ext cx="184731" cy="264560"/>
    <xdr:sp macro="" textlink="">
      <xdr:nvSpPr>
        <xdr:cNvPr id="7570" name="TextBox 7569"/>
        <xdr:cNvSpPr txBox="1"/>
      </xdr:nvSpPr>
      <xdr:spPr>
        <a:xfrm>
          <a:off x="4216400" y="124045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1673</xdr:row>
      <xdr:rowOff>0</xdr:rowOff>
    </xdr:from>
    <xdr:ext cx="184731" cy="264560"/>
    <xdr:sp macro="" textlink="">
      <xdr:nvSpPr>
        <xdr:cNvPr id="7571" name="TextBox 7570"/>
        <xdr:cNvSpPr txBox="1"/>
      </xdr:nvSpPr>
      <xdr:spPr>
        <a:xfrm>
          <a:off x="4216400" y="124045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1673</xdr:row>
      <xdr:rowOff>0</xdr:rowOff>
    </xdr:from>
    <xdr:ext cx="184731" cy="264560"/>
    <xdr:sp macro="" textlink="">
      <xdr:nvSpPr>
        <xdr:cNvPr id="7572" name="TextBox 7571"/>
        <xdr:cNvSpPr txBox="1"/>
      </xdr:nvSpPr>
      <xdr:spPr>
        <a:xfrm>
          <a:off x="4216400" y="124045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1673</xdr:row>
      <xdr:rowOff>0</xdr:rowOff>
    </xdr:from>
    <xdr:ext cx="184731" cy="264560"/>
    <xdr:sp macro="" textlink="">
      <xdr:nvSpPr>
        <xdr:cNvPr id="7573" name="TextBox 7572"/>
        <xdr:cNvSpPr txBox="1"/>
      </xdr:nvSpPr>
      <xdr:spPr>
        <a:xfrm>
          <a:off x="4216400" y="124045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1673</xdr:row>
      <xdr:rowOff>0</xdr:rowOff>
    </xdr:from>
    <xdr:ext cx="184731" cy="264560"/>
    <xdr:sp macro="" textlink="">
      <xdr:nvSpPr>
        <xdr:cNvPr id="7574" name="TextBox 7573"/>
        <xdr:cNvSpPr txBox="1"/>
      </xdr:nvSpPr>
      <xdr:spPr>
        <a:xfrm>
          <a:off x="4216400" y="124045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1673</xdr:row>
      <xdr:rowOff>0</xdr:rowOff>
    </xdr:from>
    <xdr:ext cx="184731" cy="264560"/>
    <xdr:sp macro="" textlink="">
      <xdr:nvSpPr>
        <xdr:cNvPr id="7575" name="TextBox 7574"/>
        <xdr:cNvSpPr txBox="1"/>
      </xdr:nvSpPr>
      <xdr:spPr>
        <a:xfrm>
          <a:off x="4216400" y="124045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1673</xdr:row>
      <xdr:rowOff>0</xdr:rowOff>
    </xdr:from>
    <xdr:ext cx="184731" cy="264560"/>
    <xdr:sp macro="" textlink="">
      <xdr:nvSpPr>
        <xdr:cNvPr id="7576" name="TextBox 7575"/>
        <xdr:cNvSpPr txBox="1"/>
      </xdr:nvSpPr>
      <xdr:spPr>
        <a:xfrm>
          <a:off x="4216400" y="124045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1673</xdr:row>
      <xdr:rowOff>0</xdr:rowOff>
    </xdr:from>
    <xdr:ext cx="184731" cy="264560"/>
    <xdr:sp macro="" textlink="">
      <xdr:nvSpPr>
        <xdr:cNvPr id="7577" name="TextBox 7576"/>
        <xdr:cNvSpPr txBox="1"/>
      </xdr:nvSpPr>
      <xdr:spPr>
        <a:xfrm>
          <a:off x="4216400" y="124045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1673</xdr:row>
      <xdr:rowOff>0</xdr:rowOff>
    </xdr:from>
    <xdr:ext cx="184731" cy="264560"/>
    <xdr:sp macro="" textlink="">
      <xdr:nvSpPr>
        <xdr:cNvPr id="7578" name="TextBox 7577"/>
        <xdr:cNvSpPr txBox="1"/>
      </xdr:nvSpPr>
      <xdr:spPr>
        <a:xfrm>
          <a:off x="4216400" y="124045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1673</xdr:row>
      <xdr:rowOff>0</xdr:rowOff>
    </xdr:from>
    <xdr:ext cx="184731" cy="264560"/>
    <xdr:sp macro="" textlink="">
      <xdr:nvSpPr>
        <xdr:cNvPr id="7579" name="TextBox 7578"/>
        <xdr:cNvSpPr txBox="1"/>
      </xdr:nvSpPr>
      <xdr:spPr>
        <a:xfrm>
          <a:off x="4216400" y="124045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1673</xdr:row>
      <xdr:rowOff>0</xdr:rowOff>
    </xdr:from>
    <xdr:ext cx="184731" cy="264560"/>
    <xdr:sp macro="" textlink="">
      <xdr:nvSpPr>
        <xdr:cNvPr id="7580" name="TextBox 7579"/>
        <xdr:cNvSpPr txBox="1"/>
      </xdr:nvSpPr>
      <xdr:spPr>
        <a:xfrm>
          <a:off x="4216400" y="124045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1673</xdr:row>
      <xdr:rowOff>0</xdr:rowOff>
    </xdr:from>
    <xdr:ext cx="184731" cy="264560"/>
    <xdr:sp macro="" textlink="">
      <xdr:nvSpPr>
        <xdr:cNvPr id="7581" name="TextBox 7580"/>
        <xdr:cNvSpPr txBox="1"/>
      </xdr:nvSpPr>
      <xdr:spPr>
        <a:xfrm>
          <a:off x="4216400" y="124045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1673</xdr:row>
      <xdr:rowOff>0</xdr:rowOff>
    </xdr:from>
    <xdr:ext cx="184731" cy="264560"/>
    <xdr:sp macro="" textlink="">
      <xdr:nvSpPr>
        <xdr:cNvPr id="7582" name="TextBox 7581"/>
        <xdr:cNvSpPr txBox="1"/>
      </xdr:nvSpPr>
      <xdr:spPr>
        <a:xfrm>
          <a:off x="4216400" y="124045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1673</xdr:row>
      <xdr:rowOff>0</xdr:rowOff>
    </xdr:from>
    <xdr:ext cx="184731" cy="264560"/>
    <xdr:sp macro="" textlink="">
      <xdr:nvSpPr>
        <xdr:cNvPr id="7583" name="TextBox 7582"/>
        <xdr:cNvSpPr txBox="1"/>
      </xdr:nvSpPr>
      <xdr:spPr>
        <a:xfrm>
          <a:off x="4216400" y="124045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1673</xdr:row>
      <xdr:rowOff>0</xdr:rowOff>
    </xdr:from>
    <xdr:ext cx="184731" cy="264560"/>
    <xdr:sp macro="" textlink="">
      <xdr:nvSpPr>
        <xdr:cNvPr id="7584" name="TextBox 7583"/>
        <xdr:cNvSpPr txBox="1"/>
      </xdr:nvSpPr>
      <xdr:spPr>
        <a:xfrm>
          <a:off x="4216400" y="124045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1673</xdr:row>
      <xdr:rowOff>0</xdr:rowOff>
    </xdr:from>
    <xdr:ext cx="184731" cy="264560"/>
    <xdr:sp macro="" textlink="">
      <xdr:nvSpPr>
        <xdr:cNvPr id="7585" name="TextBox 7584"/>
        <xdr:cNvSpPr txBox="1"/>
      </xdr:nvSpPr>
      <xdr:spPr>
        <a:xfrm>
          <a:off x="4216400" y="124045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1674</xdr:row>
      <xdr:rowOff>0</xdr:rowOff>
    </xdr:from>
    <xdr:ext cx="184731" cy="264560"/>
    <xdr:sp macro="" textlink="">
      <xdr:nvSpPr>
        <xdr:cNvPr id="7586" name="TextBox 7585"/>
        <xdr:cNvSpPr txBox="1"/>
      </xdr:nvSpPr>
      <xdr:spPr>
        <a:xfrm>
          <a:off x="4216400" y="124091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1674</xdr:row>
      <xdr:rowOff>0</xdr:rowOff>
    </xdr:from>
    <xdr:ext cx="184731" cy="264560"/>
    <xdr:sp macro="" textlink="">
      <xdr:nvSpPr>
        <xdr:cNvPr id="7587" name="TextBox 7586"/>
        <xdr:cNvSpPr txBox="1"/>
      </xdr:nvSpPr>
      <xdr:spPr>
        <a:xfrm>
          <a:off x="4216400" y="124091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1674</xdr:row>
      <xdr:rowOff>0</xdr:rowOff>
    </xdr:from>
    <xdr:ext cx="184731" cy="264560"/>
    <xdr:sp macro="" textlink="">
      <xdr:nvSpPr>
        <xdr:cNvPr id="7588" name="TextBox 7587"/>
        <xdr:cNvSpPr txBox="1"/>
      </xdr:nvSpPr>
      <xdr:spPr>
        <a:xfrm>
          <a:off x="4216400" y="124091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1674</xdr:row>
      <xdr:rowOff>0</xdr:rowOff>
    </xdr:from>
    <xdr:ext cx="184731" cy="264560"/>
    <xdr:sp macro="" textlink="">
      <xdr:nvSpPr>
        <xdr:cNvPr id="7589" name="TextBox 7588"/>
        <xdr:cNvSpPr txBox="1"/>
      </xdr:nvSpPr>
      <xdr:spPr>
        <a:xfrm>
          <a:off x="4216400" y="124091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1674</xdr:row>
      <xdr:rowOff>0</xdr:rowOff>
    </xdr:from>
    <xdr:ext cx="184731" cy="264560"/>
    <xdr:sp macro="" textlink="">
      <xdr:nvSpPr>
        <xdr:cNvPr id="7590" name="TextBox 7589"/>
        <xdr:cNvSpPr txBox="1"/>
      </xdr:nvSpPr>
      <xdr:spPr>
        <a:xfrm>
          <a:off x="4216400" y="124091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1674</xdr:row>
      <xdr:rowOff>0</xdr:rowOff>
    </xdr:from>
    <xdr:ext cx="184731" cy="264560"/>
    <xdr:sp macro="" textlink="">
      <xdr:nvSpPr>
        <xdr:cNvPr id="7591" name="TextBox 7590"/>
        <xdr:cNvSpPr txBox="1"/>
      </xdr:nvSpPr>
      <xdr:spPr>
        <a:xfrm>
          <a:off x="4216400" y="124091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1674</xdr:row>
      <xdr:rowOff>0</xdr:rowOff>
    </xdr:from>
    <xdr:ext cx="184731" cy="264560"/>
    <xdr:sp macro="" textlink="">
      <xdr:nvSpPr>
        <xdr:cNvPr id="7592" name="TextBox 7591"/>
        <xdr:cNvSpPr txBox="1"/>
      </xdr:nvSpPr>
      <xdr:spPr>
        <a:xfrm>
          <a:off x="4216400" y="124091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1674</xdr:row>
      <xdr:rowOff>0</xdr:rowOff>
    </xdr:from>
    <xdr:ext cx="184731" cy="264560"/>
    <xdr:sp macro="" textlink="">
      <xdr:nvSpPr>
        <xdr:cNvPr id="7593" name="TextBox 7592"/>
        <xdr:cNvSpPr txBox="1"/>
      </xdr:nvSpPr>
      <xdr:spPr>
        <a:xfrm>
          <a:off x="4216400" y="124091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1674</xdr:row>
      <xdr:rowOff>0</xdr:rowOff>
    </xdr:from>
    <xdr:ext cx="184731" cy="264560"/>
    <xdr:sp macro="" textlink="">
      <xdr:nvSpPr>
        <xdr:cNvPr id="7594" name="TextBox 7593"/>
        <xdr:cNvSpPr txBox="1"/>
      </xdr:nvSpPr>
      <xdr:spPr>
        <a:xfrm>
          <a:off x="4216400" y="124091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1674</xdr:row>
      <xdr:rowOff>0</xdr:rowOff>
    </xdr:from>
    <xdr:ext cx="184731" cy="264560"/>
    <xdr:sp macro="" textlink="">
      <xdr:nvSpPr>
        <xdr:cNvPr id="7595" name="TextBox 7594"/>
        <xdr:cNvSpPr txBox="1"/>
      </xdr:nvSpPr>
      <xdr:spPr>
        <a:xfrm>
          <a:off x="4216400" y="124091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1674</xdr:row>
      <xdr:rowOff>0</xdr:rowOff>
    </xdr:from>
    <xdr:ext cx="184731" cy="264560"/>
    <xdr:sp macro="" textlink="">
      <xdr:nvSpPr>
        <xdr:cNvPr id="7596" name="TextBox 7595"/>
        <xdr:cNvSpPr txBox="1"/>
      </xdr:nvSpPr>
      <xdr:spPr>
        <a:xfrm>
          <a:off x="4216400" y="124091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1674</xdr:row>
      <xdr:rowOff>0</xdr:rowOff>
    </xdr:from>
    <xdr:ext cx="184731" cy="264560"/>
    <xdr:sp macro="" textlink="">
      <xdr:nvSpPr>
        <xdr:cNvPr id="7597" name="TextBox 7596"/>
        <xdr:cNvSpPr txBox="1"/>
      </xdr:nvSpPr>
      <xdr:spPr>
        <a:xfrm>
          <a:off x="4216400" y="124091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1674</xdr:row>
      <xdr:rowOff>0</xdr:rowOff>
    </xdr:from>
    <xdr:ext cx="184731" cy="264560"/>
    <xdr:sp macro="" textlink="">
      <xdr:nvSpPr>
        <xdr:cNvPr id="7598" name="TextBox 7597"/>
        <xdr:cNvSpPr txBox="1"/>
      </xdr:nvSpPr>
      <xdr:spPr>
        <a:xfrm>
          <a:off x="4216400" y="124091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1674</xdr:row>
      <xdr:rowOff>0</xdr:rowOff>
    </xdr:from>
    <xdr:ext cx="184731" cy="264560"/>
    <xdr:sp macro="" textlink="">
      <xdr:nvSpPr>
        <xdr:cNvPr id="7599" name="TextBox 7598"/>
        <xdr:cNvSpPr txBox="1"/>
      </xdr:nvSpPr>
      <xdr:spPr>
        <a:xfrm>
          <a:off x="4216400" y="124091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1674</xdr:row>
      <xdr:rowOff>0</xdr:rowOff>
    </xdr:from>
    <xdr:ext cx="184731" cy="264560"/>
    <xdr:sp macro="" textlink="">
      <xdr:nvSpPr>
        <xdr:cNvPr id="7600" name="TextBox 7599"/>
        <xdr:cNvSpPr txBox="1"/>
      </xdr:nvSpPr>
      <xdr:spPr>
        <a:xfrm>
          <a:off x="4216400" y="124091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1674</xdr:row>
      <xdr:rowOff>0</xdr:rowOff>
    </xdr:from>
    <xdr:ext cx="184731" cy="264560"/>
    <xdr:sp macro="" textlink="">
      <xdr:nvSpPr>
        <xdr:cNvPr id="7601" name="TextBox 7600"/>
        <xdr:cNvSpPr txBox="1"/>
      </xdr:nvSpPr>
      <xdr:spPr>
        <a:xfrm>
          <a:off x="4216400" y="124091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1674</xdr:row>
      <xdr:rowOff>0</xdr:rowOff>
    </xdr:from>
    <xdr:ext cx="184731" cy="264560"/>
    <xdr:sp macro="" textlink="">
      <xdr:nvSpPr>
        <xdr:cNvPr id="7602" name="TextBox 7601"/>
        <xdr:cNvSpPr txBox="1"/>
      </xdr:nvSpPr>
      <xdr:spPr>
        <a:xfrm>
          <a:off x="4216400" y="124091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1674</xdr:row>
      <xdr:rowOff>0</xdr:rowOff>
    </xdr:from>
    <xdr:ext cx="184731" cy="264560"/>
    <xdr:sp macro="" textlink="">
      <xdr:nvSpPr>
        <xdr:cNvPr id="7603" name="TextBox 7602"/>
        <xdr:cNvSpPr txBox="1"/>
      </xdr:nvSpPr>
      <xdr:spPr>
        <a:xfrm>
          <a:off x="4216400" y="124091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1674</xdr:row>
      <xdr:rowOff>0</xdr:rowOff>
    </xdr:from>
    <xdr:ext cx="184731" cy="264560"/>
    <xdr:sp macro="" textlink="">
      <xdr:nvSpPr>
        <xdr:cNvPr id="7604" name="TextBox 7603"/>
        <xdr:cNvSpPr txBox="1"/>
      </xdr:nvSpPr>
      <xdr:spPr>
        <a:xfrm>
          <a:off x="4216400" y="124091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1674</xdr:row>
      <xdr:rowOff>0</xdr:rowOff>
    </xdr:from>
    <xdr:ext cx="184731" cy="264560"/>
    <xdr:sp macro="" textlink="">
      <xdr:nvSpPr>
        <xdr:cNvPr id="7605" name="TextBox 7604"/>
        <xdr:cNvSpPr txBox="1"/>
      </xdr:nvSpPr>
      <xdr:spPr>
        <a:xfrm>
          <a:off x="4216400" y="124091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1674</xdr:row>
      <xdr:rowOff>0</xdr:rowOff>
    </xdr:from>
    <xdr:ext cx="184731" cy="264560"/>
    <xdr:sp macro="" textlink="">
      <xdr:nvSpPr>
        <xdr:cNvPr id="7606" name="TextBox 7605"/>
        <xdr:cNvSpPr txBox="1"/>
      </xdr:nvSpPr>
      <xdr:spPr>
        <a:xfrm>
          <a:off x="4216400" y="124091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1674</xdr:row>
      <xdr:rowOff>0</xdr:rowOff>
    </xdr:from>
    <xdr:ext cx="184731" cy="264560"/>
    <xdr:sp macro="" textlink="">
      <xdr:nvSpPr>
        <xdr:cNvPr id="7607" name="TextBox 7606"/>
        <xdr:cNvSpPr txBox="1"/>
      </xdr:nvSpPr>
      <xdr:spPr>
        <a:xfrm>
          <a:off x="4216400" y="124091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1674</xdr:row>
      <xdr:rowOff>0</xdr:rowOff>
    </xdr:from>
    <xdr:ext cx="184731" cy="264560"/>
    <xdr:sp macro="" textlink="">
      <xdr:nvSpPr>
        <xdr:cNvPr id="7608" name="TextBox 7607"/>
        <xdr:cNvSpPr txBox="1"/>
      </xdr:nvSpPr>
      <xdr:spPr>
        <a:xfrm>
          <a:off x="4216400" y="124091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1674</xdr:row>
      <xdr:rowOff>0</xdr:rowOff>
    </xdr:from>
    <xdr:ext cx="184731" cy="264560"/>
    <xdr:sp macro="" textlink="">
      <xdr:nvSpPr>
        <xdr:cNvPr id="7609" name="TextBox 7608"/>
        <xdr:cNvSpPr txBox="1"/>
      </xdr:nvSpPr>
      <xdr:spPr>
        <a:xfrm>
          <a:off x="4216400" y="124091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10" name="TextBox 7609"/>
        <xdr:cNvSpPr txBox="1"/>
      </xdr:nvSpPr>
      <xdr:spPr>
        <a:xfrm>
          <a:off x="4216400" y="124137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11" name="TextBox 7610"/>
        <xdr:cNvSpPr txBox="1"/>
      </xdr:nvSpPr>
      <xdr:spPr>
        <a:xfrm>
          <a:off x="4216400" y="124137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12" name="TextBox 7611"/>
        <xdr:cNvSpPr txBox="1"/>
      </xdr:nvSpPr>
      <xdr:spPr>
        <a:xfrm>
          <a:off x="4216400" y="124137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13" name="TextBox 7612"/>
        <xdr:cNvSpPr txBox="1"/>
      </xdr:nvSpPr>
      <xdr:spPr>
        <a:xfrm>
          <a:off x="4216400" y="124137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14" name="TextBox 7613"/>
        <xdr:cNvSpPr txBox="1"/>
      </xdr:nvSpPr>
      <xdr:spPr>
        <a:xfrm>
          <a:off x="4216400" y="124137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15" name="TextBox 7614"/>
        <xdr:cNvSpPr txBox="1"/>
      </xdr:nvSpPr>
      <xdr:spPr>
        <a:xfrm>
          <a:off x="4216400" y="124137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16" name="TextBox 7615"/>
        <xdr:cNvSpPr txBox="1"/>
      </xdr:nvSpPr>
      <xdr:spPr>
        <a:xfrm>
          <a:off x="4216400" y="124137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17" name="TextBox 7616"/>
        <xdr:cNvSpPr txBox="1"/>
      </xdr:nvSpPr>
      <xdr:spPr>
        <a:xfrm>
          <a:off x="4216400" y="124137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18" name="TextBox 7617"/>
        <xdr:cNvSpPr txBox="1"/>
      </xdr:nvSpPr>
      <xdr:spPr>
        <a:xfrm>
          <a:off x="4216400" y="124137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19" name="TextBox 7618"/>
        <xdr:cNvSpPr txBox="1"/>
      </xdr:nvSpPr>
      <xdr:spPr>
        <a:xfrm>
          <a:off x="4216400" y="124137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20" name="TextBox 7619"/>
        <xdr:cNvSpPr txBox="1"/>
      </xdr:nvSpPr>
      <xdr:spPr>
        <a:xfrm>
          <a:off x="4216400" y="124137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21" name="TextBox 7620"/>
        <xdr:cNvSpPr txBox="1"/>
      </xdr:nvSpPr>
      <xdr:spPr>
        <a:xfrm>
          <a:off x="4216400" y="124137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22" name="TextBox 7621"/>
        <xdr:cNvSpPr txBox="1"/>
      </xdr:nvSpPr>
      <xdr:spPr>
        <a:xfrm>
          <a:off x="4216400" y="124137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23" name="TextBox 7622"/>
        <xdr:cNvSpPr txBox="1"/>
      </xdr:nvSpPr>
      <xdr:spPr>
        <a:xfrm>
          <a:off x="4216400" y="124137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24" name="TextBox 7623"/>
        <xdr:cNvSpPr txBox="1"/>
      </xdr:nvSpPr>
      <xdr:spPr>
        <a:xfrm>
          <a:off x="4216400" y="124137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25" name="TextBox 7624"/>
        <xdr:cNvSpPr txBox="1"/>
      </xdr:nvSpPr>
      <xdr:spPr>
        <a:xfrm>
          <a:off x="4216400" y="124137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26" name="TextBox 7625"/>
        <xdr:cNvSpPr txBox="1"/>
      </xdr:nvSpPr>
      <xdr:spPr>
        <a:xfrm>
          <a:off x="4216400" y="124137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27" name="TextBox 7626"/>
        <xdr:cNvSpPr txBox="1"/>
      </xdr:nvSpPr>
      <xdr:spPr>
        <a:xfrm>
          <a:off x="4216400" y="124137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28" name="TextBox 7627"/>
        <xdr:cNvSpPr txBox="1"/>
      </xdr:nvSpPr>
      <xdr:spPr>
        <a:xfrm>
          <a:off x="4216400" y="124137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29" name="TextBox 7628"/>
        <xdr:cNvSpPr txBox="1"/>
      </xdr:nvSpPr>
      <xdr:spPr>
        <a:xfrm>
          <a:off x="4216400" y="124137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30" name="TextBox 7629"/>
        <xdr:cNvSpPr txBox="1"/>
      </xdr:nvSpPr>
      <xdr:spPr>
        <a:xfrm>
          <a:off x="4216400" y="124137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31" name="TextBox 7630"/>
        <xdr:cNvSpPr txBox="1"/>
      </xdr:nvSpPr>
      <xdr:spPr>
        <a:xfrm>
          <a:off x="4216400" y="124137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32" name="TextBox 7631"/>
        <xdr:cNvSpPr txBox="1"/>
      </xdr:nvSpPr>
      <xdr:spPr>
        <a:xfrm>
          <a:off x="4216400" y="124137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33" name="TextBox 7632"/>
        <xdr:cNvSpPr txBox="1"/>
      </xdr:nvSpPr>
      <xdr:spPr>
        <a:xfrm>
          <a:off x="4216400" y="124137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34" name="TextBox 7633"/>
        <xdr:cNvSpPr txBox="1"/>
      </xdr:nvSpPr>
      <xdr:spPr>
        <a:xfrm>
          <a:off x="4216400" y="124183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35" name="TextBox 7634"/>
        <xdr:cNvSpPr txBox="1"/>
      </xdr:nvSpPr>
      <xdr:spPr>
        <a:xfrm>
          <a:off x="4216400" y="124183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36" name="TextBox 7635"/>
        <xdr:cNvSpPr txBox="1"/>
      </xdr:nvSpPr>
      <xdr:spPr>
        <a:xfrm>
          <a:off x="4216400" y="124183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37" name="TextBox 7636"/>
        <xdr:cNvSpPr txBox="1"/>
      </xdr:nvSpPr>
      <xdr:spPr>
        <a:xfrm>
          <a:off x="4216400" y="124183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38" name="TextBox 7637"/>
        <xdr:cNvSpPr txBox="1"/>
      </xdr:nvSpPr>
      <xdr:spPr>
        <a:xfrm>
          <a:off x="4216400" y="124183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39" name="TextBox 7638"/>
        <xdr:cNvSpPr txBox="1"/>
      </xdr:nvSpPr>
      <xdr:spPr>
        <a:xfrm>
          <a:off x="4216400" y="124183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40" name="TextBox 7639"/>
        <xdr:cNvSpPr txBox="1"/>
      </xdr:nvSpPr>
      <xdr:spPr>
        <a:xfrm>
          <a:off x="4216400" y="124183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41" name="TextBox 7640"/>
        <xdr:cNvSpPr txBox="1"/>
      </xdr:nvSpPr>
      <xdr:spPr>
        <a:xfrm>
          <a:off x="4216400" y="124183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42" name="TextBox 7641"/>
        <xdr:cNvSpPr txBox="1"/>
      </xdr:nvSpPr>
      <xdr:spPr>
        <a:xfrm>
          <a:off x="4216400" y="124183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43" name="TextBox 7642"/>
        <xdr:cNvSpPr txBox="1"/>
      </xdr:nvSpPr>
      <xdr:spPr>
        <a:xfrm>
          <a:off x="4216400" y="124183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44" name="TextBox 7643"/>
        <xdr:cNvSpPr txBox="1"/>
      </xdr:nvSpPr>
      <xdr:spPr>
        <a:xfrm>
          <a:off x="4216400" y="124183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45" name="TextBox 7644"/>
        <xdr:cNvSpPr txBox="1"/>
      </xdr:nvSpPr>
      <xdr:spPr>
        <a:xfrm>
          <a:off x="4216400" y="124183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46" name="TextBox 7645"/>
        <xdr:cNvSpPr txBox="1"/>
      </xdr:nvSpPr>
      <xdr:spPr>
        <a:xfrm>
          <a:off x="4216400" y="124183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47" name="TextBox 7646"/>
        <xdr:cNvSpPr txBox="1"/>
      </xdr:nvSpPr>
      <xdr:spPr>
        <a:xfrm>
          <a:off x="4216400" y="124183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48" name="TextBox 7647"/>
        <xdr:cNvSpPr txBox="1"/>
      </xdr:nvSpPr>
      <xdr:spPr>
        <a:xfrm>
          <a:off x="4216400" y="124183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49" name="TextBox 7648"/>
        <xdr:cNvSpPr txBox="1"/>
      </xdr:nvSpPr>
      <xdr:spPr>
        <a:xfrm>
          <a:off x="4216400" y="124183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50" name="TextBox 7649"/>
        <xdr:cNvSpPr txBox="1"/>
      </xdr:nvSpPr>
      <xdr:spPr>
        <a:xfrm>
          <a:off x="4216400" y="124183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51" name="TextBox 7650"/>
        <xdr:cNvSpPr txBox="1"/>
      </xdr:nvSpPr>
      <xdr:spPr>
        <a:xfrm>
          <a:off x="4216400" y="124183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52" name="TextBox 7651"/>
        <xdr:cNvSpPr txBox="1"/>
      </xdr:nvSpPr>
      <xdr:spPr>
        <a:xfrm>
          <a:off x="4216400" y="124183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53" name="TextBox 7652"/>
        <xdr:cNvSpPr txBox="1"/>
      </xdr:nvSpPr>
      <xdr:spPr>
        <a:xfrm>
          <a:off x="4216400" y="124183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54" name="TextBox 7653"/>
        <xdr:cNvSpPr txBox="1"/>
      </xdr:nvSpPr>
      <xdr:spPr>
        <a:xfrm>
          <a:off x="4216400" y="124183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55" name="TextBox 7654"/>
        <xdr:cNvSpPr txBox="1"/>
      </xdr:nvSpPr>
      <xdr:spPr>
        <a:xfrm>
          <a:off x="4216400" y="124183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56" name="TextBox 7655"/>
        <xdr:cNvSpPr txBox="1"/>
      </xdr:nvSpPr>
      <xdr:spPr>
        <a:xfrm>
          <a:off x="4216400" y="124183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1675</xdr:row>
      <xdr:rowOff>0</xdr:rowOff>
    </xdr:from>
    <xdr:ext cx="184731" cy="264560"/>
    <xdr:sp macro="" textlink="">
      <xdr:nvSpPr>
        <xdr:cNvPr id="7657" name="TextBox 7656"/>
        <xdr:cNvSpPr txBox="1"/>
      </xdr:nvSpPr>
      <xdr:spPr>
        <a:xfrm>
          <a:off x="4216400" y="124183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1676</xdr:row>
      <xdr:rowOff>0</xdr:rowOff>
    </xdr:from>
    <xdr:ext cx="184731" cy="264560"/>
    <xdr:sp macro="" textlink="">
      <xdr:nvSpPr>
        <xdr:cNvPr id="7658" name="TextBox 7657"/>
        <xdr:cNvSpPr txBox="1"/>
      </xdr:nvSpPr>
      <xdr:spPr>
        <a:xfrm>
          <a:off x="4216400" y="124228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1676</xdr:row>
      <xdr:rowOff>0</xdr:rowOff>
    </xdr:from>
    <xdr:ext cx="184731" cy="264560"/>
    <xdr:sp macro="" textlink="">
      <xdr:nvSpPr>
        <xdr:cNvPr id="7659" name="TextBox 7658"/>
        <xdr:cNvSpPr txBox="1"/>
      </xdr:nvSpPr>
      <xdr:spPr>
        <a:xfrm>
          <a:off x="4216400" y="124228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1676</xdr:row>
      <xdr:rowOff>0</xdr:rowOff>
    </xdr:from>
    <xdr:ext cx="184731" cy="264560"/>
    <xdr:sp macro="" textlink="">
      <xdr:nvSpPr>
        <xdr:cNvPr id="7660" name="TextBox 7659"/>
        <xdr:cNvSpPr txBox="1"/>
      </xdr:nvSpPr>
      <xdr:spPr>
        <a:xfrm>
          <a:off x="4216400" y="124228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1676</xdr:row>
      <xdr:rowOff>0</xdr:rowOff>
    </xdr:from>
    <xdr:ext cx="184731" cy="264560"/>
    <xdr:sp macro="" textlink="">
      <xdr:nvSpPr>
        <xdr:cNvPr id="7661" name="TextBox 7660"/>
        <xdr:cNvSpPr txBox="1"/>
      </xdr:nvSpPr>
      <xdr:spPr>
        <a:xfrm>
          <a:off x="4216400" y="124228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1676</xdr:row>
      <xdr:rowOff>0</xdr:rowOff>
    </xdr:from>
    <xdr:ext cx="184731" cy="264560"/>
    <xdr:sp macro="" textlink="">
      <xdr:nvSpPr>
        <xdr:cNvPr id="7662" name="TextBox 7661"/>
        <xdr:cNvSpPr txBox="1"/>
      </xdr:nvSpPr>
      <xdr:spPr>
        <a:xfrm>
          <a:off x="4216400" y="124228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1676</xdr:row>
      <xdr:rowOff>0</xdr:rowOff>
    </xdr:from>
    <xdr:ext cx="184731" cy="264560"/>
    <xdr:sp macro="" textlink="">
      <xdr:nvSpPr>
        <xdr:cNvPr id="7663" name="TextBox 7662"/>
        <xdr:cNvSpPr txBox="1"/>
      </xdr:nvSpPr>
      <xdr:spPr>
        <a:xfrm>
          <a:off x="4216400" y="124228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1676</xdr:row>
      <xdr:rowOff>0</xdr:rowOff>
    </xdr:from>
    <xdr:ext cx="184731" cy="264560"/>
    <xdr:sp macro="" textlink="">
      <xdr:nvSpPr>
        <xdr:cNvPr id="7664" name="TextBox 7663"/>
        <xdr:cNvSpPr txBox="1"/>
      </xdr:nvSpPr>
      <xdr:spPr>
        <a:xfrm>
          <a:off x="4216400" y="124228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1676</xdr:row>
      <xdr:rowOff>0</xdr:rowOff>
    </xdr:from>
    <xdr:ext cx="184731" cy="264560"/>
    <xdr:sp macro="" textlink="">
      <xdr:nvSpPr>
        <xdr:cNvPr id="7665" name="TextBox 7664"/>
        <xdr:cNvSpPr txBox="1"/>
      </xdr:nvSpPr>
      <xdr:spPr>
        <a:xfrm>
          <a:off x="4216400" y="124228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1676</xdr:row>
      <xdr:rowOff>0</xdr:rowOff>
    </xdr:from>
    <xdr:ext cx="184731" cy="264560"/>
    <xdr:sp macro="" textlink="">
      <xdr:nvSpPr>
        <xdr:cNvPr id="7666" name="TextBox 7665"/>
        <xdr:cNvSpPr txBox="1"/>
      </xdr:nvSpPr>
      <xdr:spPr>
        <a:xfrm>
          <a:off x="4216400" y="124228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1676</xdr:row>
      <xdr:rowOff>0</xdr:rowOff>
    </xdr:from>
    <xdr:ext cx="184731" cy="264560"/>
    <xdr:sp macro="" textlink="">
      <xdr:nvSpPr>
        <xdr:cNvPr id="7667" name="TextBox 7666"/>
        <xdr:cNvSpPr txBox="1"/>
      </xdr:nvSpPr>
      <xdr:spPr>
        <a:xfrm>
          <a:off x="4216400" y="124228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1676</xdr:row>
      <xdr:rowOff>0</xdr:rowOff>
    </xdr:from>
    <xdr:ext cx="184731" cy="264560"/>
    <xdr:sp macro="" textlink="">
      <xdr:nvSpPr>
        <xdr:cNvPr id="7668" name="TextBox 7667"/>
        <xdr:cNvSpPr txBox="1"/>
      </xdr:nvSpPr>
      <xdr:spPr>
        <a:xfrm>
          <a:off x="4216400" y="124228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1676</xdr:row>
      <xdr:rowOff>0</xdr:rowOff>
    </xdr:from>
    <xdr:ext cx="184731" cy="264560"/>
    <xdr:sp macro="" textlink="">
      <xdr:nvSpPr>
        <xdr:cNvPr id="7669" name="TextBox 7668"/>
        <xdr:cNvSpPr txBox="1"/>
      </xdr:nvSpPr>
      <xdr:spPr>
        <a:xfrm>
          <a:off x="4216400" y="124228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1676</xdr:row>
      <xdr:rowOff>0</xdr:rowOff>
    </xdr:from>
    <xdr:ext cx="184731" cy="264560"/>
    <xdr:sp macro="" textlink="">
      <xdr:nvSpPr>
        <xdr:cNvPr id="7670" name="TextBox 7669"/>
        <xdr:cNvSpPr txBox="1"/>
      </xdr:nvSpPr>
      <xdr:spPr>
        <a:xfrm>
          <a:off x="4216400" y="124228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1676</xdr:row>
      <xdr:rowOff>0</xdr:rowOff>
    </xdr:from>
    <xdr:ext cx="184731" cy="264560"/>
    <xdr:sp macro="" textlink="">
      <xdr:nvSpPr>
        <xdr:cNvPr id="7671" name="TextBox 7670"/>
        <xdr:cNvSpPr txBox="1"/>
      </xdr:nvSpPr>
      <xdr:spPr>
        <a:xfrm>
          <a:off x="4216400" y="124228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1676</xdr:row>
      <xdr:rowOff>0</xdr:rowOff>
    </xdr:from>
    <xdr:ext cx="184731" cy="264560"/>
    <xdr:sp macro="" textlink="">
      <xdr:nvSpPr>
        <xdr:cNvPr id="7672" name="TextBox 7671"/>
        <xdr:cNvSpPr txBox="1"/>
      </xdr:nvSpPr>
      <xdr:spPr>
        <a:xfrm>
          <a:off x="4216400" y="124228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1676</xdr:row>
      <xdr:rowOff>0</xdr:rowOff>
    </xdr:from>
    <xdr:ext cx="184731" cy="264560"/>
    <xdr:sp macro="" textlink="">
      <xdr:nvSpPr>
        <xdr:cNvPr id="7673" name="TextBox 7672"/>
        <xdr:cNvSpPr txBox="1"/>
      </xdr:nvSpPr>
      <xdr:spPr>
        <a:xfrm>
          <a:off x="4216400" y="124228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1676</xdr:row>
      <xdr:rowOff>0</xdr:rowOff>
    </xdr:from>
    <xdr:ext cx="184731" cy="264560"/>
    <xdr:sp macro="" textlink="">
      <xdr:nvSpPr>
        <xdr:cNvPr id="7674" name="TextBox 7673"/>
        <xdr:cNvSpPr txBox="1"/>
      </xdr:nvSpPr>
      <xdr:spPr>
        <a:xfrm>
          <a:off x="4216400" y="124228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1676</xdr:row>
      <xdr:rowOff>0</xdr:rowOff>
    </xdr:from>
    <xdr:ext cx="184731" cy="264560"/>
    <xdr:sp macro="" textlink="">
      <xdr:nvSpPr>
        <xdr:cNvPr id="7675" name="TextBox 7674"/>
        <xdr:cNvSpPr txBox="1"/>
      </xdr:nvSpPr>
      <xdr:spPr>
        <a:xfrm>
          <a:off x="4216400" y="124228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1676</xdr:row>
      <xdr:rowOff>0</xdr:rowOff>
    </xdr:from>
    <xdr:ext cx="184731" cy="264560"/>
    <xdr:sp macro="" textlink="">
      <xdr:nvSpPr>
        <xdr:cNvPr id="7676" name="TextBox 7675"/>
        <xdr:cNvSpPr txBox="1"/>
      </xdr:nvSpPr>
      <xdr:spPr>
        <a:xfrm>
          <a:off x="4216400" y="124228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1676</xdr:row>
      <xdr:rowOff>0</xdr:rowOff>
    </xdr:from>
    <xdr:ext cx="184731" cy="264560"/>
    <xdr:sp macro="" textlink="">
      <xdr:nvSpPr>
        <xdr:cNvPr id="7677" name="TextBox 7676"/>
        <xdr:cNvSpPr txBox="1"/>
      </xdr:nvSpPr>
      <xdr:spPr>
        <a:xfrm>
          <a:off x="4216400" y="124228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1676</xdr:row>
      <xdr:rowOff>0</xdr:rowOff>
    </xdr:from>
    <xdr:ext cx="184731" cy="264560"/>
    <xdr:sp macro="" textlink="">
      <xdr:nvSpPr>
        <xdr:cNvPr id="7678" name="TextBox 7677"/>
        <xdr:cNvSpPr txBox="1"/>
      </xdr:nvSpPr>
      <xdr:spPr>
        <a:xfrm>
          <a:off x="4216400" y="124228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1676</xdr:row>
      <xdr:rowOff>0</xdr:rowOff>
    </xdr:from>
    <xdr:ext cx="184731" cy="264560"/>
    <xdr:sp macro="" textlink="">
      <xdr:nvSpPr>
        <xdr:cNvPr id="7679" name="TextBox 7678"/>
        <xdr:cNvSpPr txBox="1"/>
      </xdr:nvSpPr>
      <xdr:spPr>
        <a:xfrm>
          <a:off x="4216400" y="124228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1676</xdr:row>
      <xdr:rowOff>0</xdr:rowOff>
    </xdr:from>
    <xdr:ext cx="184731" cy="264560"/>
    <xdr:sp macro="" textlink="">
      <xdr:nvSpPr>
        <xdr:cNvPr id="7680" name="TextBox 7679"/>
        <xdr:cNvSpPr txBox="1"/>
      </xdr:nvSpPr>
      <xdr:spPr>
        <a:xfrm>
          <a:off x="4216400" y="124228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1676</xdr:row>
      <xdr:rowOff>0</xdr:rowOff>
    </xdr:from>
    <xdr:ext cx="184731" cy="264560"/>
    <xdr:sp macro="" textlink="">
      <xdr:nvSpPr>
        <xdr:cNvPr id="7681" name="TextBox 7680"/>
        <xdr:cNvSpPr txBox="1"/>
      </xdr:nvSpPr>
      <xdr:spPr>
        <a:xfrm>
          <a:off x="4216400" y="124228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682" name="TextBox 7681"/>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683" name="TextBox 7682"/>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684" name="TextBox 7683"/>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685" name="TextBox 7684"/>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686" name="TextBox 7685"/>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687" name="TextBox 7686"/>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688" name="TextBox 7687"/>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689" name="TextBox 7688"/>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690" name="TextBox 7689"/>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691" name="TextBox 7690"/>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692" name="TextBox 7691"/>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693" name="TextBox 7692"/>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694" name="TextBox 7693"/>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695" name="TextBox 7694"/>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696" name="TextBox 7695"/>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697" name="TextBox 7696"/>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698" name="TextBox 7697"/>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699" name="TextBox 7698"/>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00" name="TextBox 7699"/>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01" name="TextBox 7700"/>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02" name="TextBox 7701"/>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03" name="TextBox 7702"/>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04" name="TextBox 7703"/>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05" name="TextBox 7704"/>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06" name="TextBox 7705"/>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07" name="TextBox 7706"/>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08" name="TextBox 7707"/>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09" name="TextBox 7708"/>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10" name="TextBox 7709"/>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11" name="TextBox 7710"/>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12" name="TextBox 7711"/>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13" name="TextBox 7712"/>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14" name="TextBox 7713"/>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15" name="TextBox 7714"/>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16" name="TextBox 7715"/>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17" name="TextBox 7716"/>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18" name="TextBox 7717"/>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19" name="TextBox 7718"/>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20" name="TextBox 7719"/>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21" name="TextBox 7720"/>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22" name="TextBox 7721"/>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23" name="TextBox 7722"/>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24" name="TextBox 7723"/>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25" name="TextBox 7724"/>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26" name="TextBox 7725"/>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27" name="TextBox 7726"/>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28" name="TextBox 7727"/>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29" name="TextBox 7728"/>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30" name="TextBox 7729"/>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31" name="TextBox 7730"/>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32" name="TextBox 7731"/>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33" name="TextBox 7732"/>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34" name="TextBox 7733"/>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35" name="TextBox 7734"/>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36" name="TextBox 7735"/>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37" name="TextBox 7736"/>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38" name="TextBox 7737"/>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39" name="TextBox 7738"/>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40" name="TextBox 7739"/>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41" name="TextBox 7740"/>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42" name="TextBox 7741"/>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43" name="TextBox 7742"/>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44" name="TextBox 7743"/>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45" name="TextBox 7744"/>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46" name="TextBox 7745"/>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47" name="TextBox 7746"/>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48" name="TextBox 7747"/>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49" name="TextBox 7748"/>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50" name="TextBox 7749"/>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51" name="TextBox 7750"/>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52" name="TextBox 7751"/>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53" name="TextBox 7752"/>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54" name="TextBox 7753"/>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55" name="TextBox 7754"/>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56" name="TextBox 7755"/>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57" name="TextBox 7756"/>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58" name="TextBox 7757"/>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59" name="TextBox 7758"/>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60" name="TextBox 7759"/>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61" name="TextBox 7760"/>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62" name="TextBox 7761"/>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63" name="TextBox 7762"/>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64" name="TextBox 7763"/>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65" name="TextBox 7764"/>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66" name="TextBox 7765"/>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67" name="TextBox 7766"/>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68" name="TextBox 7767"/>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69" name="TextBox 7768"/>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70" name="TextBox 7769"/>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71" name="TextBox 7770"/>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72" name="TextBox 7771"/>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73" name="TextBox 7772"/>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74" name="TextBox 7773"/>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75" name="TextBox 7774"/>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76" name="TextBox 7775"/>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77" name="TextBox 7776"/>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78" name="TextBox 7777"/>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79" name="TextBox 7778"/>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80" name="TextBox 7779"/>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81" name="TextBox 7780"/>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82" name="TextBox 7781"/>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83" name="TextBox 7782"/>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84" name="TextBox 7783"/>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85" name="TextBox 7784"/>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86" name="TextBox 7785"/>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87" name="TextBox 7786"/>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88" name="TextBox 7787"/>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89" name="TextBox 7788"/>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90" name="TextBox 7789"/>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91" name="TextBox 7790"/>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92" name="TextBox 7791"/>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93" name="TextBox 7792"/>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94" name="TextBox 7793"/>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95" name="TextBox 7794"/>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96" name="TextBox 7795"/>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97" name="TextBox 7796"/>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98" name="TextBox 7797"/>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799" name="TextBox 7798"/>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00" name="TextBox 7799"/>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01" name="TextBox 7800"/>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02" name="TextBox 7801"/>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03" name="TextBox 7802"/>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04" name="TextBox 7803"/>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05" name="TextBox 7804"/>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06" name="TextBox 7805"/>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07" name="TextBox 7806"/>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08" name="TextBox 7807"/>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09" name="TextBox 7808"/>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10" name="TextBox 7809"/>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11" name="TextBox 7810"/>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12" name="TextBox 7811"/>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13" name="TextBox 7812"/>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14" name="TextBox 7813"/>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15" name="TextBox 7814"/>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16" name="TextBox 7815"/>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17" name="TextBox 7816"/>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18" name="TextBox 7817"/>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19" name="TextBox 7818"/>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20" name="TextBox 7819"/>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21" name="TextBox 7820"/>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22" name="TextBox 7821"/>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23" name="TextBox 7822"/>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24" name="TextBox 7823"/>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25" name="TextBox 7824"/>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26" name="TextBox 7825"/>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27" name="TextBox 7826"/>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28" name="TextBox 7827"/>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29" name="TextBox 7828"/>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30" name="TextBox 7829"/>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31" name="TextBox 7830"/>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32" name="TextBox 7831"/>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33" name="TextBox 7832"/>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34" name="TextBox 7833"/>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35" name="TextBox 7834"/>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36" name="TextBox 7835"/>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37" name="TextBox 7836"/>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38" name="TextBox 7837"/>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39" name="TextBox 7838"/>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40" name="TextBox 7839"/>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41" name="TextBox 7840"/>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42" name="TextBox 7841"/>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43" name="TextBox 7842"/>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44" name="TextBox 7843"/>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45" name="TextBox 7844"/>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46" name="TextBox 7845"/>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47" name="TextBox 7846"/>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48" name="TextBox 7847"/>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1677</xdr:row>
      <xdr:rowOff>0</xdr:rowOff>
    </xdr:from>
    <xdr:ext cx="184731" cy="264560"/>
    <xdr:sp macro="" textlink="">
      <xdr:nvSpPr>
        <xdr:cNvPr id="7849" name="TextBox 7848"/>
        <xdr:cNvSpPr txBox="1"/>
      </xdr:nvSpPr>
      <xdr:spPr>
        <a:xfrm>
          <a:off x="4216400" y="124274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850" name="TextBox 7849"/>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851" name="TextBox 7850"/>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852" name="TextBox 7851"/>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853" name="TextBox 7852"/>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854" name="TextBox 7853"/>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855" name="TextBox 7854"/>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856" name="TextBox 7855"/>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857" name="TextBox 7856"/>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858" name="TextBox 7857"/>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859" name="TextBox 7858"/>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860" name="TextBox 7859"/>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861" name="TextBox 7860"/>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862" name="TextBox 7861"/>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863" name="TextBox 7862"/>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864" name="TextBox 7863"/>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865" name="TextBox 7864"/>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866" name="TextBox 7865"/>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867" name="TextBox 7866"/>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868" name="TextBox 7867"/>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869" name="TextBox 7868"/>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870" name="TextBox 7869"/>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871" name="TextBox 7870"/>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872" name="TextBox 7871"/>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873" name="TextBox 7872"/>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874" name="TextBox 7873"/>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875" name="TextBox 7874"/>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876" name="TextBox 7875"/>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877" name="TextBox 7876"/>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878" name="TextBox 7877"/>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879" name="TextBox 7878"/>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880" name="TextBox 7879"/>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881" name="TextBox 7880"/>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882" name="TextBox 7881"/>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883" name="TextBox 7882"/>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884" name="TextBox 7883"/>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885" name="TextBox 7884"/>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886" name="TextBox 7885"/>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887" name="TextBox 7886"/>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888" name="TextBox 7887"/>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889" name="TextBox 7888"/>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890" name="TextBox 7889"/>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891" name="TextBox 7890"/>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892" name="TextBox 7891"/>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893" name="TextBox 7892"/>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894" name="TextBox 7893"/>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895" name="TextBox 7894"/>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896" name="TextBox 7895"/>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7897" name="TextBox 7896"/>
        <xdr:cNvSpPr txBox="1"/>
      </xdr:nvSpPr>
      <xdr:spPr>
        <a:xfrm>
          <a:off x="4216400" y="12354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898" name="TextBox 7897"/>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899" name="TextBox 7898"/>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900" name="TextBox 7899"/>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901" name="TextBox 7900"/>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902" name="TextBox 7901"/>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903" name="TextBox 7902"/>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904" name="TextBox 7903"/>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905" name="TextBox 7904"/>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906" name="TextBox 7905"/>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907" name="TextBox 7906"/>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908" name="TextBox 7907"/>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909" name="TextBox 7908"/>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910" name="TextBox 7909"/>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911" name="TextBox 7910"/>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912" name="TextBox 7911"/>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913" name="TextBox 7912"/>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914" name="TextBox 7913"/>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915" name="TextBox 7914"/>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916" name="TextBox 7915"/>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917" name="TextBox 7916"/>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918" name="TextBox 7917"/>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919" name="TextBox 7918"/>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920" name="TextBox 7919"/>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7921" name="TextBox 7920"/>
        <xdr:cNvSpPr txBox="1"/>
      </xdr:nvSpPr>
      <xdr:spPr>
        <a:xfrm>
          <a:off x="4216400" y="123588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22" name="TextBox 7921"/>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23" name="TextBox 7922"/>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24" name="TextBox 7923"/>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25" name="TextBox 7924"/>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26" name="TextBox 7925"/>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27" name="TextBox 7926"/>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28" name="TextBox 7927"/>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29" name="TextBox 7928"/>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30" name="TextBox 7929"/>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31" name="TextBox 7930"/>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32" name="TextBox 7931"/>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33" name="TextBox 7932"/>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34" name="TextBox 7933"/>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35" name="TextBox 7934"/>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36" name="TextBox 7935"/>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37" name="TextBox 7936"/>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38" name="TextBox 7937"/>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39" name="TextBox 7938"/>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40" name="TextBox 7939"/>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41" name="TextBox 7940"/>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42" name="TextBox 7941"/>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43" name="TextBox 7942"/>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44" name="TextBox 7943"/>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45" name="TextBox 7944"/>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46" name="TextBox 7945"/>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47" name="TextBox 7946"/>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48" name="TextBox 7947"/>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49" name="TextBox 7948"/>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50" name="TextBox 7949"/>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51" name="TextBox 7950"/>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52" name="TextBox 7951"/>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53" name="TextBox 7952"/>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54" name="TextBox 7953"/>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55" name="TextBox 7954"/>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56" name="TextBox 7955"/>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57" name="TextBox 7956"/>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58" name="TextBox 7957"/>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59" name="TextBox 7958"/>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60" name="TextBox 7959"/>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61" name="TextBox 7960"/>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62" name="TextBox 7961"/>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63" name="TextBox 7962"/>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64" name="TextBox 7963"/>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65" name="TextBox 7964"/>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66" name="TextBox 7965"/>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67" name="TextBox 7966"/>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68" name="TextBox 7967"/>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1664</xdr:row>
      <xdr:rowOff>0</xdr:rowOff>
    </xdr:from>
    <xdr:ext cx="184731" cy="264560"/>
    <xdr:sp macro="" textlink="">
      <xdr:nvSpPr>
        <xdr:cNvPr id="7969" name="TextBox 7968"/>
        <xdr:cNvSpPr txBox="1"/>
      </xdr:nvSpPr>
      <xdr:spPr>
        <a:xfrm>
          <a:off x="4216400" y="123634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70" name="TextBox 7969"/>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71" name="TextBox 7970"/>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72" name="TextBox 7971"/>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73" name="TextBox 7972"/>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74" name="TextBox 7973"/>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75" name="TextBox 7974"/>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76" name="TextBox 7975"/>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77" name="TextBox 7976"/>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78" name="TextBox 7977"/>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79" name="TextBox 7978"/>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80" name="TextBox 7979"/>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81" name="TextBox 7980"/>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82" name="TextBox 7981"/>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83" name="TextBox 7982"/>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84" name="TextBox 7983"/>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85" name="TextBox 7984"/>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86" name="TextBox 7985"/>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87" name="TextBox 7986"/>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88" name="TextBox 7987"/>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89" name="TextBox 7988"/>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90" name="TextBox 7989"/>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91" name="TextBox 7990"/>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92" name="TextBox 7991"/>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93" name="TextBox 7992"/>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94" name="TextBox 7993"/>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95" name="TextBox 7994"/>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96" name="TextBox 7995"/>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97" name="TextBox 7996"/>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98" name="TextBox 7997"/>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7999" name="TextBox 7998"/>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8000" name="TextBox 7999"/>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8001" name="TextBox 8000"/>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8002" name="TextBox 8001"/>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8003" name="TextBox 8002"/>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8004" name="TextBox 8003"/>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8005" name="TextBox 8004"/>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8006" name="TextBox 8005"/>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8007" name="TextBox 8006"/>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8008" name="TextBox 8007"/>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8009" name="TextBox 8008"/>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8010" name="TextBox 8009"/>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8011" name="TextBox 8010"/>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8012" name="TextBox 8011"/>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8013" name="TextBox 8012"/>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8014" name="TextBox 8013"/>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8015" name="TextBox 8014"/>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8016" name="TextBox 8015"/>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1665</xdr:row>
      <xdr:rowOff>0</xdr:rowOff>
    </xdr:from>
    <xdr:ext cx="184731" cy="264560"/>
    <xdr:sp macro="" textlink="">
      <xdr:nvSpPr>
        <xdr:cNvPr id="8017" name="TextBox 8016"/>
        <xdr:cNvSpPr txBox="1"/>
      </xdr:nvSpPr>
      <xdr:spPr>
        <a:xfrm>
          <a:off x="4216400" y="123680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18" name="TextBox 8017"/>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19" name="TextBox 8018"/>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20" name="TextBox 8019"/>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21" name="TextBox 8020"/>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22" name="TextBox 8021"/>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23" name="TextBox 8022"/>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24" name="TextBox 8023"/>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25" name="TextBox 8024"/>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26" name="TextBox 8025"/>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27" name="TextBox 8026"/>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28" name="TextBox 8027"/>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29" name="TextBox 8028"/>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30" name="TextBox 8029"/>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31" name="TextBox 8030"/>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32" name="TextBox 8031"/>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33" name="TextBox 8032"/>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34" name="TextBox 8033"/>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35" name="TextBox 8034"/>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36" name="TextBox 8035"/>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37" name="TextBox 8036"/>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38" name="TextBox 8037"/>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39" name="TextBox 8038"/>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40" name="TextBox 8039"/>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41" name="TextBox 8040"/>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42" name="TextBox 8041"/>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43" name="TextBox 8042"/>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44" name="TextBox 8043"/>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45" name="TextBox 8044"/>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46" name="TextBox 8045"/>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47" name="TextBox 8046"/>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48" name="TextBox 8047"/>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49" name="TextBox 8048"/>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50" name="TextBox 8049"/>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51" name="TextBox 8050"/>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52" name="TextBox 8051"/>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53" name="TextBox 8052"/>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54" name="TextBox 8053"/>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55" name="TextBox 8054"/>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56" name="TextBox 8055"/>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57" name="TextBox 8056"/>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58" name="TextBox 8057"/>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59" name="TextBox 8058"/>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60" name="TextBox 8059"/>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61" name="TextBox 8060"/>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62" name="TextBox 8061"/>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63" name="TextBox 8062"/>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64" name="TextBox 8063"/>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065" name="TextBox 8064"/>
        <xdr:cNvSpPr txBox="1"/>
      </xdr:nvSpPr>
      <xdr:spPr>
        <a:xfrm>
          <a:off x="4216400" y="123725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66" name="TextBox 8065"/>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67" name="TextBox 8066"/>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68" name="TextBox 8067"/>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69" name="TextBox 8068"/>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70" name="TextBox 8069"/>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71" name="TextBox 8070"/>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72" name="TextBox 8071"/>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73" name="TextBox 8072"/>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74" name="TextBox 8073"/>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75" name="TextBox 8074"/>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76" name="TextBox 8075"/>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77" name="TextBox 8076"/>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78" name="TextBox 8077"/>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79" name="TextBox 8078"/>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80" name="TextBox 8079"/>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81" name="TextBox 8080"/>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82" name="TextBox 8081"/>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83" name="TextBox 8082"/>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84" name="TextBox 8083"/>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85" name="TextBox 8084"/>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86" name="TextBox 8085"/>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87" name="TextBox 8086"/>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88" name="TextBox 8087"/>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89" name="TextBox 8088"/>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90" name="TextBox 8089"/>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91" name="TextBox 8090"/>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92" name="TextBox 8091"/>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93" name="TextBox 8092"/>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94" name="TextBox 8093"/>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95" name="TextBox 8094"/>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96" name="TextBox 8095"/>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97" name="TextBox 8096"/>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98" name="TextBox 8097"/>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099" name="TextBox 8098"/>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100" name="TextBox 8099"/>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101" name="TextBox 8100"/>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102" name="TextBox 8101"/>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103" name="TextBox 8102"/>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104" name="TextBox 8103"/>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105" name="TextBox 8104"/>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106" name="TextBox 8105"/>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107" name="TextBox 8106"/>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108" name="TextBox 8107"/>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109" name="TextBox 8108"/>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110" name="TextBox 8109"/>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111" name="TextBox 8110"/>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112" name="TextBox 8111"/>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1662</xdr:row>
      <xdr:rowOff>0</xdr:rowOff>
    </xdr:from>
    <xdr:ext cx="184731" cy="264560"/>
    <xdr:sp macro="" textlink="">
      <xdr:nvSpPr>
        <xdr:cNvPr id="8113" name="TextBox 8112"/>
        <xdr:cNvSpPr txBox="1"/>
      </xdr:nvSpPr>
      <xdr:spPr>
        <a:xfrm>
          <a:off x="4216400" y="12865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62" name="TextBox 8161"/>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63" name="TextBox 8162"/>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64" name="TextBox 8163"/>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65" name="TextBox 8164"/>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66" name="TextBox 8165"/>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67" name="TextBox 8166"/>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68" name="TextBox 8167"/>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69" name="TextBox 8168"/>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70" name="TextBox 8169"/>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71" name="TextBox 8170"/>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72" name="TextBox 8171"/>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73" name="TextBox 8172"/>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74" name="TextBox 8173"/>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75" name="TextBox 8174"/>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76" name="TextBox 8175"/>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77" name="TextBox 8176"/>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78" name="TextBox 8177"/>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79" name="TextBox 8178"/>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80" name="TextBox 8179"/>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81" name="TextBox 8180"/>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82" name="TextBox 8181"/>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83" name="TextBox 8182"/>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84" name="TextBox 8183"/>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85" name="TextBox 8184"/>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86" name="TextBox 8185"/>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87" name="TextBox 8186"/>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88" name="TextBox 8187"/>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89" name="TextBox 8188"/>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90" name="TextBox 8189"/>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91" name="TextBox 8190"/>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92" name="TextBox 8191"/>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93" name="TextBox 8192"/>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94" name="TextBox 8193"/>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95" name="TextBox 8194"/>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96" name="TextBox 8195"/>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97" name="TextBox 8196"/>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98" name="TextBox 8197"/>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199" name="TextBox 8198"/>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200" name="TextBox 8199"/>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201" name="TextBox 8200"/>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202" name="TextBox 8201"/>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203" name="TextBox 8202"/>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204" name="TextBox 8203"/>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205" name="TextBox 8204"/>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206" name="TextBox 8205"/>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207" name="TextBox 8206"/>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208" name="TextBox 8207"/>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1663</xdr:row>
      <xdr:rowOff>0</xdr:rowOff>
    </xdr:from>
    <xdr:ext cx="184731" cy="264560"/>
    <xdr:sp macro="" textlink="">
      <xdr:nvSpPr>
        <xdr:cNvPr id="8209" name="TextBox 8208"/>
        <xdr:cNvSpPr txBox="1"/>
      </xdr:nvSpPr>
      <xdr:spPr>
        <a:xfrm>
          <a:off x="4216400" y="128704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10" name="TextBox 8209"/>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11" name="TextBox 8210"/>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12" name="TextBox 8211"/>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13" name="TextBox 8212"/>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14" name="TextBox 8213"/>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15" name="TextBox 8214"/>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16" name="TextBox 8215"/>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17" name="TextBox 8216"/>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18" name="TextBox 8217"/>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19" name="TextBox 8218"/>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20" name="TextBox 8219"/>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21" name="TextBox 8220"/>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22" name="TextBox 8221"/>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23" name="TextBox 8222"/>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24" name="TextBox 8223"/>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25" name="TextBox 8224"/>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26" name="TextBox 8225"/>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27" name="TextBox 8226"/>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28" name="TextBox 8227"/>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29" name="TextBox 8228"/>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30" name="TextBox 8229"/>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31" name="TextBox 8230"/>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32" name="TextBox 8231"/>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33" name="TextBox 8232"/>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34" name="TextBox 8233"/>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35" name="TextBox 8234"/>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36" name="TextBox 8235"/>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37" name="TextBox 8236"/>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38" name="TextBox 8237"/>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39" name="TextBox 8238"/>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40" name="TextBox 8239"/>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41" name="TextBox 8240"/>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42" name="TextBox 8241"/>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43" name="TextBox 8242"/>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44" name="TextBox 8243"/>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45" name="TextBox 8244"/>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46" name="TextBox 8245"/>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47" name="TextBox 8246"/>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48" name="TextBox 8247"/>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49" name="TextBox 8248"/>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50" name="TextBox 8249"/>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51" name="TextBox 8250"/>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52" name="TextBox 8251"/>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53" name="TextBox 8252"/>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54" name="TextBox 8253"/>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55" name="TextBox 8254"/>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56" name="TextBox 8255"/>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1666</xdr:row>
      <xdr:rowOff>0</xdr:rowOff>
    </xdr:from>
    <xdr:ext cx="184731" cy="264560"/>
    <xdr:sp macro="" textlink="">
      <xdr:nvSpPr>
        <xdr:cNvPr id="8257" name="TextBox 8256"/>
        <xdr:cNvSpPr txBox="1"/>
      </xdr:nvSpPr>
      <xdr:spPr>
        <a:xfrm>
          <a:off x="4216400" y="128841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292100</xdr:colOff>
      <xdr:row>1454</xdr:row>
      <xdr:rowOff>0</xdr:rowOff>
    </xdr:from>
    <xdr:ext cx="184731" cy="264560"/>
    <xdr:sp macro="" textlink="">
      <xdr:nvSpPr>
        <xdr:cNvPr id="2" name="TextBox 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 name="TextBox 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 name="TextBox 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 name="TextBox 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 name="TextBox 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 name="TextBox 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 name="TextBox 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9" name="TextBox 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0" name="TextBox 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1" name="TextBox 1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2" name="TextBox 1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3" name="TextBox 1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4" name="TextBox 1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5" name="TextBox 1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6" name="TextBox 1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7" name="TextBox 1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8" name="TextBox 1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9" name="TextBox 1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0" name="TextBox 1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1" name="TextBox 2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2" name="TextBox 2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3" name="TextBox 2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4" name="TextBox 2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5" name="TextBox 2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6" name="TextBox 2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7" name="TextBox 2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8" name="TextBox 2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9" name="TextBox 2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0" name="TextBox 2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1" name="TextBox 3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2" name="TextBox 3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3" name="TextBox 3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4" name="TextBox 3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5" name="TextBox 3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6" name="TextBox 3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7" name="TextBox 3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8" name="TextBox 3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9" name="TextBox 3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0" name="TextBox 3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1" name="TextBox 4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2" name="TextBox 4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3" name="TextBox 4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4" name="TextBox 4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5" name="TextBox 4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6" name="TextBox 4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7" name="TextBox 4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8" name="TextBox 4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9" name="TextBox 4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0" name="TextBox 4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1" name="TextBox 5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2" name="TextBox 5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3" name="TextBox 5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4" name="TextBox 5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5" name="TextBox 5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6" name="TextBox 5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7" name="TextBox 5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8" name="TextBox 5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9" name="TextBox 5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0" name="TextBox 5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1" name="TextBox 6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2" name="TextBox 6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3" name="TextBox 6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4" name="TextBox 6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5" name="TextBox 6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6" name="TextBox 6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7" name="TextBox 6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8" name="TextBox 6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9" name="TextBox 6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0" name="TextBox 6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1" name="TextBox 7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2" name="TextBox 7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3" name="TextBox 7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4" name="TextBox 7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5" name="TextBox 7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6" name="TextBox 7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7" name="TextBox 7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8" name="TextBox 7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9" name="TextBox 7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0" name="TextBox 7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1" name="TextBox 8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2" name="TextBox 8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3" name="TextBox 8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4" name="TextBox 8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5" name="TextBox 8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6" name="TextBox 8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7" name="TextBox 8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8" name="TextBox 8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9" name="TextBox 8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90" name="TextBox 8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91" name="TextBox 9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92" name="TextBox 9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93" name="TextBox 9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94" name="TextBox 9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95" name="TextBox 9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96" name="TextBox 9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97" name="TextBox 9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98" name="TextBox 9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99" name="TextBox 9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00" name="TextBox 9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01" name="TextBox 10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02" name="TextBox 10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03" name="TextBox 10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04" name="TextBox 10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05" name="TextBox 10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06" name="TextBox 10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07" name="TextBox 10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08" name="TextBox 10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09" name="TextBox 10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10" name="TextBox 10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11" name="TextBox 11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12" name="TextBox 11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13" name="TextBox 11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14" name="TextBox 11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15" name="TextBox 11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16" name="TextBox 11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17" name="TextBox 11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18" name="TextBox 11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19" name="TextBox 11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20" name="TextBox 11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21" name="TextBox 12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22" name="TextBox 12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23" name="TextBox 12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24" name="TextBox 12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25" name="TextBox 12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26" name="TextBox 12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27" name="TextBox 12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28" name="TextBox 12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29" name="TextBox 12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30" name="TextBox 12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31" name="TextBox 13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32" name="TextBox 13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33" name="TextBox 13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34" name="TextBox 13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35" name="TextBox 13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36" name="TextBox 13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37" name="TextBox 13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38" name="TextBox 13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39" name="TextBox 13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40" name="TextBox 13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41" name="TextBox 14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42" name="TextBox 14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43" name="TextBox 14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44" name="TextBox 14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45" name="TextBox 14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46" name="TextBox 14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47" name="TextBox 14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48" name="TextBox 14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49" name="TextBox 14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50" name="TextBox 14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51" name="TextBox 15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52" name="TextBox 15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53" name="TextBox 15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54" name="TextBox 15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55" name="TextBox 15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56" name="TextBox 15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57" name="TextBox 15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58" name="TextBox 15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59" name="TextBox 15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60" name="TextBox 15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61" name="TextBox 16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62" name="TextBox 16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63" name="TextBox 16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64" name="TextBox 16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65" name="TextBox 16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66" name="TextBox 16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67" name="TextBox 16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68" name="TextBox 16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69" name="TextBox 16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70" name="TextBox 16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71" name="TextBox 17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72" name="TextBox 17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73" name="TextBox 17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74" name="TextBox 17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75" name="TextBox 17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76" name="TextBox 17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77" name="TextBox 17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78" name="TextBox 17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79" name="TextBox 17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80" name="TextBox 17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81" name="TextBox 18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82" name="TextBox 18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83" name="TextBox 18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84" name="TextBox 18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85" name="TextBox 18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86" name="TextBox 18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87" name="TextBox 18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88" name="TextBox 18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89" name="TextBox 18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90" name="TextBox 18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91" name="TextBox 19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92" name="TextBox 19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93" name="TextBox 19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94" name="TextBox 19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95" name="TextBox 19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96" name="TextBox 19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97" name="TextBox 19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98" name="TextBox 19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199" name="TextBox 19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00" name="TextBox 19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01" name="TextBox 20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02" name="TextBox 20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03" name="TextBox 20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04" name="TextBox 20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05" name="TextBox 20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06" name="TextBox 20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07" name="TextBox 20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08" name="TextBox 20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09" name="TextBox 20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10" name="TextBox 20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11" name="TextBox 21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12" name="TextBox 21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13" name="TextBox 21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14" name="TextBox 21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15" name="TextBox 21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16" name="TextBox 21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17" name="TextBox 21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18" name="TextBox 21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19" name="TextBox 21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20" name="TextBox 21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21" name="TextBox 22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22" name="TextBox 22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23" name="TextBox 22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24" name="TextBox 22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25" name="TextBox 22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26" name="TextBox 22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27" name="TextBox 22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28" name="TextBox 22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29" name="TextBox 22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30" name="TextBox 22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31" name="TextBox 23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32" name="TextBox 23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33" name="TextBox 23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34" name="TextBox 23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35" name="TextBox 23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36" name="TextBox 23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37" name="TextBox 23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38" name="TextBox 23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39" name="TextBox 23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40" name="TextBox 23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41" name="TextBox 24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42" name="TextBox 24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43" name="TextBox 24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44" name="TextBox 24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45" name="TextBox 24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46" name="TextBox 24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47" name="TextBox 24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48" name="TextBox 24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49" name="TextBox 24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50" name="TextBox 24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51" name="TextBox 25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52" name="TextBox 25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53" name="TextBox 25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54" name="TextBox 25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55" name="TextBox 25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56" name="TextBox 25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57" name="TextBox 25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58" name="TextBox 25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59" name="TextBox 25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60" name="TextBox 25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61" name="TextBox 26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62" name="TextBox 26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63" name="TextBox 26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64" name="TextBox 26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65" name="TextBox 26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66" name="TextBox 26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67" name="TextBox 26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68" name="TextBox 26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69" name="TextBox 26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70" name="TextBox 26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71" name="TextBox 27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72" name="TextBox 27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73" name="TextBox 27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74" name="TextBox 27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75" name="TextBox 27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76" name="TextBox 27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77" name="TextBox 27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78" name="TextBox 27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79" name="TextBox 27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80" name="TextBox 27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81" name="TextBox 28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82" name="TextBox 28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83" name="TextBox 28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84" name="TextBox 28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85" name="TextBox 28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86" name="TextBox 28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87" name="TextBox 28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88" name="TextBox 28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89" name="TextBox 28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90" name="TextBox 28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91" name="TextBox 29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92" name="TextBox 29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93" name="TextBox 29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94" name="TextBox 29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95" name="TextBox 29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96" name="TextBox 29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97" name="TextBox 29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98" name="TextBox 29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299" name="TextBox 29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00" name="TextBox 29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01" name="TextBox 30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02" name="TextBox 30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03" name="TextBox 30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04" name="TextBox 30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05" name="TextBox 30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06" name="TextBox 30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07" name="TextBox 30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08" name="TextBox 30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09" name="TextBox 30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10" name="TextBox 30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11" name="TextBox 31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12" name="TextBox 31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13" name="TextBox 31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14" name="TextBox 31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15" name="TextBox 31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16" name="TextBox 31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17" name="TextBox 31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18" name="TextBox 31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19" name="TextBox 31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20" name="TextBox 31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21" name="TextBox 32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22" name="TextBox 32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23" name="TextBox 32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24" name="TextBox 32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25" name="TextBox 32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26" name="TextBox 32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27" name="TextBox 32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28" name="TextBox 32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29" name="TextBox 32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30" name="TextBox 32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31" name="TextBox 33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32" name="TextBox 33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33" name="TextBox 33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34" name="TextBox 33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35" name="TextBox 33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36" name="TextBox 33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37" name="TextBox 33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38" name="TextBox 33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39" name="TextBox 33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40" name="TextBox 33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41" name="TextBox 34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42" name="TextBox 34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43" name="TextBox 34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44" name="TextBox 34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45" name="TextBox 34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46" name="TextBox 34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47" name="TextBox 34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48" name="TextBox 34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49" name="TextBox 34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50" name="TextBox 34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51" name="TextBox 35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52" name="TextBox 35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53" name="TextBox 35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54" name="TextBox 35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55" name="TextBox 35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56" name="TextBox 35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57" name="TextBox 35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58" name="TextBox 35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59" name="TextBox 35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60" name="TextBox 35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61" name="TextBox 36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62" name="TextBox 36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63" name="TextBox 36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64" name="TextBox 36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65" name="TextBox 36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66" name="TextBox 36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67" name="TextBox 36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68" name="TextBox 36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69" name="TextBox 36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70" name="TextBox 36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71" name="TextBox 37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72" name="TextBox 37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73" name="TextBox 37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74" name="TextBox 37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75" name="TextBox 37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76" name="TextBox 37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77" name="TextBox 37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78" name="TextBox 37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79" name="TextBox 37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80" name="TextBox 37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81" name="TextBox 38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82" name="TextBox 38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83" name="TextBox 38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84" name="TextBox 38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85" name="TextBox 38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86" name="TextBox 38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87" name="TextBox 38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88" name="TextBox 38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89" name="TextBox 38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90" name="TextBox 38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91" name="TextBox 39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92" name="TextBox 39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93" name="TextBox 39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94" name="TextBox 39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95" name="TextBox 39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96" name="TextBox 39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97" name="TextBox 39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98" name="TextBox 39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399" name="TextBox 39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00" name="TextBox 39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01" name="TextBox 40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02" name="TextBox 40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03" name="TextBox 40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04" name="TextBox 40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05" name="TextBox 40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06" name="TextBox 40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07" name="TextBox 40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08" name="TextBox 40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09" name="TextBox 40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10" name="TextBox 40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11" name="TextBox 41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12" name="TextBox 41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13" name="TextBox 41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14" name="TextBox 41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15" name="TextBox 41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16" name="TextBox 41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17" name="TextBox 41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18" name="TextBox 41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19" name="TextBox 41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20" name="TextBox 41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21" name="TextBox 42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22" name="TextBox 42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23" name="TextBox 42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24" name="TextBox 42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25" name="TextBox 42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26" name="TextBox 42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27" name="TextBox 42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28" name="TextBox 42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29" name="TextBox 42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30" name="TextBox 42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31" name="TextBox 43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32" name="TextBox 43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33" name="TextBox 43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34" name="TextBox 43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35" name="TextBox 43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36" name="TextBox 43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37" name="TextBox 43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38" name="TextBox 43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39" name="TextBox 43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40" name="TextBox 43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41" name="TextBox 44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42" name="TextBox 44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43" name="TextBox 44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44" name="TextBox 44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45" name="TextBox 44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46" name="TextBox 44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47" name="TextBox 44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48" name="TextBox 44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49" name="TextBox 44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50" name="TextBox 44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51" name="TextBox 45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52" name="TextBox 45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53" name="TextBox 45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54" name="TextBox 45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55" name="TextBox 45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56" name="TextBox 45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57" name="TextBox 45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58" name="TextBox 45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59" name="TextBox 45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60" name="TextBox 45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61" name="TextBox 46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62" name="TextBox 46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63" name="TextBox 46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64" name="TextBox 46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65" name="TextBox 46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66" name="TextBox 46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67" name="TextBox 46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68" name="TextBox 46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69" name="TextBox 46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70" name="TextBox 46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71" name="TextBox 47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72" name="TextBox 47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73" name="TextBox 47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74" name="TextBox 47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75" name="TextBox 47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76" name="TextBox 47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77" name="TextBox 47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78" name="TextBox 47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79" name="TextBox 47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80" name="TextBox 47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81" name="TextBox 48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82" name="TextBox 48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83" name="TextBox 48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84" name="TextBox 48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85" name="TextBox 48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86" name="TextBox 48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87" name="TextBox 48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88" name="TextBox 48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89" name="TextBox 48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90" name="TextBox 48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91" name="TextBox 49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92" name="TextBox 49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93" name="TextBox 49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94" name="TextBox 49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95" name="TextBox 49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96" name="TextBox 49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97" name="TextBox 49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98" name="TextBox 49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499" name="TextBox 49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00" name="TextBox 49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01" name="TextBox 50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02" name="TextBox 50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03" name="TextBox 50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04" name="TextBox 50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05" name="TextBox 50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06" name="TextBox 50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07" name="TextBox 50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08" name="TextBox 50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09" name="TextBox 50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10" name="TextBox 50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11" name="TextBox 51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12" name="TextBox 51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13" name="TextBox 51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14" name="TextBox 51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15" name="TextBox 51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16" name="TextBox 51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17" name="TextBox 51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18" name="TextBox 51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19" name="TextBox 51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20" name="TextBox 51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21" name="TextBox 52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22" name="TextBox 52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23" name="TextBox 52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24" name="TextBox 52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25" name="TextBox 52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26" name="TextBox 52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27" name="TextBox 52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28" name="TextBox 52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29" name="TextBox 52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30" name="TextBox 52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31" name="TextBox 53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32" name="TextBox 53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33" name="TextBox 53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34" name="TextBox 53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35" name="TextBox 53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36" name="TextBox 53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37" name="TextBox 53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38" name="TextBox 53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39" name="TextBox 53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40" name="TextBox 53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41" name="TextBox 54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42" name="TextBox 54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43" name="TextBox 54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44" name="TextBox 54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45" name="TextBox 54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46" name="TextBox 54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47" name="TextBox 54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48" name="TextBox 54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49" name="TextBox 54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50" name="TextBox 54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51" name="TextBox 55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52" name="TextBox 55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53" name="TextBox 55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54" name="TextBox 55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55" name="TextBox 55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56" name="TextBox 55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57" name="TextBox 55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58" name="TextBox 55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59" name="TextBox 55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60" name="TextBox 55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61" name="TextBox 56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62" name="TextBox 56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63" name="TextBox 56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64" name="TextBox 56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65" name="TextBox 56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66" name="TextBox 56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67" name="TextBox 56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68" name="TextBox 56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69" name="TextBox 56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70" name="TextBox 56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71" name="TextBox 57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72" name="TextBox 57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73" name="TextBox 57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74" name="TextBox 57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75" name="TextBox 57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76" name="TextBox 57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77" name="TextBox 57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78" name="TextBox 57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79" name="TextBox 57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80" name="TextBox 57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81" name="TextBox 58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82" name="TextBox 58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83" name="TextBox 58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84" name="TextBox 58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85" name="TextBox 58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86" name="TextBox 58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87" name="TextBox 58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88" name="TextBox 58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89" name="TextBox 58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90" name="TextBox 58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91" name="TextBox 59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92" name="TextBox 59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93" name="TextBox 59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94" name="TextBox 59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95" name="TextBox 59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96" name="TextBox 59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97" name="TextBox 59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98" name="TextBox 59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599" name="TextBox 59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00" name="TextBox 59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01" name="TextBox 60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02" name="TextBox 60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03" name="TextBox 60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04" name="TextBox 60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05" name="TextBox 60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06" name="TextBox 60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07" name="TextBox 60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08" name="TextBox 60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09" name="TextBox 60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10" name="TextBox 60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11" name="TextBox 61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12" name="TextBox 61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13" name="TextBox 61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14" name="TextBox 61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15" name="TextBox 61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16" name="TextBox 61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17" name="TextBox 61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18" name="TextBox 61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19" name="TextBox 61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20" name="TextBox 61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21" name="TextBox 62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22" name="TextBox 62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23" name="TextBox 62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24" name="TextBox 62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25" name="TextBox 62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26" name="TextBox 62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27" name="TextBox 62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28" name="TextBox 62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29" name="TextBox 62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30" name="TextBox 62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31" name="TextBox 63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32" name="TextBox 63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33" name="TextBox 63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34" name="TextBox 63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35" name="TextBox 63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36" name="TextBox 63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37" name="TextBox 63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38" name="TextBox 63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39" name="TextBox 63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40" name="TextBox 63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41" name="TextBox 64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42" name="TextBox 64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43" name="TextBox 64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44" name="TextBox 64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45" name="TextBox 64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46" name="TextBox 64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47" name="TextBox 64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48" name="TextBox 64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49" name="TextBox 64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50" name="TextBox 64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51" name="TextBox 65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52" name="TextBox 65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53" name="TextBox 65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54" name="TextBox 65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55" name="TextBox 65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56" name="TextBox 65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57" name="TextBox 65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58" name="TextBox 65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59" name="TextBox 65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60" name="TextBox 65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61" name="TextBox 66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62" name="TextBox 66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63" name="TextBox 66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64" name="TextBox 66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65" name="TextBox 66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66" name="TextBox 66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67" name="TextBox 66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68" name="TextBox 66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69" name="TextBox 66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70" name="TextBox 66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71" name="TextBox 67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72" name="TextBox 67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73" name="TextBox 67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74" name="TextBox 67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75" name="TextBox 67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76" name="TextBox 67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77" name="TextBox 67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78" name="TextBox 67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79" name="TextBox 67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80" name="TextBox 67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81" name="TextBox 68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82" name="TextBox 68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83" name="TextBox 68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84" name="TextBox 68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85" name="TextBox 68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86" name="TextBox 68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87" name="TextBox 68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88" name="TextBox 68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89" name="TextBox 68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90" name="TextBox 68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91" name="TextBox 69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92" name="TextBox 69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93" name="TextBox 69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94" name="TextBox 69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95" name="TextBox 69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96" name="TextBox 69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97" name="TextBox 69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98" name="TextBox 69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699" name="TextBox 69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00" name="TextBox 69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01" name="TextBox 70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02" name="TextBox 70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03" name="TextBox 70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04" name="TextBox 70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05" name="TextBox 70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06" name="TextBox 70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07" name="TextBox 70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08" name="TextBox 70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09" name="TextBox 70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10" name="TextBox 70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11" name="TextBox 71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12" name="TextBox 71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13" name="TextBox 71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14" name="TextBox 71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15" name="TextBox 71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16" name="TextBox 71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17" name="TextBox 71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18" name="TextBox 71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19" name="TextBox 71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20" name="TextBox 71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21" name="TextBox 72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22" name="TextBox 72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23" name="TextBox 72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24" name="TextBox 72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25" name="TextBox 72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26" name="TextBox 72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27" name="TextBox 72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28" name="TextBox 72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29" name="TextBox 72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30" name="TextBox 72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31" name="TextBox 73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32" name="TextBox 73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33" name="TextBox 73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34" name="TextBox 73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35" name="TextBox 73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36" name="TextBox 73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37" name="TextBox 73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38" name="TextBox 73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39" name="TextBox 73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40" name="TextBox 73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41" name="TextBox 74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42" name="TextBox 74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43" name="TextBox 74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44" name="TextBox 74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45" name="TextBox 74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46" name="TextBox 74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47" name="TextBox 74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48" name="TextBox 74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49" name="TextBox 74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50" name="TextBox 74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51" name="TextBox 75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52" name="TextBox 75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53" name="TextBox 75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54" name="TextBox 75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55" name="TextBox 75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56" name="TextBox 75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57" name="TextBox 75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58" name="TextBox 75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59" name="TextBox 75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60" name="TextBox 75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61" name="TextBox 76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62" name="TextBox 76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63" name="TextBox 76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64" name="TextBox 76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65" name="TextBox 76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66" name="TextBox 76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67" name="TextBox 76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68" name="TextBox 76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69" name="TextBox 76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70" name="TextBox 76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71" name="TextBox 77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72" name="TextBox 77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73" name="TextBox 77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74" name="TextBox 77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75" name="TextBox 77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76" name="TextBox 77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77" name="TextBox 77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78" name="TextBox 77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79" name="TextBox 77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80" name="TextBox 77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81" name="TextBox 78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82" name="TextBox 78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83" name="TextBox 78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84" name="TextBox 78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85" name="TextBox 78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86" name="TextBox 78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87" name="TextBox 78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88" name="TextBox 78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89" name="TextBox 78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90" name="TextBox 78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91" name="TextBox 79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92" name="TextBox 79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93" name="TextBox 79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94" name="TextBox 79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95" name="TextBox 79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96" name="TextBox 79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97" name="TextBox 79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98" name="TextBox 79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799" name="TextBox 79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00" name="TextBox 79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01" name="TextBox 80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02" name="TextBox 80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03" name="TextBox 80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04" name="TextBox 80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05" name="TextBox 80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06" name="TextBox 80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07" name="TextBox 80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08" name="TextBox 80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09" name="TextBox 80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10" name="TextBox 80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11" name="TextBox 81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12" name="TextBox 81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13" name="TextBox 81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14" name="TextBox 81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15" name="TextBox 81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16" name="TextBox 81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1454</xdr:row>
      <xdr:rowOff>0</xdr:rowOff>
    </xdr:from>
    <xdr:ext cx="184731" cy="264560"/>
    <xdr:sp macro="" textlink="">
      <xdr:nvSpPr>
        <xdr:cNvPr id="817" name="TextBox 81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18" name="TextBox 81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19" name="TextBox 81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20" name="TextBox 81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21" name="TextBox 82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22" name="TextBox 82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23" name="TextBox 82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24" name="TextBox 82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25" name="TextBox 82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26" name="TextBox 82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27" name="TextBox 82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28" name="TextBox 82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29" name="TextBox 82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30" name="TextBox 82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31" name="TextBox 83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32" name="TextBox 83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33" name="TextBox 83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34" name="TextBox 83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35" name="TextBox 83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36" name="TextBox 83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37" name="TextBox 83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38" name="TextBox 83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39" name="TextBox 83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40" name="TextBox 83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41" name="TextBox 84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42" name="TextBox 84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43" name="TextBox 84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44" name="TextBox 84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45" name="TextBox 84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46" name="TextBox 84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47" name="TextBox 84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48" name="TextBox 84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49" name="TextBox 84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50" name="TextBox 84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51" name="TextBox 85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52" name="TextBox 85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53" name="TextBox 85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54" name="TextBox 85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55" name="TextBox 85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56" name="TextBox 85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57" name="TextBox 85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58" name="TextBox 85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59" name="TextBox 85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60" name="TextBox 85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61" name="TextBox 86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62" name="TextBox 86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63" name="TextBox 86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64" name="TextBox 86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65" name="TextBox 86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66" name="TextBox 86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67" name="TextBox 86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68" name="TextBox 86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69" name="TextBox 86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70" name="TextBox 86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71" name="TextBox 87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72" name="TextBox 87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73" name="TextBox 87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74" name="TextBox 87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75" name="TextBox 87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76" name="TextBox 87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77" name="TextBox 87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78" name="TextBox 87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79" name="TextBox 87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80" name="TextBox 87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81" name="TextBox 88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82" name="TextBox 88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83" name="TextBox 88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84" name="TextBox 88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85" name="TextBox 88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86" name="TextBox 88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87" name="TextBox 88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88" name="TextBox 88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89" name="TextBox 88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90" name="TextBox 88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91" name="TextBox 89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92" name="TextBox 89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93" name="TextBox 89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94" name="TextBox 89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95" name="TextBox 89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96" name="TextBox 89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97" name="TextBox 89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98" name="TextBox 89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899" name="TextBox 89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00" name="TextBox 89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01" name="TextBox 90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02" name="TextBox 90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03" name="TextBox 90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04" name="TextBox 90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05" name="TextBox 90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06" name="TextBox 90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07" name="TextBox 90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08" name="TextBox 90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09" name="TextBox 90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10" name="TextBox 90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11" name="TextBox 91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12" name="TextBox 91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13" name="TextBox 91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14" name="TextBox 91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15" name="TextBox 91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16" name="TextBox 91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17" name="TextBox 91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18" name="TextBox 91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19" name="TextBox 91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20" name="TextBox 91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21" name="TextBox 92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22" name="TextBox 92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23" name="TextBox 92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24" name="TextBox 92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25" name="TextBox 92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26" name="TextBox 92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27" name="TextBox 92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28" name="TextBox 92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29" name="TextBox 92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30" name="TextBox 92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31" name="TextBox 93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32" name="TextBox 93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33" name="TextBox 93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34" name="TextBox 93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35" name="TextBox 93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36" name="TextBox 93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37" name="TextBox 93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38" name="TextBox 93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39" name="TextBox 93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40" name="TextBox 93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41" name="TextBox 94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42" name="TextBox 94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43" name="TextBox 94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44" name="TextBox 94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45" name="TextBox 94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46" name="TextBox 94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47" name="TextBox 94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48" name="TextBox 94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49" name="TextBox 94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50" name="TextBox 94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51" name="TextBox 95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52" name="TextBox 95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53" name="TextBox 95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54" name="TextBox 95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55" name="TextBox 95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56" name="TextBox 95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57" name="TextBox 95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58" name="TextBox 95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59" name="TextBox 95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60" name="TextBox 95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61" name="TextBox 96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62" name="TextBox 96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63" name="TextBox 96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64" name="TextBox 96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65" name="TextBox 96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66" name="TextBox 96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67" name="TextBox 96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68" name="TextBox 96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69" name="TextBox 96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70" name="TextBox 96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71" name="TextBox 97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72" name="TextBox 97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73" name="TextBox 97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74" name="TextBox 97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75" name="TextBox 97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76" name="TextBox 97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77" name="TextBox 97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78" name="TextBox 97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79" name="TextBox 97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80" name="TextBox 97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81" name="TextBox 98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82" name="TextBox 98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83" name="TextBox 98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84" name="TextBox 98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85" name="TextBox 98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86" name="TextBox 98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87" name="TextBox 98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88" name="TextBox 98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89" name="TextBox 98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90" name="TextBox 98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91" name="TextBox 99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92" name="TextBox 99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93" name="TextBox 99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94" name="TextBox 99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95" name="TextBox 99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96" name="TextBox 99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97" name="TextBox 99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98" name="TextBox 99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999" name="TextBox 99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00" name="TextBox 99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01" name="TextBox 100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02" name="TextBox 100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03" name="TextBox 100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04" name="TextBox 100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05" name="TextBox 100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06" name="TextBox 100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07" name="TextBox 100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08" name="TextBox 100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09" name="TextBox 100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10" name="TextBox 100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11" name="TextBox 101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12" name="TextBox 101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13" name="TextBox 101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14" name="TextBox 101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15" name="TextBox 101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16" name="TextBox 101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17" name="TextBox 101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18" name="TextBox 101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19" name="TextBox 101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20" name="TextBox 101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21" name="TextBox 102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22" name="TextBox 102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23" name="TextBox 102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24" name="TextBox 102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25" name="TextBox 102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26" name="TextBox 102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27" name="TextBox 102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28" name="TextBox 102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29" name="TextBox 102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30" name="TextBox 102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31" name="TextBox 103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32" name="TextBox 103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33" name="TextBox 103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34" name="TextBox 103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35" name="TextBox 103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36" name="TextBox 103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37" name="TextBox 103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38" name="TextBox 103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39" name="TextBox 103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40" name="TextBox 103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41" name="TextBox 104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42" name="TextBox 104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43" name="TextBox 104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44" name="TextBox 104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45" name="TextBox 104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46" name="TextBox 104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47" name="TextBox 104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48" name="TextBox 104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49" name="TextBox 104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50" name="TextBox 104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51" name="TextBox 105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52" name="TextBox 105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53" name="TextBox 105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54" name="TextBox 105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55" name="TextBox 105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56" name="TextBox 105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57" name="TextBox 105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58" name="TextBox 105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59" name="TextBox 105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60" name="TextBox 105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61" name="TextBox 106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62" name="TextBox 106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63" name="TextBox 106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64" name="TextBox 106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65" name="TextBox 106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66" name="TextBox 106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67" name="TextBox 106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68" name="TextBox 106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69" name="TextBox 106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70" name="TextBox 106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71" name="TextBox 107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72" name="TextBox 107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73" name="TextBox 107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74" name="TextBox 107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75" name="TextBox 107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76" name="TextBox 107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77" name="TextBox 107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78" name="TextBox 107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79" name="TextBox 107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80" name="TextBox 107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81" name="TextBox 108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82" name="TextBox 108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83" name="TextBox 108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84" name="TextBox 108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85" name="TextBox 108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86" name="TextBox 108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87" name="TextBox 108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88" name="TextBox 108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89" name="TextBox 108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90" name="TextBox 108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91" name="TextBox 109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92" name="TextBox 109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93" name="TextBox 109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94" name="TextBox 109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95" name="TextBox 109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96" name="TextBox 109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97" name="TextBox 109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98" name="TextBox 109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099" name="TextBox 109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00" name="TextBox 109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01" name="TextBox 110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02" name="TextBox 110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03" name="TextBox 110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04" name="TextBox 110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05" name="TextBox 110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06" name="TextBox 110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07" name="TextBox 110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08" name="TextBox 110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09" name="TextBox 110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10" name="TextBox 110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11" name="TextBox 111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12" name="TextBox 111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13" name="TextBox 111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14" name="TextBox 111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15" name="TextBox 111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16" name="TextBox 111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17" name="TextBox 111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18" name="TextBox 111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19" name="TextBox 111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20" name="TextBox 111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21" name="TextBox 112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22" name="TextBox 112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23" name="TextBox 112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24" name="TextBox 112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25" name="TextBox 112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26" name="TextBox 112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27" name="TextBox 112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28" name="TextBox 112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29" name="TextBox 112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30" name="TextBox 112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31" name="TextBox 113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32" name="TextBox 113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33" name="TextBox 113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34" name="TextBox 113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35" name="TextBox 113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36" name="TextBox 113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37" name="TextBox 113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38" name="TextBox 113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39" name="TextBox 113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40" name="TextBox 113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41" name="TextBox 114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42" name="TextBox 114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43" name="TextBox 114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44" name="TextBox 114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45" name="TextBox 114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46" name="TextBox 114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47" name="TextBox 114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48" name="TextBox 114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49" name="TextBox 114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50" name="TextBox 114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51" name="TextBox 115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52" name="TextBox 115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53" name="TextBox 115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54" name="TextBox 115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55" name="TextBox 115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56" name="TextBox 115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57" name="TextBox 115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58" name="TextBox 115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59" name="TextBox 115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60" name="TextBox 115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61" name="TextBox 116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62" name="TextBox 116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63" name="TextBox 116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64" name="TextBox 116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65" name="TextBox 116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66" name="TextBox 116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67" name="TextBox 116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68" name="TextBox 116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69" name="TextBox 116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70" name="TextBox 116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71" name="TextBox 117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72" name="TextBox 117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73" name="TextBox 117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74" name="TextBox 117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75" name="TextBox 117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76" name="TextBox 117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77" name="TextBox 117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78" name="TextBox 117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79" name="TextBox 117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80" name="TextBox 117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81" name="TextBox 118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82" name="TextBox 118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83" name="TextBox 118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84" name="TextBox 118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85" name="TextBox 118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86" name="TextBox 118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87" name="TextBox 118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88" name="TextBox 118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89" name="TextBox 118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90" name="TextBox 118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91" name="TextBox 119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92" name="TextBox 119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93" name="TextBox 119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94" name="TextBox 119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95" name="TextBox 119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96" name="TextBox 119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97" name="TextBox 119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98" name="TextBox 119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199" name="TextBox 119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00" name="TextBox 119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01" name="TextBox 120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02" name="TextBox 120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03" name="TextBox 120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04" name="TextBox 120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05" name="TextBox 120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06" name="TextBox 120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07" name="TextBox 120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08" name="TextBox 120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09" name="TextBox 120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10" name="TextBox 120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11" name="TextBox 121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12" name="TextBox 121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13" name="TextBox 121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14" name="TextBox 121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15" name="TextBox 121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16" name="TextBox 121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17" name="TextBox 121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18" name="TextBox 121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19" name="TextBox 121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20" name="TextBox 121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21" name="TextBox 122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22" name="TextBox 122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23" name="TextBox 122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24" name="TextBox 122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25" name="TextBox 122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26" name="TextBox 122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27" name="TextBox 122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28" name="TextBox 122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29" name="TextBox 122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30" name="TextBox 122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31" name="TextBox 123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32" name="TextBox 123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33" name="TextBox 123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34" name="TextBox 123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35" name="TextBox 123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36" name="TextBox 123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37" name="TextBox 123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38" name="TextBox 123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39" name="TextBox 123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40" name="TextBox 123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41" name="TextBox 124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42" name="TextBox 124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43" name="TextBox 124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44" name="TextBox 124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45" name="TextBox 124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46" name="TextBox 124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47" name="TextBox 124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48" name="TextBox 124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49" name="TextBox 124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50" name="TextBox 124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51" name="TextBox 125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52" name="TextBox 125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53" name="TextBox 125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54" name="TextBox 125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55" name="TextBox 125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56" name="TextBox 125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57" name="TextBox 125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58" name="TextBox 125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59" name="TextBox 125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60" name="TextBox 125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61" name="TextBox 126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62" name="TextBox 126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63" name="TextBox 126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64" name="TextBox 126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65" name="TextBox 126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66" name="TextBox 126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67" name="TextBox 126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68" name="TextBox 126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69" name="TextBox 126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70" name="TextBox 126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71" name="TextBox 127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72" name="TextBox 127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73" name="TextBox 127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74" name="TextBox 127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75" name="TextBox 127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76" name="TextBox 127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77" name="TextBox 127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78" name="TextBox 127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79" name="TextBox 127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80" name="TextBox 127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81" name="TextBox 128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82" name="TextBox 128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83" name="TextBox 128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84" name="TextBox 128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85" name="TextBox 128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86" name="TextBox 128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87" name="TextBox 128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88" name="TextBox 128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89" name="TextBox 128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90" name="TextBox 128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91" name="TextBox 129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92" name="TextBox 129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93" name="TextBox 129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94" name="TextBox 129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95" name="TextBox 129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96" name="TextBox 129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97" name="TextBox 129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98" name="TextBox 129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299" name="TextBox 129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00" name="TextBox 129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01" name="TextBox 130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02" name="TextBox 130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03" name="TextBox 130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04" name="TextBox 130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05" name="TextBox 130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06" name="TextBox 130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07" name="TextBox 130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08" name="TextBox 130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09" name="TextBox 130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10" name="TextBox 130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11" name="TextBox 131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12" name="TextBox 131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13" name="TextBox 131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14" name="TextBox 131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15" name="TextBox 131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16" name="TextBox 131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17" name="TextBox 131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18" name="TextBox 131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19" name="TextBox 131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20" name="TextBox 131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21" name="TextBox 132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22" name="TextBox 132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23" name="TextBox 132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24" name="TextBox 132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25" name="TextBox 132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26" name="TextBox 132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27" name="TextBox 132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28" name="TextBox 132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29" name="TextBox 132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30" name="TextBox 132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31" name="TextBox 133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32" name="TextBox 133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33" name="TextBox 133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34" name="TextBox 133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35" name="TextBox 133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36" name="TextBox 133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37" name="TextBox 133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38" name="TextBox 133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39" name="TextBox 133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40" name="TextBox 133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41" name="TextBox 134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42" name="TextBox 134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43" name="TextBox 134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44" name="TextBox 134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45" name="TextBox 134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46" name="TextBox 134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47" name="TextBox 134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48" name="TextBox 134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49" name="TextBox 134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50" name="TextBox 134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51" name="TextBox 135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52" name="TextBox 135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53" name="TextBox 135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54" name="TextBox 135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55" name="TextBox 135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56" name="TextBox 135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57" name="TextBox 135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58" name="TextBox 135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59" name="TextBox 135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60" name="TextBox 135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61" name="TextBox 136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62" name="TextBox 136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63" name="TextBox 136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64" name="TextBox 136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65" name="TextBox 136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66" name="TextBox 136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67" name="TextBox 136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68" name="TextBox 136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69" name="TextBox 136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70" name="TextBox 136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71" name="TextBox 137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72" name="TextBox 137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73" name="TextBox 137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74" name="TextBox 137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75" name="TextBox 137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76" name="TextBox 137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77" name="TextBox 137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78" name="TextBox 137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79" name="TextBox 137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80" name="TextBox 137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81" name="TextBox 138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82" name="TextBox 138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83" name="TextBox 138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84" name="TextBox 138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85" name="TextBox 138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86" name="TextBox 138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87" name="TextBox 138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88" name="TextBox 138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89" name="TextBox 138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90" name="TextBox 138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91" name="TextBox 139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92" name="TextBox 139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93" name="TextBox 139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94" name="TextBox 139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95" name="TextBox 139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96" name="TextBox 139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97" name="TextBox 139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98" name="TextBox 139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399" name="TextBox 139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00" name="TextBox 139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01" name="TextBox 140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02" name="TextBox 140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03" name="TextBox 140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04" name="TextBox 140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05" name="TextBox 140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06" name="TextBox 140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07" name="TextBox 140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08" name="TextBox 140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09" name="TextBox 140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10" name="TextBox 140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11" name="TextBox 141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12" name="TextBox 141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13" name="TextBox 141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14" name="TextBox 141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15" name="TextBox 141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16" name="TextBox 141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17" name="TextBox 141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18" name="TextBox 141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19" name="TextBox 141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20" name="TextBox 141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21" name="TextBox 142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22" name="TextBox 142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23" name="TextBox 142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24" name="TextBox 142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25" name="TextBox 142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26" name="TextBox 142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27" name="TextBox 142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28" name="TextBox 142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29" name="TextBox 142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30" name="TextBox 142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31" name="TextBox 143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32" name="TextBox 143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33" name="TextBox 143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34" name="TextBox 143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35" name="TextBox 143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36" name="TextBox 143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37" name="TextBox 143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38" name="TextBox 143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39" name="TextBox 143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40" name="TextBox 143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41" name="TextBox 144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42" name="TextBox 144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43" name="TextBox 144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44" name="TextBox 144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45" name="TextBox 144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46" name="TextBox 144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47" name="TextBox 144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48" name="TextBox 144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49" name="TextBox 144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50" name="TextBox 144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51" name="TextBox 145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52" name="TextBox 145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53" name="TextBox 145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54" name="TextBox 145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55" name="TextBox 145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56" name="TextBox 145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57" name="TextBox 145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58" name="TextBox 145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59" name="TextBox 145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60" name="TextBox 145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61" name="TextBox 146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62" name="TextBox 146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63" name="TextBox 146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64" name="TextBox 146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65" name="TextBox 146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66" name="TextBox 146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67" name="TextBox 146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68" name="TextBox 146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69" name="TextBox 146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70" name="TextBox 146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71" name="TextBox 147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72" name="TextBox 147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73" name="TextBox 147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74" name="TextBox 147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75" name="TextBox 147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76" name="TextBox 147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77" name="TextBox 147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78" name="TextBox 147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79" name="TextBox 147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80" name="TextBox 147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81" name="TextBox 148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82" name="TextBox 148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83" name="TextBox 148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84" name="TextBox 148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85" name="TextBox 148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86" name="TextBox 148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87" name="TextBox 148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88" name="TextBox 148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89" name="TextBox 148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90" name="TextBox 148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91" name="TextBox 149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92" name="TextBox 149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93" name="TextBox 149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94" name="TextBox 149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95" name="TextBox 149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96" name="TextBox 149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97" name="TextBox 149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98" name="TextBox 149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499" name="TextBox 149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00" name="TextBox 149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01" name="TextBox 150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02" name="TextBox 150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03" name="TextBox 150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04" name="TextBox 150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05" name="TextBox 150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06" name="TextBox 150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07" name="TextBox 150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08" name="TextBox 150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09" name="TextBox 150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10" name="TextBox 150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11" name="TextBox 151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12" name="TextBox 151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13" name="TextBox 151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14" name="TextBox 151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15" name="TextBox 151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16" name="TextBox 151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17" name="TextBox 151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18" name="TextBox 151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19" name="TextBox 151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20" name="TextBox 151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21" name="TextBox 152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22" name="TextBox 152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23" name="TextBox 152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24" name="TextBox 152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25" name="TextBox 152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26" name="TextBox 152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27" name="TextBox 152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28" name="TextBox 152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29" name="TextBox 152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30" name="TextBox 152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31" name="TextBox 153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32" name="TextBox 153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33" name="TextBox 153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34" name="TextBox 153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35" name="TextBox 153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36" name="TextBox 153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37" name="TextBox 153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38" name="TextBox 153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39" name="TextBox 153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40" name="TextBox 153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41" name="TextBox 154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42" name="TextBox 154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43" name="TextBox 154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44" name="TextBox 154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45" name="TextBox 154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46" name="TextBox 154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47" name="TextBox 154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48" name="TextBox 154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49" name="TextBox 154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50" name="TextBox 154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51" name="TextBox 155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52" name="TextBox 155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53" name="TextBox 155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54" name="TextBox 155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55" name="TextBox 155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56" name="TextBox 155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57" name="TextBox 155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58" name="TextBox 155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59" name="TextBox 155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60" name="TextBox 155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61" name="TextBox 156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62" name="TextBox 156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63" name="TextBox 156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64" name="TextBox 156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65" name="TextBox 156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66" name="TextBox 156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67" name="TextBox 156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68" name="TextBox 156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69" name="TextBox 156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70" name="TextBox 156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71" name="TextBox 157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72" name="TextBox 157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73" name="TextBox 157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74" name="TextBox 157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75" name="TextBox 157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76" name="TextBox 157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77" name="TextBox 157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78" name="TextBox 157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79" name="TextBox 157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80" name="TextBox 157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81" name="TextBox 158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82" name="TextBox 158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83" name="TextBox 158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84" name="TextBox 158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85" name="TextBox 158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86" name="TextBox 158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87" name="TextBox 158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88" name="TextBox 158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89" name="TextBox 158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90" name="TextBox 158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91" name="TextBox 159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92" name="TextBox 159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93" name="TextBox 159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94" name="TextBox 159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95" name="TextBox 159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96" name="TextBox 159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97" name="TextBox 159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98" name="TextBox 159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599" name="TextBox 159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00" name="TextBox 159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01" name="TextBox 160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02" name="TextBox 160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03" name="TextBox 160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04" name="TextBox 160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05" name="TextBox 160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06" name="TextBox 160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07" name="TextBox 160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08" name="TextBox 160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09" name="TextBox 160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10" name="TextBox 160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11" name="TextBox 161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12" name="TextBox 161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13" name="TextBox 161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14" name="TextBox 161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15" name="TextBox 161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16" name="TextBox 161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17" name="TextBox 161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18" name="TextBox 161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19" name="TextBox 161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20" name="TextBox 161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21" name="TextBox 162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22" name="TextBox 162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23" name="TextBox 162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24" name="TextBox 1623"/>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25" name="TextBox 1624"/>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26" name="TextBox 1625"/>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27" name="TextBox 1626"/>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28" name="TextBox 1627"/>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29" name="TextBox 1628"/>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30" name="TextBox 1629"/>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31" name="TextBox 1630"/>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32" name="TextBox 1631"/>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533</xdr:row>
      <xdr:rowOff>0</xdr:rowOff>
    </xdr:from>
    <xdr:ext cx="184731" cy="264560"/>
    <xdr:sp macro="" textlink="">
      <xdr:nvSpPr>
        <xdr:cNvPr id="1633" name="TextBox 1632"/>
        <xdr:cNvSpPr txBox="1"/>
      </xdr:nvSpPr>
      <xdr:spPr>
        <a:xfrm>
          <a:off x="5073650" y="4884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1016</xdr:row>
      <xdr:rowOff>0</xdr:rowOff>
    </xdr:from>
    <xdr:ext cx="184731" cy="264560"/>
    <xdr:sp macro="" textlink="">
      <xdr:nvSpPr>
        <xdr:cNvPr id="1634" name="TextBox 1633"/>
        <xdr:cNvSpPr txBox="1"/>
      </xdr:nvSpPr>
      <xdr:spPr>
        <a:xfrm>
          <a:off x="5073650" y="76200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1016</xdr:row>
      <xdr:rowOff>0</xdr:rowOff>
    </xdr:from>
    <xdr:ext cx="184731" cy="264560"/>
    <xdr:sp macro="" textlink="">
      <xdr:nvSpPr>
        <xdr:cNvPr id="1635" name="TextBox 1634"/>
        <xdr:cNvSpPr txBox="1"/>
      </xdr:nvSpPr>
      <xdr:spPr>
        <a:xfrm>
          <a:off x="5073650" y="76200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1016</xdr:row>
      <xdr:rowOff>0</xdr:rowOff>
    </xdr:from>
    <xdr:ext cx="184731" cy="264560"/>
    <xdr:sp macro="" textlink="">
      <xdr:nvSpPr>
        <xdr:cNvPr id="1636" name="TextBox 1635"/>
        <xdr:cNvSpPr txBox="1"/>
      </xdr:nvSpPr>
      <xdr:spPr>
        <a:xfrm>
          <a:off x="5073650" y="76200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1016</xdr:row>
      <xdr:rowOff>0</xdr:rowOff>
    </xdr:from>
    <xdr:ext cx="184731" cy="264560"/>
    <xdr:sp macro="" textlink="">
      <xdr:nvSpPr>
        <xdr:cNvPr id="1637" name="TextBox 1636"/>
        <xdr:cNvSpPr txBox="1"/>
      </xdr:nvSpPr>
      <xdr:spPr>
        <a:xfrm>
          <a:off x="5073650" y="76200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1016</xdr:row>
      <xdr:rowOff>0</xdr:rowOff>
    </xdr:from>
    <xdr:ext cx="184731" cy="264560"/>
    <xdr:sp macro="" textlink="">
      <xdr:nvSpPr>
        <xdr:cNvPr id="1638" name="TextBox 1637"/>
        <xdr:cNvSpPr txBox="1"/>
      </xdr:nvSpPr>
      <xdr:spPr>
        <a:xfrm>
          <a:off x="5073650" y="76200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1016</xdr:row>
      <xdr:rowOff>0</xdr:rowOff>
    </xdr:from>
    <xdr:ext cx="184731" cy="264560"/>
    <xdr:sp macro="" textlink="">
      <xdr:nvSpPr>
        <xdr:cNvPr id="1639" name="TextBox 1638"/>
        <xdr:cNvSpPr txBox="1"/>
      </xdr:nvSpPr>
      <xdr:spPr>
        <a:xfrm>
          <a:off x="5073650" y="76200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1016</xdr:row>
      <xdr:rowOff>0</xdr:rowOff>
    </xdr:from>
    <xdr:ext cx="184731" cy="264560"/>
    <xdr:sp macro="" textlink="">
      <xdr:nvSpPr>
        <xdr:cNvPr id="1640" name="TextBox 1639"/>
        <xdr:cNvSpPr txBox="1"/>
      </xdr:nvSpPr>
      <xdr:spPr>
        <a:xfrm>
          <a:off x="5073650" y="76200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1016</xdr:row>
      <xdr:rowOff>0</xdr:rowOff>
    </xdr:from>
    <xdr:ext cx="184731" cy="264560"/>
    <xdr:sp macro="" textlink="">
      <xdr:nvSpPr>
        <xdr:cNvPr id="1641" name="TextBox 1640"/>
        <xdr:cNvSpPr txBox="1"/>
      </xdr:nvSpPr>
      <xdr:spPr>
        <a:xfrm>
          <a:off x="5073650" y="76200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1016</xdr:row>
      <xdr:rowOff>0</xdr:rowOff>
    </xdr:from>
    <xdr:ext cx="184731" cy="264560"/>
    <xdr:sp macro="" textlink="">
      <xdr:nvSpPr>
        <xdr:cNvPr id="1642" name="TextBox 1641"/>
        <xdr:cNvSpPr txBox="1"/>
      </xdr:nvSpPr>
      <xdr:spPr>
        <a:xfrm>
          <a:off x="5073650" y="76200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1016</xdr:row>
      <xdr:rowOff>0</xdr:rowOff>
    </xdr:from>
    <xdr:ext cx="184731" cy="264560"/>
    <xdr:sp macro="" textlink="">
      <xdr:nvSpPr>
        <xdr:cNvPr id="1643" name="TextBox 1642"/>
        <xdr:cNvSpPr txBox="1"/>
      </xdr:nvSpPr>
      <xdr:spPr>
        <a:xfrm>
          <a:off x="5073650" y="76200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1016</xdr:row>
      <xdr:rowOff>0</xdr:rowOff>
    </xdr:from>
    <xdr:ext cx="184731" cy="264560"/>
    <xdr:sp macro="" textlink="">
      <xdr:nvSpPr>
        <xdr:cNvPr id="1644" name="TextBox 1643"/>
        <xdr:cNvSpPr txBox="1"/>
      </xdr:nvSpPr>
      <xdr:spPr>
        <a:xfrm>
          <a:off x="5073650" y="76200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1016</xdr:row>
      <xdr:rowOff>0</xdr:rowOff>
    </xdr:from>
    <xdr:ext cx="184731" cy="264560"/>
    <xdr:sp macro="" textlink="">
      <xdr:nvSpPr>
        <xdr:cNvPr id="1645" name="TextBox 1644"/>
        <xdr:cNvSpPr txBox="1"/>
      </xdr:nvSpPr>
      <xdr:spPr>
        <a:xfrm>
          <a:off x="5073650" y="76200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1016</xdr:row>
      <xdr:rowOff>0</xdr:rowOff>
    </xdr:from>
    <xdr:ext cx="184731" cy="264560"/>
    <xdr:sp macro="" textlink="">
      <xdr:nvSpPr>
        <xdr:cNvPr id="1646" name="TextBox 1645"/>
        <xdr:cNvSpPr txBox="1"/>
      </xdr:nvSpPr>
      <xdr:spPr>
        <a:xfrm>
          <a:off x="5073650" y="76200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1016</xdr:row>
      <xdr:rowOff>0</xdr:rowOff>
    </xdr:from>
    <xdr:ext cx="184731" cy="264560"/>
    <xdr:sp macro="" textlink="">
      <xdr:nvSpPr>
        <xdr:cNvPr id="1647" name="TextBox 1646"/>
        <xdr:cNvSpPr txBox="1"/>
      </xdr:nvSpPr>
      <xdr:spPr>
        <a:xfrm>
          <a:off x="5073650" y="76200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1016</xdr:row>
      <xdr:rowOff>0</xdr:rowOff>
    </xdr:from>
    <xdr:ext cx="184731" cy="264560"/>
    <xdr:sp macro="" textlink="">
      <xdr:nvSpPr>
        <xdr:cNvPr id="1648" name="TextBox 1647"/>
        <xdr:cNvSpPr txBox="1"/>
      </xdr:nvSpPr>
      <xdr:spPr>
        <a:xfrm>
          <a:off x="5073650" y="76200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1016</xdr:row>
      <xdr:rowOff>0</xdr:rowOff>
    </xdr:from>
    <xdr:ext cx="184731" cy="264560"/>
    <xdr:sp macro="" textlink="">
      <xdr:nvSpPr>
        <xdr:cNvPr id="1649" name="TextBox 1648"/>
        <xdr:cNvSpPr txBox="1"/>
      </xdr:nvSpPr>
      <xdr:spPr>
        <a:xfrm>
          <a:off x="5073650" y="76200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1016</xdr:row>
      <xdr:rowOff>0</xdr:rowOff>
    </xdr:from>
    <xdr:ext cx="184731" cy="264560"/>
    <xdr:sp macro="" textlink="">
      <xdr:nvSpPr>
        <xdr:cNvPr id="1650" name="TextBox 1649"/>
        <xdr:cNvSpPr txBox="1"/>
      </xdr:nvSpPr>
      <xdr:spPr>
        <a:xfrm>
          <a:off x="5073650" y="76200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1016</xdr:row>
      <xdr:rowOff>0</xdr:rowOff>
    </xdr:from>
    <xdr:ext cx="184731" cy="264560"/>
    <xdr:sp macro="" textlink="">
      <xdr:nvSpPr>
        <xdr:cNvPr id="1651" name="TextBox 1650"/>
        <xdr:cNvSpPr txBox="1"/>
      </xdr:nvSpPr>
      <xdr:spPr>
        <a:xfrm>
          <a:off x="5073650" y="76200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1016</xdr:row>
      <xdr:rowOff>0</xdr:rowOff>
    </xdr:from>
    <xdr:ext cx="184731" cy="264560"/>
    <xdr:sp macro="" textlink="">
      <xdr:nvSpPr>
        <xdr:cNvPr id="1652" name="TextBox 1651"/>
        <xdr:cNvSpPr txBox="1"/>
      </xdr:nvSpPr>
      <xdr:spPr>
        <a:xfrm>
          <a:off x="5073650" y="76200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1016</xdr:row>
      <xdr:rowOff>0</xdr:rowOff>
    </xdr:from>
    <xdr:ext cx="184731" cy="264560"/>
    <xdr:sp macro="" textlink="">
      <xdr:nvSpPr>
        <xdr:cNvPr id="1653" name="TextBox 1652"/>
        <xdr:cNvSpPr txBox="1"/>
      </xdr:nvSpPr>
      <xdr:spPr>
        <a:xfrm>
          <a:off x="5073650" y="76200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1016</xdr:row>
      <xdr:rowOff>0</xdr:rowOff>
    </xdr:from>
    <xdr:ext cx="184731" cy="264560"/>
    <xdr:sp macro="" textlink="">
      <xdr:nvSpPr>
        <xdr:cNvPr id="1654" name="TextBox 1653"/>
        <xdr:cNvSpPr txBox="1"/>
      </xdr:nvSpPr>
      <xdr:spPr>
        <a:xfrm>
          <a:off x="5073650" y="76200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1016</xdr:row>
      <xdr:rowOff>0</xdr:rowOff>
    </xdr:from>
    <xdr:ext cx="184731" cy="264560"/>
    <xdr:sp macro="" textlink="">
      <xdr:nvSpPr>
        <xdr:cNvPr id="1655" name="TextBox 1654"/>
        <xdr:cNvSpPr txBox="1"/>
      </xdr:nvSpPr>
      <xdr:spPr>
        <a:xfrm>
          <a:off x="5073650" y="76200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1016</xdr:row>
      <xdr:rowOff>0</xdr:rowOff>
    </xdr:from>
    <xdr:ext cx="184731" cy="264560"/>
    <xdr:sp macro="" textlink="">
      <xdr:nvSpPr>
        <xdr:cNvPr id="1656" name="TextBox 1655"/>
        <xdr:cNvSpPr txBox="1"/>
      </xdr:nvSpPr>
      <xdr:spPr>
        <a:xfrm>
          <a:off x="5073650" y="76200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1016</xdr:row>
      <xdr:rowOff>0</xdr:rowOff>
    </xdr:from>
    <xdr:ext cx="184731" cy="264560"/>
    <xdr:sp macro="" textlink="">
      <xdr:nvSpPr>
        <xdr:cNvPr id="1657" name="TextBox 1656"/>
        <xdr:cNvSpPr txBox="1"/>
      </xdr:nvSpPr>
      <xdr:spPr>
        <a:xfrm>
          <a:off x="5073650" y="76200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292100</xdr:colOff>
      <xdr:row>0</xdr:row>
      <xdr:rowOff>0</xdr:rowOff>
    </xdr:from>
    <xdr:ext cx="184731" cy="264560"/>
    <xdr:sp macro="" textlink="">
      <xdr:nvSpPr>
        <xdr:cNvPr id="2" name="TextBox 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 name="TextBox 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 name="TextBox 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 name="TextBox 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 name="TextBox 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 name="TextBox 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 name="TextBox 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9" name="TextBox 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0" name="TextBox 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1" name="TextBox 1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2" name="TextBox 1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3" name="TextBox 1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4" name="TextBox 1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5" name="TextBox 1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6" name="TextBox 1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7" name="TextBox 1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8" name="TextBox 1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9" name="TextBox 1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0" name="TextBox 1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1" name="TextBox 2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2" name="TextBox 2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3" name="TextBox 2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4" name="TextBox 2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5" name="TextBox 2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6" name="TextBox 2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7" name="TextBox 2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8" name="TextBox 2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9" name="TextBox 2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0" name="TextBox 2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1" name="TextBox 3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2" name="TextBox 3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3" name="TextBox 3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4" name="TextBox 3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5" name="TextBox 3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6" name="TextBox 3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7" name="TextBox 3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8" name="TextBox 3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9" name="TextBox 3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 name="TextBox 3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 name="TextBox 4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 name="TextBox 4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 name="TextBox 4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 name="TextBox 4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 name="TextBox 4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 name="TextBox 4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 name="TextBox 4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 name="TextBox 4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 name="TextBox 4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 name="TextBox 4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 name="TextBox 5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 name="TextBox 5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 name="TextBox 5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 name="TextBox 5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 name="TextBox 5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 name="TextBox 5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 name="TextBox 5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 name="TextBox 5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 name="TextBox 5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 name="TextBox 5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 name="TextBox 6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 name="TextBox 6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 name="TextBox 6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 name="TextBox 6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 name="TextBox 6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 name="TextBox 6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 name="TextBox 6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 name="TextBox 6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 name="TextBox 6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 name="TextBox 6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 name="TextBox 7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 name="TextBox 7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 name="TextBox 7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4" name="TextBox 7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5" name="TextBox 7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6" name="TextBox 7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7" name="TextBox 7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8" name="TextBox 7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9" name="TextBox 7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0" name="TextBox 7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1" name="TextBox 8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2" name="TextBox 8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3" name="TextBox 8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4" name="TextBox 8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5" name="TextBox 8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6" name="TextBox 8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7" name="TextBox 8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8" name="TextBox 8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9" name="TextBox 8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90" name="TextBox 8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91" name="TextBox 9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92" name="TextBox 9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93" name="TextBox 9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94" name="TextBox 9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95" name="TextBox 9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96" name="TextBox 9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97" name="TextBox 9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98" name="TextBox 9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99" name="TextBox 9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00" name="TextBox 9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01" name="TextBox 10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02" name="TextBox 10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03" name="TextBox 10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04" name="TextBox 10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05" name="TextBox 10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06" name="TextBox 10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07" name="TextBox 10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08" name="TextBox 10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09" name="TextBox 10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10" name="TextBox 10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11" name="TextBox 11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12" name="TextBox 11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13" name="TextBox 11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14" name="TextBox 11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15" name="TextBox 11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16" name="TextBox 11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17" name="TextBox 11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18" name="TextBox 11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19" name="TextBox 11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20" name="TextBox 11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21" name="TextBox 12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22" name="TextBox 12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23" name="TextBox 12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24" name="TextBox 12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25" name="TextBox 12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26" name="TextBox 12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27" name="TextBox 12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28" name="TextBox 12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29" name="TextBox 12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30" name="TextBox 12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31" name="TextBox 13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32" name="TextBox 13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33" name="TextBox 13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34" name="TextBox 13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35" name="TextBox 13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36" name="TextBox 13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37" name="TextBox 13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38" name="TextBox 13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39" name="TextBox 13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40" name="TextBox 13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41" name="TextBox 14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42" name="TextBox 14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43" name="TextBox 14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44" name="TextBox 14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45" name="TextBox 14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46" name="TextBox 14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47" name="TextBox 14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48" name="TextBox 14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49" name="TextBox 14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50" name="TextBox 14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51" name="TextBox 15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52" name="TextBox 15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53" name="TextBox 15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54" name="TextBox 15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55" name="TextBox 15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56" name="TextBox 15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57" name="TextBox 15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58" name="TextBox 15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59" name="TextBox 15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60" name="TextBox 15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61" name="TextBox 16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62" name="TextBox 16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63" name="TextBox 16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64" name="TextBox 16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65" name="TextBox 16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66" name="TextBox 16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67" name="TextBox 16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68" name="TextBox 16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69" name="TextBox 16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70" name="TextBox 16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71" name="TextBox 17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72" name="TextBox 17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73" name="TextBox 17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74" name="TextBox 17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75" name="TextBox 17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76" name="TextBox 17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77" name="TextBox 17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78" name="TextBox 17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79" name="TextBox 17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80" name="TextBox 17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81" name="TextBox 18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82" name="TextBox 18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83" name="TextBox 18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84" name="TextBox 18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85" name="TextBox 18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86" name="TextBox 18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87" name="TextBox 18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88" name="TextBox 18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89" name="TextBox 18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90" name="TextBox 18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91" name="TextBox 19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92" name="TextBox 19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93" name="TextBox 19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94" name="TextBox 19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95" name="TextBox 19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96" name="TextBox 19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97" name="TextBox 19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98" name="TextBox 19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199" name="TextBox 19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00" name="TextBox 19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01" name="TextBox 20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02" name="TextBox 20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03" name="TextBox 20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04" name="TextBox 20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05" name="TextBox 20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06" name="TextBox 20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07" name="TextBox 20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08" name="TextBox 20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09" name="TextBox 20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10" name="TextBox 20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11" name="TextBox 21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12" name="TextBox 21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13" name="TextBox 21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14" name="TextBox 21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15" name="TextBox 21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16" name="TextBox 21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17" name="TextBox 21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18" name="TextBox 21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19" name="TextBox 21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20" name="TextBox 21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21" name="TextBox 22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22" name="TextBox 22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23" name="TextBox 22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24" name="TextBox 22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25" name="TextBox 22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26" name="TextBox 22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27" name="TextBox 22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28" name="TextBox 22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29" name="TextBox 22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30" name="TextBox 22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31" name="TextBox 23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32" name="TextBox 23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33" name="TextBox 23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34" name="TextBox 23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35" name="TextBox 23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36" name="TextBox 23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37" name="TextBox 23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38" name="TextBox 23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39" name="TextBox 23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40" name="TextBox 23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41" name="TextBox 24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42" name="TextBox 24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43" name="TextBox 24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44" name="TextBox 24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45" name="TextBox 24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46" name="TextBox 24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47" name="TextBox 24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48" name="TextBox 24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49" name="TextBox 24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50" name="TextBox 24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51" name="TextBox 25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52" name="TextBox 25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53" name="TextBox 25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54" name="TextBox 25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55" name="TextBox 25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56" name="TextBox 25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57" name="TextBox 25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58" name="TextBox 25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59" name="TextBox 25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60" name="TextBox 25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61" name="TextBox 26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62" name="TextBox 26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63" name="TextBox 26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64" name="TextBox 26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65" name="TextBox 26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66" name="TextBox 26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67" name="TextBox 26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68" name="TextBox 26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69" name="TextBox 26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70" name="TextBox 26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71" name="TextBox 27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72" name="TextBox 27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73" name="TextBox 27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74" name="TextBox 27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75" name="TextBox 27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76" name="TextBox 27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77" name="TextBox 27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78" name="TextBox 27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79" name="TextBox 27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80" name="TextBox 27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81" name="TextBox 28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82" name="TextBox 28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83" name="TextBox 28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84" name="TextBox 28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85" name="TextBox 28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86" name="TextBox 28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87" name="TextBox 28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88" name="TextBox 28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89" name="TextBox 28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90" name="TextBox 28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91" name="TextBox 29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92" name="TextBox 29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93" name="TextBox 29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94" name="TextBox 29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95" name="TextBox 29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96" name="TextBox 29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97" name="TextBox 29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98" name="TextBox 29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299" name="TextBox 29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00" name="TextBox 29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01" name="TextBox 30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02" name="TextBox 30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03" name="TextBox 30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04" name="TextBox 30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05" name="TextBox 30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06" name="TextBox 30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07" name="TextBox 30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08" name="TextBox 30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09" name="TextBox 30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10" name="TextBox 30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11" name="TextBox 31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12" name="TextBox 31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13" name="TextBox 31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14" name="TextBox 31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15" name="TextBox 31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16" name="TextBox 31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17" name="TextBox 31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18" name="TextBox 31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19" name="TextBox 31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20" name="TextBox 31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21" name="TextBox 32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22" name="TextBox 32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23" name="TextBox 32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24" name="TextBox 32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25" name="TextBox 32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26" name="TextBox 32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27" name="TextBox 32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28" name="TextBox 32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29" name="TextBox 32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30" name="TextBox 32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31" name="TextBox 33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32" name="TextBox 33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33" name="TextBox 33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34" name="TextBox 33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35" name="TextBox 33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36" name="TextBox 33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37" name="TextBox 33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38" name="TextBox 33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39" name="TextBox 33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40" name="TextBox 33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41" name="TextBox 34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42" name="TextBox 34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43" name="TextBox 34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44" name="TextBox 34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45" name="TextBox 34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46" name="TextBox 34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47" name="TextBox 34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48" name="TextBox 34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49" name="TextBox 34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50" name="TextBox 34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51" name="TextBox 35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52" name="TextBox 35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53" name="TextBox 35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54" name="TextBox 35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55" name="TextBox 35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56" name="TextBox 35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57" name="TextBox 35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58" name="TextBox 35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59" name="TextBox 35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60" name="TextBox 35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61" name="TextBox 36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62" name="TextBox 36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63" name="TextBox 36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64" name="TextBox 36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65" name="TextBox 36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66" name="TextBox 36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67" name="TextBox 36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68" name="TextBox 36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69" name="TextBox 36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70" name="TextBox 36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71" name="TextBox 37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72" name="TextBox 37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73" name="TextBox 37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74" name="TextBox 37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75" name="TextBox 37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76" name="TextBox 37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77" name="TextBox 37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78" name="TextBox 37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79" name="TextBox 37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80" name="TextBox 37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81" name="TextBox 38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82" name="TextBox 38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83" name="TextBox 38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84" name="TextBox 38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85" name="TextBox 38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86" name="TextBox 38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87" name="TextBox 38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88" name="TextBox 38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89" name="TextBox 38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90" name="TextBox 38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91" name="TextBox 39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92" name="TextBox 39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93" name="TextBox 39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94" name="TextBox 39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95" name="TextBox 39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96" name="TextBox 39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97" name="TextBox 39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98" name="TextBox 39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399" name="TextBox 39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0" name="TextBox 39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1" name="TextBox 40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2" name="TextBox 40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3" name="TextBox 40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4" name="TextBox 40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5" name="TextBox 40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6" name="TextBox 40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7" name="TextBox 40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8" name="TextBox 40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09" name="TextBox 40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0" name="TextBox 40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1" name="TextBox 41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2" name="TextBox 41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3" name="TextBox 41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4" name="TextBox 41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5" name="TextBox 41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6" name="TextBox 41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7" name="TextBox 41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8" name="TextBox 41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19" name="TextBox 41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0" name="TextBox 41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1" name="TextBox 42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2" name="TextBox 42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3" name="TextBox 42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4" name="TextBox 42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5" name="TextBox 42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6" name="TextBox 42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7" name="TextBox 42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8" name="TextBox 42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29" name="TextBox 42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0" name="TextBox 42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1" name="TextBox 43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2" name="TextBox 43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3" name="TextBox 43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4" name="TextBox 43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5" name="TextBox 43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6" name="TextBox 43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7" name="TextBox 43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8" name="TextBox 43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39" name="TextBox 43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0" name="TextBox 43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1" name="TextBox 44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2" name="TextBox 44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3" name="TextBox 44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4" name="TextBox 44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5" name="TextBox 44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6" name="TextBox 44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7" name="TextBox 44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8" name="TextBox 44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49" name="TextBox 44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0" name="TextBox 44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1" name="TextBox 45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2" name="TextBox 45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3" name="TextBox 45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4" name="TextBox 45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5" name="TextBox 45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6" name="TextBox 45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7" name="TextBox 45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8" name="TextBox 45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59" name="TextBox 45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0" name="TextBox 45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1" name="TextBox 46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2" name="TextBox 46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3" name="TextBox 46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4" name="TextBox 46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5" name="TextBox 46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6" name="TextBox 46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7" name="TextBox 46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8" name="TextBox 46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69" name="TextBox 46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0" name="TextBox 46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1" name="TextBox 47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2" name="TextBox 47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3" name="TextBox 47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4" name="TextBox 47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5" name="TextBox 47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6" name="TextBox 47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7" name="TextBox 47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8" name="TextBox 47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79" name="TextBox 47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0" name="TextBox 47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1" name="TextBox 48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2" name="TextBox 48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3" name="TextBox 48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4" name="TextBox 48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5" name="TextBox 48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6" name="TextBox 48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7" name="TextBox 48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8" name="TextBox 48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89" name="TextBox 48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0" name="TextBox 48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1" name="TextBox 49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2" name="TextBox 49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3" name="TextBox 49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4" name="TextBox 49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5" name="TextBox 49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6" name="TextBox 49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7" name="TextBox 49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8" name="TextBox 49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499" name="TextBox 49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0" name="TextBox 49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1" name="TextBox 50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2" name="TextBox 50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3" name="TextBox 50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4" name="TextBox 50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5" name="TextBox 50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6" name="TextBox 50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7" name="TextBox 50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8" name="TextBox 50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09" name="TextBox 50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0" name="TextBox 50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1" name="TextBox 51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2" name="TextBox 51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3" name="TextBox 51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4" name="TextBox 51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5" name="TextBox 51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6" name="TextBox 51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7" name="TextBox 51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8" name="TextBox 51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19" name="TextBox 51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0" name="TextBox 51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1" name="TextBox 52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2" name="TextBox 52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3" name="TextBox 52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4" name="TextBox 52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5" name="TextBox 52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6" name="TextBox 52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7" name="TextBox 52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8" name="TextBox 52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29" name="TextBox 52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0" name="TextBox 52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1" name="TextBox 53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2" name="TextBox 53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3" name="TextBox 53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4" name="TextBox 53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5" name="TextBox 53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6" name="TextBox 53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7" name="TextBox 53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8" name="TextBox 53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39" name="TextBox 53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0" name="TextBox 53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1" name="TextBox 54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2" name="TextBox 54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3" name="TextBox 54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4" name="TextBox 54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5" name="TextBox 54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6" name="TextBox 54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7" name="TextBox 54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8" name="TextBox 54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49" name="TextBox 54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0" name="TextBox 54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1" name="TextBox 55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2" name="TextBox 55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3" name="TextBox 55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4" name="TextBox 55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5" name="TextBox 55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6" name="TextBox 55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7" name="TextBox 55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8" name="TextBox 55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59" name="TextBox 55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0" name="TextBox 55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1" name="TextBox 56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2" name="TextBox 56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3" name="TextBox 56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4" name="TextBox 56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5" name="TextBox 56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6" name="TextBox 56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7" name="TextBox 56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8" name="TextBox 56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69" name="TextBox 56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0" name="TextBox 56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1" name="TextBox 57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2" name="TextBox 57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3" name="TextBox 57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4" name="TextBox 57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5" name="TextBox 57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6" name="TextBox 57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7" name="TextBox 57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8" name="TextBox 57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79" name="TextBox 57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0" name="TextBox 57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1" name="TextBox 58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2" name="TextBox 58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3" name="TextBox 58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4" name="TextBox 58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5" name="TextBox 58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6" name="TextBox 58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7" name="TextBox 58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8" name="TextBox 58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89" name="TextBox 58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0" name="TextBox 58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1" name="TextBox 59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2" name="TextBox 59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3" name="TextBox 59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4" name="TextBox 59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5" name="TextBox 59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6" name="TextBox 59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7" name="TextBox 59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8" name="TextBox 59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599" name="TextBox 59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0" name="TextBox 59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1" name="TextBox 60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2" name="TextBox 60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3" name="TextBox 60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4" name="TextBox 60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5" name="TextBox 60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6" name="TextBox 60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7" name="TextBox 60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8" name="TextBox 60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09" name="TextBox 60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0" name="TextBox 60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1" name="TextBox 61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2" name="TextBox 61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3" name="TextBox 61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4" name="TextBox 61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5" name="TextBox 61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6" name="TextBox 61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7" name="TextBox 61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8" name="TextBox 61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19" name="TextBox 61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0" name="TextBox 61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1" name="TextBox 62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2" name="TextBox 62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3" name="TextBox 62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4" name="TextBox 62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5" name="TextBox 62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6" name="TextBox 62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7" name="TextBox 62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8" name="TextBox 62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29" name="TextBox 62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0" name="TextBox 62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1" name="TextBox 63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2" name="TextBox 63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3" name="TextBox 63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4" name="TextBox 63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5" name="TextBox 63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6" name="TextBox 63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7" name="TextBox 63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8" name="TextBox 63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39" name="TextBox 63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0" name="TextBox 63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1" name="TextBox 64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2" name="TextBox 64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3" name="TextBox 64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4" name="TextBox 64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5" name="TextBox 64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6" name="TextBox 64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7" name="TextBox 64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8" name="TextBox 64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49" name="TextBox 64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0" name="TextBox 64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1" name="TextBox 65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2" name="TextBox 65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3" name="TextBox 65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4" name="TextBox 65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5" name="TextBox 65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6" name="TextBox 65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7" name="TextBox 65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8" name="TextBox 65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59" name="TextBox 65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0" name="TextBox 65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1" name="TextBox 66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2" name="TextBox 66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3" name="TextBox 66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4" name="TextBox 66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5" name="TextBox 66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6" name="TextBox 66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7" name="TextBox 66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8" name="TextBox 66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69" name="TextBox 66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0" name="TextBox 66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1" name="TextBox 67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2" name="TextBox 67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3" name="TextBox 67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4" name="TextBox 67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5" name="TextBox 67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6" name="TextBox 67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7" name="TextBox 67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8" name="TextBox 67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79" name="TextBox 67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0" name="TextBox 67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1" name="TextBox 68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2" name="TextBox 68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3" name="TextBox 68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4" name="TextBox 68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5" name="TextBox 68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6" name="TextBox 68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7" name="TextBox 68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8" name="TextBox 68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89" name="TextBox 68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0" name="TextBox 68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1" name="TextBox 69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2" name="TextBox 69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3" name="TextBox 69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4" name="TextBox 69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5" name="TextBox 69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6" name="TextBox 69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7" name="TextBox 69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8" name="TextBox 69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699" name="TextBox 69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0" name="TextBox 69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1" name="TextBox 70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2" name="TextBox 70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3" name="TextBox 70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4" name="TextBox 70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5" name="TextBox 70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6" name="TextBox 70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7" name="TextBox 70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8" name="TextBox 70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09" name="TextBox 70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0" name="TextBox 70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1" name="TextBox 71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2" name="TextBox 71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3" name="TextBox 71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4" name="TextBox 71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5" name="TextBox 71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6" name="TextBox 71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7" name="TextBox 71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8" name="TextBox 71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19" name="TextBox 71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0" name="TextBox 71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1" name="TextBox 72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2" name="TextBox 72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3" name="TextBox 72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4" name="TextBox 72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5" name="TextBox 72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6" name="TextBox 72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7" name="TextBox 72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8" name="TextBox 72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29" name="TextBox 72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0" name="TextBox 72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1" name="TextBox 73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2" name="TextBox 73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3" name="TextBox 73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4" name="TextBox 73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5" name="TextBox 73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6" name="TextBox 73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7" name="TextBox 73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8" name="TextBox 73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39" name="TextBox 73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40" name="TextBox 73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41" name="TextBox 74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42" name="TextBox 74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43" name="TextBox 74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44" name="TextBox 74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45" name="TextBox 74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46" name="TextBox 74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47" name="TextBox 74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48" name="TextBox 74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49" name="TextBox 74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50" name="TextBox 74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51" name="TextBox 75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52" name="TextBox 75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53" name="TextBox 75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54" name="TextBox 75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55" name="TextBox 75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56" name="TextBox 75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57" name="TextBox 75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58" name="TextBox 75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59" name="TextBox 75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60" name="TextBox 75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61" name="TextBox 76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62" name="TextBox 76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63" name="TextBox 76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64" name="TextBox 76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65" name="TextBox 76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66" name="TextBox 76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67" name="TextBox 76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68" name="TextBox 76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69" name="TextBox 76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70" name="TextBox 76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71" name="TextBox 77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72" name="TextBox 77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73" name="TextBox 77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74" name="TextBox 77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75" name="TextBox 77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76" name="TextBox 77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77" name="TextBox 77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78" name="TextBox 77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79" name="TextBox 77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80" name="TextBox 77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81" name="TextBox 78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82" name="TextBox 78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83" name="TextBox 78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84" name="TextBox 78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85" name="TextBox 78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86" name="TextBox 78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87" name="TextBox 78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88" name="TextBox 78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89" name="TextBox 78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90" name="TextBox 78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91" name="TextBox 79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92" name="TextBox 79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93" name="TextBox 79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94" name="TextBox 79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95" name="TextBox 79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96" name="TextBox 79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97" name="TextBox 79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98" name="TextBox 79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799" name="TextBox 79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00" name="TextBox 79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01" name="TextBox 80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02" name="TextBox 80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03" name="TextBox 80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04" name="TextBox 80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05" name="TextBox 80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06" name="TextBox 80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07" name="TextBox 80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08" name="TextBox 80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09" name="TextBox 80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10" name="TextBox 80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11" name="TextBox 81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12" name="TextBox 81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13" name="TextBox 81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14" name="TextBox 81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15" name="TextBox 81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16" name="TextBox 81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0</xdr:row>
      <xdr:rowOff>0</xdr:rowOff>
    </xdr:from>
    <xdr:ext cx="184731" cy="264560"/>
    <xdr:sp macro="" textlink="">
      <xdr:nvSpPr>
        <xdr:cNvPr id="817" name="TextBox 81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87</xdr:row>
      <xdr:rowOff>0</xdr:rowOff>
    </xdr:from>
    <xdr:ext cx="184731" cy="264560"/>
    <xdr:sp macro="" textlink="">
      <xdr:nvSpPr>
        <xdr:cNvPr id="818" name="TextBox 81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87</xdr:row>
      <xdr:rowOff>0</xdr:rowOff>
    </xdr:from>
    <xdr:ext cx="184731" cy="264560"/>
    <xdr:sp macro="" textlink="">
      <xdr:nvSpPr>
        <xdr:cNvPr id="819" name="TextBox 81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87</xdr:row>
      <xdr:rowOff>0</xdr:rowOff>
    </xdr:from>
    <xdr:ext cx="184731" cy="264560"/>
    <xdr:sp macro="" textlink="">
      <xdr:nvSpPr>
        <xdr:cNvPr id="820" name="TextBox 81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87</xdr:row>
      <xdr:rowOff>0</xdr:rowOff>
    </xdr:from>
    <xdr:ext cx="184731" cy="264560"/>
    <xdr:sp macro="" textlink="">
      <xdr:nvSpPr>
        <xdr:cNvPr id="821" name="TextBox 82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87</xdr:row>
      <xdr:rowOff>0</xdr:rowOff>
    </xdr:from>
    <xdr:ext cx="184731" cy="264560"/>
    <xdr:sp macro="" textlink="">
      <xdr:nvSpPr>
        <xdr:cNvPr id="822" name="TextBox 82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87</xdr:row>
      <xdr:rowOff>0</xdr:rowOff>
    </xdr:from>
    <xdr:ext cx="184731" cy="264560"/>
    <xdr:sp macro="" textlink="">
      <xdr:nvSpPr>
        <xdr:cNvPr id="823" name="TextBox 82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87</xdr:row>
      <xdr:rowOff>0</xdr:rowOff>
    </xdr:from>
    <xdr:ext cx="184731" cy="264560"/>
    <xdr:sp macro="" textlink="">
      <xdr:nvSpPr>
        <xdr:cNvPr id="824" name="TextBox 82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87</xdr:row>
      <xdr:rowOff>0</xdr:rowOff>
    </xdr:from>
    <xdr:ext cx="184731" cy="264560"/>
    <xdr:sp macro="" textlink="">
      <xdr:nvSpPr>
        <xdr:cNvPr id="825" name="TextBox 82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87</xdr:row>
      <xdr:rowOff>0</xdr:rowOff>
    </xdr:from>
    <xdr:ext cx="184731" cy="264560"/>
    <xdr:sp macro="" textlink="">
      <xdr:nvSpPr>
        <xdr:cNvPr id="826" name="TextBox 82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87</xdr:row>
      <xdr:rowOff>0</xdr:rowOff>
    </xdr:from>
    <xdr:ext cx="184731" cy="264560"/>
    <xdr:sp macro="" textlink="">
      <xdr:nvSpPr>
        <xdr:cNvPr id="827" name="TextBox 82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87</xdr:row>
      <xdr:rowOff>0</xdr:rowOff>
    </xdr:from>
    <xdr:ext cx="184731" cy="264560"/>
    <xdr:sp macro="" textlink="">
      <xdr:nvSpPr>
        <xdr:cNvPr id="828" name="TextBox 82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87</xdr:row>
      <xdr:rowOff>0</xdr:rowOff>
    </xdr:from>
    <xdr:ext cx="184731" cy="264560"/>
    <xdr:sp macro="" textlink="">
      <xdr:nvSpPr>
        <xdr:cNvPr id="829" name="TextBox 82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87</xdr:row>
      <xdr:rowOff>0</xdr:rowOff>
    </xdr:from>
    <xdr:ext cx="184731" cy="264560"/>
    <xdr:sp macro="" textlink="">
      <xdr:nvSpPr>
        <xdr:cNvPr id="830" name="TextBox 82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87</xdr:row>
      <xdr:rowOff>0</xdr:rowOff>
    </xdr:from>
    <xdr:ext cx="184731" cy="264560"/>
    <xdr:sp macro="" textlink="">
      <xdr:nvSpPr>
        <xdr:cNvPr id="831" name="TextBox 83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87</xdr:row>
      <xdr:rowOff>0</xdr:rowOff>
    </xdr:from>
    <xdr:ext cx="184731" cy="264560"/>
    <xdr:sp macro="" textlink="">
      <xdr:nvSpPr>
        <xdr:cNvPr id="832" name="TextBox 831"/>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87</xdr:row>
      <xdr:rowOff>0</xdr:rowOff>
    </xdr:from>
    <xdr:ext cx="184731" cy="264560"/>
    <xdr:sp macro="" textlink="">
      <xdr:nvSpPr>
        <xdr:cNvPr id="833" name="TextBox 832"/>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87</xdr:row>
      <xdr:rowOff>0</xdr:rowOff>
    </xdr:from>
    <xdr:ext cx="184731" cy="264560"/>
    <xdr:sp macro="" textlink="">
      <xdr:nvSpPr>
        <xdr:cNvPr id="834" name="TextBox 833"/>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87</xdr:row>
      <xdr:rowOff>0</xdr:rowOff>
    </xdr:from>
    <xdr:ext cx="184731" cy="264560"/>
    <xdr:sp macro="" textlink="">
      <xdr:nvSpPr>
        <xdr:cNvPr id="835" name="TextBox 834"/>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87</xdr:row>
      <xdr:rowOff>0</xdr:rowOff>
    </xdr:from>
    <xdr:ext cx="184731" cy="264560"/>
    <xdr:sp macro="" textlink="">
      <xdr:nvSpPr>
        <xdr:cNvPr id="836" name="TextBox 835"/>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87</xdr:row>
      <xdr:rowOff>0</xdr:rowOff>
    </xdr:from>
    <xdr:ext cx="184731" cy="264560"/>
    <xdr:sp macro="" textlink="">
      <xdr:nvSpPr>
        <xdr:cNvPr id="837" name="TextBox 836"/>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87</xdr:row>
      <xdr:rowOff>0</xdr:rowOff>
    </xdr:from>
    <xdr:ext cx="184731" cy="264560"/>
    <xdr:sp macro="" textlink="">
      <xdr:nvSpPr>
        <xdr:cNvPr id="838" name="TextBox 837"/>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87</xdr:row>
      <xdr:rowOff>0</xdr:rowOff>
    </xdr:from>
    <xdr:ext cx="184731" cy="264560"/>
    <xdr:sp macro="" textlink="">
      <xdr:nvSpPr>
        <xdr:cNvPr id="839" name="TextBox 838"/>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87</xdr:row>
      <xdr:rowOff>0</xdr:rowOff>
    </xdr:from>
    <xdr:ext cx="184731" cy="264560"/>
    <xdr:sp macro="" textlink="">
      <xdr:nvSpPr>
        <xdr:cNvPr id="840" name="TextBox 839"/>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87</xdr:row>
      <xdr:rowOff>0</xdr:rowOff>
    </xdr:from>
    <xdr:ext cx="184731" cy="264560"/>
    <xdr:sp macro="" textlink="">
      <xdr:nvSpPr>
        <xdr:cNvPr id="841" name="TextBox 840"/>
        <xdr:cNvSpPr txBox="1"/>
      </xdr:nvSpPr>
      <xdr:spPr>
        <a:xfrm>
          <a:off x="4597400" y="3286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58" name="TextBox 165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59" name="TextBox 165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60" name="TextBox 165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61" name="TextBox 166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62" name="TextBox 166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63" name="TextBox 166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64" name="TextBox 166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65" name="TextBox 166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66" name="TextBox 166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67" name="TextBox 166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68" name="TextBox 166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69" name="TextBox 166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70" name="TextBox 166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71" name="TextBox 167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72" name="TextBox 167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73" name="TextBox 167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74" name="TextBox 167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75" name="TextBox 167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76" name="TextBox 167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77" name="TextBox 167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78" name="TextBox 167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79" name="TextBox 167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80" name="TextBox 167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81" name="TextBox 168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82" name="TextBox 168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83" name="TextBox 168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84" name="TextBox 168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85" name="TextBox 168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86" name="TextBox 168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87" name="TextBox 168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88" name="TextBox 168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89" name="TextBox 168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90" name="TextBox 168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91" name="TextBox 169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92" name="TextBox 169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93" name="TextBox 169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94" name="TextBox 169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95" name="TextBox 169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96" name="TextBox 169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97" name="TextBox 169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98" name="TextBox 169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699" name="TextBox 169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00" name="TextBox 169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01" name="TextBox 170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02" name="TextBox 170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03" name="TextBox 170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04" name="TextBox 170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05" name="TextBox 170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06" name="TextBox 170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07" name="TextBox 170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08" name="TextBox 170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09" name="TextBox 170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10" name="TextBox 170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11" name="TextBox 171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12" name="TextBox 171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13" name="TextBox 171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14" name="TextBox 171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15" name="TextBox 171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16" name="TextBox 171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17" name="TextBox 171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18" name="TextBox 171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19" name="TextBox 171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20" name="TextBox 171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21" name="TextBox 172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22" name="TextBox 172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23" name="TextBox 172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24" name="TextBox 172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25" name="TextBox 172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26" name="TextBox 172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27" name="TextBox 172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28" name="TextBox 172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29" name="TextBox 172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30" name="TextBox 172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31" name="TextBox 173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32" name="TextBox 173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33" name="TextBox 173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34" name="TextBox 173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35" name="TextBox 173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36" name="TextBox 173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37" name="TextBox 173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38" name="TextBox 173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39" name="TextBox 173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40" name="TextBox 173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41" name="TextBox 174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42" name="TextBox 174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43" name="TextBox 174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44" name="TextBox 174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45" name="TextBox 174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46" name="TextBox 174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47" name="TextBox 174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48" name="TextBox 174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49" name="TextBox 174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50" name="TextBox 174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51" name="TextBox 175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52" name="TextBox 175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53" name="TextBox 175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54" name="TextBox 175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55" name="TextBox 175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56" name="TextBox 175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57" name="TextBox 175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58" name="TextBox 175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59" name="TextBox 175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60" name="TextBox 175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61" name="TextBox 176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62" name="TextBox 176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63" name="TextBox 176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64" name="TextBox 176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65" name="TextBox 176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66" name="TextBox 176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67" name="TextBox 176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68" name="TextBox 176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69" name="TextBox 176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70" name="TextBox 176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71" name="TextBox 177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72" name="TextBox 177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73" name="TextBox 177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74" name="TextBox 177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75" name="TextBox 177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76" name="TextBox 177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77" name="TextBox 177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78" name="TextBox 177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79" name="TextBox 177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80" name="TextBox 177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81" name="TextBox 178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82" name="TextBox 178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83" name="TextBox 178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84" name="TextBox 178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85" name="TextBox 178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86" name="TextBox 178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87" name="TextBox 178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88" name="TextBox 178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89" name="TextBox 178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90" name="TextBox 178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91" name="TextBox 179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92" name="TextBox 179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93" name="TextBox 179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94" name="TextBox 179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95" name="TextBox 179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96" name="TextBox 179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97" name="TextBox 179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98" name="TextBox 179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799" name="TextBox 179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00" name="TextBox 179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01" name="TextBox 180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02" name="TextBox 180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03" name="TextBox 180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04" name="TextBox 180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05" name="TextBox 180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06" name="TextBox 180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07" name="TextBox 180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08" name="TextBox 180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09" name="TextBox 180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10" name="TextBox 180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11" name="TextBox 181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12" name="TextBox 181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13" name="TextBox 181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14" name="TextBox 181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15" name="TextBox 181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16" name="TextBox 181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17" name="TextBox 181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18" name="TextBox 181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19" name="TextBox 181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20" name="TextBox 181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21" name="TextBox 182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22" name="TextBox 182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23" name="TextBox 182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24" name="TextBox 182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25" name="TextBox 182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26" name="TextBox 182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27" name="TextBox 182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28" name="TextBox 182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29" name="TextBox 182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30" name="TextBox 182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31" name="TextBox 183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32" name="TextBox 183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33" name="TextBox 183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34" name="TextBox 183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35" name="TextBox 183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36" name="TextBox 183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37" name="TextBox 183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38" name="TextBox 183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39" name="TextBox 183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40" name="TextBox 183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41" name="TextBox 184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42" name="TextBox 184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43" name="TextBox 184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44" name="TextBox 184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45" name="TextBox 184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46" name="TextBox 184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47" name="TextBox 184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48" name="TextBox 184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49" name="TextBox 184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50" name="TextBox 184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51" name="TextBox 185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52" name="TextBox 185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53" name="TextBox 185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54" name="TextBox 185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55" name="TextBox 185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56" name="TextBox 185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57" name="TextBox 185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58" name="TextBox 185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59" name="TextBox 185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60" name="TextBox 185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61" name="TextBox 186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62" name="TextBox 186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63" name="TextBox 186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64" name="TextBox 186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65" name="TextBox 186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66" name="TextBox 186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67" name="TextBox 186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68" name="TextBox 186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69" name="TextBox 186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70" name="TextBox 186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71" name="TextBox 187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72" name="TextBox 187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73" name="TextBox 187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74" name="TextBox 187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75" name="TextBox 187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76" name="TextBox 187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77" name="TextBox 187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78" name="TextBox 187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79" name="TextBox 187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80" name="TextBox 187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81" name="TextBox 188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82" name="TextBox 188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83" name="TextBox 188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84" name="TextBox 188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85" name="TextBox 188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86" name="TextBox 188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87" name="TextBox 188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88" name="TextBox 188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89" name="TextBox 188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90" name="TextBox 188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91" name="TextBox 189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92" name="TextBox 189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93" name="TextBox 189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94" name="TextBox 189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95" name="TextBox 189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96" name="TextBox 189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97" name="TextBox 189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98" name="TextBox 189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899" name="TextBox 189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00" name="TextBox 189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01" name="TextBox 190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02" name="TextBox 190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03" name="TextBox 190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04" name="TextBox 190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05" name="TextBox 190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06" name="TextBox 190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07" name="TextBox 190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08" name="TextBox 190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09" name="TextBox 190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10" name="TextBox 190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11" name="TextBox 191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12" name="TextBox 191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13" name="TextBox 191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14" name="TextBox 191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15" name="TextBox 191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16" name="TextBox 191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17" name="TextBox 191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18" name="TextBox 191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19" name="TextBox 191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20" name="TextBox 191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21" name="TextBox 192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22" name="TextBox 192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23" name="TextBox 192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24" name="TextBox 192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25" name="TextBox 192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26" name="TextBox 192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27" name="TextBox 192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28" name="TextBox 192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29" name="TextBox 192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30" name="TextBox 192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31" name="TextBox 193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32" name="TextBox 193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33" name="TextBox 193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34" name="TextBox 193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35" name="TextBox 193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36" name="TextBox 193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37" name="TextBox 193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38" name="TextBox 193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39" name="TextBox 193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40" name="TextBox 193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41" name="TextBox 194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42" name="TextBox 194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43" name="TextBox 194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44" name="TextBox 194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45" name="TextBox 194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46" name="TextBox 194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47" name="TextBox 194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48" name="TextBox 194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49" name="TextBox 194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50" name="TextBox 194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51" name="TextBox 195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52" name="TextBox 195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53" name="TextBox 195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54" name="TextBox 195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55" name="TextBox 195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56" name="TextBox 195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57" name="TextBox 195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58" name="TextBox 195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59" name="TextBox 195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60" name="TextBox 195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61" name="TextBox 196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62" name="TextBox 196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63" name="TextBox 196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64" name="TextBox 196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65" name="TextBox 196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66" name="TextBox 196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67" name="TextBox 196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68" name="TextBox 196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69" name="TextBox 196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70" name="TextBox 196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71" name="TextBox 197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72" name="TextBox 197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73" name="TextBox 197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74" name="TextBox 197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75" name="TextBox 197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76" name="TextBox 197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77" name="TextBox 197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78" name="TextBox 197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79" name="TextBox 197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80" name="TextBox 197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81" name="TextBox 198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82" name="TextBox 198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83" name="TextBox 198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84" name="TextBox 198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85" name="TextBox 198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86" name="TextBox 198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87" name="TextBox 198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88" name="TextBox 198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89" name="TextBox 198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90" name="TextBox 198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91" name="TextBox 199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92" name="TextBox 199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93" name="TextBox 199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94" name="TextBox 199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95" name="TextBox 199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96" name="TextBox 199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97" name="TextBox 199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98" name="TextBox 199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1999" name="TextBox 199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00" name="TextBox 199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01" name="TextBox 200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02" name="TextBox 200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03" name="TextBox 200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04" name="TextBox 200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05" name="TextBox 200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06" name="TextBox 200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07" name="TextBox 200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08" name="TextBox 200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09" name="TextBox 200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10" name="TextBox 200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11" name="TextBox 201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12" name="TextBox 201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13" name="TextBox 201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14" name="TextBox 201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15" name="TextBox 201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16" name="TextBox 201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17" name="TextBox 201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18" name="TextBox 201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19" name="TextBox 201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20" name="TextBox 201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21" name="TextBox 202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22" name="TextBox 202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23" name="TextBox 202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24" name="TextBox 202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25" name="TextBox 202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26" name="TextBox 202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27" name="TextBox 202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28" name="TextBox 202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29" name="TextBox 202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30" name="TextBox 202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31" name="TextBox 203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32" name="TextBox 203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33" name="TextBox 203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34" name="TextBox 203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35" name="TextBox 203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36" name="TextBox 203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37" name="TextBox 203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38" name="TextBox 203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39" name="TextBox 203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40" name="TextBox 203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41" name="TextBox 204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42" name="TextBox 204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43" name="TextBox 204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44" name="TextBox 204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45" name="TextBox 204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46" name="TextBox 204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47" name="TextBox 204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48" name="TextBox 204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49" name="TextBox 204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50" name="TextBox 204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51" name="TextBox 205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52" name="TextBox 205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53" name="TextBox 205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54" name="TextBox 205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55" name="TextBox 205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56" name="TextBox 205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57" name="TextBox 205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58" name="TextBox 205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59" name="TextBox 205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60" name="TextBox 205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61" name="TextBox 206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62" name="TextBox 206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63" name="TextBox 206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64" name="TextBox 206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65" name="TextBox 206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66" name="TextBox 206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67" name="TextBox 206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68" name="TextBox 206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69" name="TextBox 206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70" name="TextBox 206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71" name="TextBox 207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72" name="TextBox 207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73" name="TextBox 207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74" name="TextBox 207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75" name="TextBox 207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76" name="TextBox 207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77" name="TextBox 207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78" name="TextBox 207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79" name="TextBox 207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80" name="TextBox 207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81" name="TextBox 208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82" name="TextBox 208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83" name="TextBox 208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84" name="TextBox 208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85" name="TextBox 208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86" name="TextBox 208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87" name="TextBox 208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88" name="TextBox 208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89" name="TextBox 208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90" name="TextBox 208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91" name="TextBox 209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92" name="TextBox 209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93" name="TextBox 209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94" name="TextBox 209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95" name="TextBox 209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96" name="TextBox 209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97" name="TextBox 209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98" name="TextBox 209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099" name="TextBox 209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00" name="TextBox 209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01" name="TextBox 210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02" name="TextBox 210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03" name="TextBox 210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04" name="TextBox 210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05" name="TextBox 210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06" name="TextBox 210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07" name="TextBox 210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08" name="TextBox 210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09" name="TextBox 210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10" name="TextBox 210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11" name="TextBox 211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12" name="TextBox 211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13" name="TextBox 211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14" name="TextBox 211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15" name="TextBox 211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16" name="TextBox 211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17" name="TextBox 211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18" name="TextBox 211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19" name="TextBox 211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20" name="TextBox 211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21" name="TextBox 212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22" name="TextBox 212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23" name="TextBox 212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24" name="TextBox 212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25" name="TextBox 212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26" name="TextBox 212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27" name="TextBox 212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28" name="TextBox 212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29" name="TextBox 212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30" name="TextBox 212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31" name="TextBox 213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32" name="TextBox 213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33" name="TextBox 213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34" name="TextBox 213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35" name="TextBox 213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36" name="TextBox 213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37" name="TextBox 213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38" name="TextBox 213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39" name="TextBox 213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40" name="TextBox 213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41" name="TextBox 214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42" name="TextBox 214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43" name="TextBox 214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44" name="TextBox 214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45" name="TextBox 214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46" name="TextBox 214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47" name="TextBox 214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48" name="TextBox 214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49" name="TextBox 214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50" name="TextBox 214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51" name="TextBox 215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52" name="TextBox 215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53" name="TextBox 215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54" name="TextBox 215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55" name="TextBox 215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56" name="TextBox 215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57" name="TextBox 215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58" name="TextBox 215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59" name="TextBox 215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60" name="TextBox 215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61" name="TextBox 216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62" name="TextBox 216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63" name="TextBox 216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64" name="TextBox 216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65" name="TextBox 216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66" name="TextBox 216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67" name="TextBox 216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68" name="TextBox 216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69" name="TextBox 216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70" name="TextBox 216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71" name="TextBox 217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72" name="TextBox 217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73" name="TextBox 217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74" name="TextBox 217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75" name="TextBox 217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76" name="TextBox 217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77" name="TextBox 217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78" name="TextBox 217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79" name="TextBox 217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80" name="TextBox 217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81" name="TextBox 218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82" name="TextBox 218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83" name="TextBox 218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84" name="TextBox 218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85" name="TextBox 218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86" name="TextBox 218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87" name="TextBox 218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88" name="TextBox 218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89" name="TextBox 218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90" name="TextBox 218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91" name="TextBox 219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92" name="TextBox 219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93" name="TextBox 219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94" name="TextBox 219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95" name="TextBox 219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96" name="TextBox 219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97" name="TextBox 219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98" name="TextBox 219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199" name="TextBox 219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00" name="TextBox 219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01" name="TextBox 220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02" name="TextBox 220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03" name="TextBox 220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04" name="TextBox 220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05" name="TextBox 220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06" name="TextBox 220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07" name="TextBox 220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08" name="TextBox 220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09" name="TextBox 220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10" name="TextBox 220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11" name="TextBox 221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12" name="TextBox 221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13" name="TextBox 221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14" name="TextBox 221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15" name="TextBox 221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16" name="TextBox 221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17" name="TextBox 221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18" name="TextBox 221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19" name="TextBox 221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20" name="TextBox 221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21" name="TextBox 222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22" name="TextBox 222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23" name="TextBox 222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24" name="TextBox 222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25" name="TextBox 222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26" name="TextBox 222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27" name="TextBox 222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28" name="TextBox 222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29" name="TextBox 222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30" name="TextBox 222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31" name="TextBox 223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32" name="TextBox 223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33" name="TextBox 223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34" name="TextBox 223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35" name="TextBox 223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36" name="TextBox 223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37" name="TextBox 223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38" name="TextBox 223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39" name="TextBox 223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40" name="TextBox 223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41" name="TextBox 224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42" name="TextBox 224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43" name="TextBox 224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44" name="TextBox 224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45" name="TextBox 224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46" name="TextBox 224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47" name="TextBox 224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48" name="TextBox 224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49" name="TextBox 224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50" name="TextBox 224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51" name="TextBox 225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52" name="TextBox 225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53" name="TextBox 225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54" name="TextBox 225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55" name="TextBox 225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56" name="TextBox 225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57" name="TextBox 225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58" name="TextBox 225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59" name="TextBox 225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60" name="TextBox 225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61" name="TextBox 226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62" name="TextBox 226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63" name="TextBox 226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64" name="TextBox 226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65" name="TextBox 226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66" name="TextBox 226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67" name="TextBox 226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68" name="TextBox 226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69" name="TextBox 226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70" name="TextBox 226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71" name="TextBox 227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72" name="TextBox 227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73" name="TextBox 227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74" name="TextBox 227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75" name="TextBox 227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76" name="TextBox 227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77" name="TextBox 227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78" name="TextBox 227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79" name="TextBox 227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80" name="TextBox 227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81" name="TextBox 228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82" name="TextBox 228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83" name="TextBox 228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84" name="TextBox 228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85" name="TextBox 228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86" name="TextBox 228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87" name="TextBox 228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88" name="TextBox 228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89" name="TextBox 228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90" name="TextBox 228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91" name="TextBox 229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92" name="TextBox 229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93" name="TextBox 229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94" name="TextBox 229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95" name="TextBox 229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96" name="TextBox 229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97" name="TextBox 229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98" name="TextBox 229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299" name="TextBox 229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00" name="TextBox 229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01" name="TextBox 230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02" name="TextBox 230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03" name="TextBox 230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04" name="TextBox 230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05" name="TextBox 230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06" name="TextBox 230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07" name="TextBox 230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08" name="TextBox 230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09" name="TextBox 230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10" name="TextBox 230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11" name="TextBox 231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12" name="TextBox 231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13" name="TextBox 231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14" name="TextBox 231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15" name="TextBox 231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16" name="TextBox 231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17" name="TextBox 231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18" name="TextBox 231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19" name="TextBox 231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20" name="TextBox 231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21" name="TextBox 232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22" name="TextBox 232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23" name="TextBox 232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24" name="TextBox 232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25" name="TextBox 232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26" name="TextBox 232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27" name="TextBox 232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28" name="TextBox 232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29" name="TextBox 232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30" name="TextBox 232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31" name="TextBox 233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32" name="TextBox 233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33" name="TextBox 233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34" name="TextBox 233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35" name="TextBox 233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36" name="TextBox 233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37" name="TextBox 233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38" name="TextBox 233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39" name="TextBox 233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40" name="TextBox 233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41" name="TextBox 234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42" name="TextBox 234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43" name="TextBox 234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44" name="TextBox 234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45" name="TextBox 234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46" name="TextBox 234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47" name="TextBox 234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48" name="TextBox 234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49" name="TextBox 234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50" name="TextBox 234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51" name="TextBox 235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52" name="TextBox 235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53" name="TextBox 235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54" name="TextBox 235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55" name="TextBox 235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56" name="TextBox 235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57" name="TextBox 235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58" name="TextBox 235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59" name="TextBox 235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60" name="TextBox 235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61" name="TextBox 236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62" name="TextBox 236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63" name="TextBox 236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64" name="TextBox 236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65" name="TextBox 236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66" name="TextBox 236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67" name="TextBox 236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68" name="TextBox 236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69" name="TextBox 236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70" name="TextBox 236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71" name="TextBox 237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72" name="TextBox 237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73" name="TextBox 237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74" name="TextBox 237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75" name="TextBox 237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76" name="TextBox 237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77" name="TextBox 237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78" name="TextBox 237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79" name="TextBox 237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80" name="TextBox 237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81" name="TextBox 238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82" name="TextBox 238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83" name="TextBox 238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84" name="TextBox 238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85" name="TextBox 238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86" name="TextBox 238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87" name="TextBox 238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88" name="TextBox 238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89" name="TextBox 238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90" name="TextBox 238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91" name="TextBox 239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92" name="TextBox 239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93" name="TextBox 239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94" name="TextBox 239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95" name="TextBox 239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96" name="TextBox 239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97" name="TextBox 239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98" name="TextBox 239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399" name="TextBox 239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00" name="TextBox 239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01" name="TextBox 240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02" name="TextBox 240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03" name="TextBox 240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04" name="TextBox 240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05" name="TextBox 240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06" name="TextBox 240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07" name="TextBox 240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08" name="TextBox 240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09" name="TextBox 240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10" name="TextBox 240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11" name="TextBox 241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12" name="TextBox 241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13" name="TextBox 241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14" name="TextBox 241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15" name="TextBox 241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16" name="TextBox 241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17" name="TextBox 241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18" name="TextBox 241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19" name="TextBox 241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20" name="TextBox 241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21" name="TextBox 242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22" name="TextBox 242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23" name="TextBox 242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24" name="TextBox 242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25" name="TextBox 242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26" name="TextBox 242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27" name="TextBox 242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28" name="TextBox 242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29" name="TextBox 242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30" name="TextBox 242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31" name="TextBox 243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32" name="TextBox 243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33" name="TextBox 243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34" name="TextBox 243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35" name="TextBox 243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36" name="TextBox 243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37" name="TextBox 243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38" name="TextBox 243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39" name="TextBox 243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40" name="TextBox 243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41" name="TextBox 244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42" name="TextBox 244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43" name="TextBox 244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44" name="TextBox 244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45" name="TextBox 244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46" name="TextBox 244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47" name="TextBox 244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48" name="TextBox 244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49" name="TextBox 244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50" name="TextBox 244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51" name="TextBox 245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52" name="TextBox 245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53" name="TextBox 245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54" name="TextBox 245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55" name="TextBox 245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56" name="TextBox 245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57" name="TextBox 245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58" name="TextBox 245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59" name="TextBox 245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60" name="TextBox 245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61" name="TextBox 246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62" name="TextBox 246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63" name="TextBox 246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64" name="TextBox 2463"/>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65" name="TextBox 2464"/>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66" name="TextBox 2465"/>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67" name="TextBox 2466"/>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68" name="TextBox 2467"/>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69" name="TextBox 2468"/>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70" name="TextBox 2469"/>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71" name="TextBox 2470"/>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72" name="TextBox 2471"/>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4</xdr:col>
      <xdr:colOff>292100</xdr:colOff>
      <xdr:row>85</xdr:row>
      <xdr:rowOff>0</xdr:rowOff>
    </xdr:from>
    <xdr:ext cx="184731" cy="264560"/>
    <xdr:sp macro="" textlink="">
      <xdr:nvSpPr>
        <xdr:cNvPr id="2473" name="TextBox 2472"/>
        <xdr:cNvSpPr txBox="1"/>
      </xdr:nvSpPr>
      <xdr:spPr>
        <a:xfrm>
          <a:off x="52546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farrahova@bashtel.ru"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e.farrahova@bashtel.ru"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e.farrahova@bashtel.ru"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e.farrahova@bashtel.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R2064"/>
  <sheetViews>
    <sheetView zoomScaleNormal="100" workbookViewId="0">
      <pane ySplit="1" topLeftCell="A2" activePane="bottomLeft" state="frozen"/>
      <selection pane="bottomLeft" activeCell="P835" sqref="P835"/>
    </sheetView>
  </sheetViews>
  <sheetFormatPr defaultRowHeight="12" x14ac:dyDescent="0.2"/>
  <cols>
    <col min="1" max="1" width="8.140625" style="102" customWidth="1"/>
    <col min="2" max="2" width="9.28515625" style="29" customWidth="1"/>
    <col min="3" max="3" width="9.5703125" style="29" customWidth="1"/>
    <col min="4" max="4" width="44.7109375" style="111" customWidth="1"/>
    <col min="5" max="5" width="42.7109375" style="111" customWidth="1"/>
    <col min="6" max="6" width="9.140625" style="111"/>
    <col min="7" max="7" width="12.42578125" style="111" customWidth="1"/>
    <col min="8" max="8" width="13.140625" style="111" customWidth="1"/>
    <col min="9" max="9" width="10.42578125" style="111" customWidth="1"/>
    <col min="10" max="10" width="17.7109375" style="111" customWidth="1"/>
    <col min="11" max="11" width="20.28515625" style="265" customWidth="1"/>
    <col min="12" max="12" width="13.85546875" style="111" customWidth="1"/>
    <col min="13" max="13" width="13.5703125" style="111" customWidth="1"/>
    <col min="14" max="14" width="13.28515625" style="111" customWidth="1"/>
    <col min="15" max="15" width="10.85546875" style="111" customWidth="1"/>
    <col min="16" max="16" width="13.7109375" style="3" customWidth="1"/>
    <col min="17" max="17" width="16.42578125" style="3" customWidth="1"/>
    <col min="18" max="18" width="9.140625" style="3" customWidth="1"/>
    <col min="19" max="16384" width="9.140625" style="3"/>
  </cols>
  <sheetData>
    <row r="1" spans="1:15" x14ac:dyDescent="0.2">
      <c r="A1" s="101"/>
      <c r="B1" s="45"/>
      <c r="C1" s="45"/>
      <c r="D1" s="46"/>
      <c r="E1" s="46"/>
      <c r="F1" s="47"/>
      <c r="G1" s="47"/>
      <c r="H1" s="48"/>
      <c r="I1" s="47"/>
      <c r="J1" s="47"/>
      <c r="K1" s="262"/>
      <c r="L1" s="47"/>
      <c r="M1" s="49"/>
      <c r="N1" s="46"/>
      <c r="O1" s="47"/>
    </row>
    <row r="2" spans="1:15" hidden="1" x14ac:dyDescent="0.2">
      <c r="A2" s="101"/>
      <c r="B2" s="45"/>
      <c r="C2" s="45"/>
      <c r="D2" s="46"/>
      <c r="E2" s="46"/>
      <c r="F2" s="47"/>
      <c r="G2" s="47"/>
      <c r="H2" s="48"/>
      <c r="I2" s="47"/>
      <c r="J2" s="47"/>
      <c r="K2" s="262"/>
      <c r="L2" s="47"/>
      <c r="M2" s="47"/>
      <c r="N2" s="46"/>
      <c r="O2" s="47"/>
    </row>
    <row r="3" spans="1:15" hidden="1" x14ac:dyDescent="0.2">
      <c r="A3" s="101"/>
      <c r="B3" s="45"/>
      <c r="C3" s="45"/>
      <c r="D3" s="50"/>
      <c r="E3" s="45" t="s">
        <v>67</v>
      </c>
      <c r="F3" s="45"/>
      <c r="G3" s="45"/>
      <c r="H3" s="51"/>
      <c r="I3" s="45"/>
      <c r="J3" s="45"/>
      <c r="K3" s="263"/>
      <c r="L3" s="45"/>
      <c r="M3" s="45"/>
      <c r="N3" s="50"/>
      <c r="O3" s="45"/>
    </row>
    <row r="4" spans="1:15" hidden="1" x14ac:dyDescent="0.2">
      <c r="A4" s="101"/>
      <c r="B4" s="45"/>
      <c r="C4" s="45"/>
      <c r="D4" s="46"/>
      <c r="E4" s="47"/>
      <c r="F4" s="46"/>
      <c r="G4" s="46"/>
      <c r="H4" s="48"/>
      <c r="I4" s="47"/>
      <c r="J4" s="52"/>
      <c r="K4" s="262"/>
      <c r="L4" s="47"/>
      <c r="M4" s="53"/>
      <c r="N4" s="46"/>
      <c r="O4" s="47"/>
    </row>
    <row r="5" spans="1:15" hidden="1" x14ac:dyDescent="0.2">
      <c r="A5" s="101"/>
      <c r="B5" s="45"/>
      <c r="C5" s="45"/>
      <c r="D5" s="46"/>
      <c r="E5" s="47"/>
      <c r="F5" s="758" t="s">
        <v>68</v>
      </c>
      <c r="G5" s="758"/>
      <c r="H5" s="758"/>
      <c r="I5" s="47"/>
      <c r="J5" s="47"/>
      <c r="K5" s="264"/>
      <c r="L5" s="47"/>
      <c r="N5" s="112"/>
    </row>
    <row r="6" spans="1:15" hidden="1" x14ac:dyDescent="0.2">
      <c r="A6" s="101"/>
      <c r="B6" s="45"/>
      <c r="C6" s="45"/>
      <c r="D6" s="46"/>
      <c r="E6" s="47"/>
      <c r="F6" s="54"/>
      <c r="G6" s="54"/>
      <c r="H6" s="55"/>
      <c r="I6" s="47"/>
      <c r="J6" s="47"/>
      <c r="K6" s="264"/>
      <c r="L6" s="47"/>
      <c r="N6" s="112"/>
    </row>
    <row r="7" spans="1:15" hidden="1" x14ac:dyDescent="0.2">
      <c r="A7" s="101"/>
      <c r="B7" s="56" t="s">
        <v>69</v>
      </c>
      <c r="C7" s="57"/>
      <c r="D7" s="58"/>
      <c r="E7" s="9" t="s">
        <v>70</v>
      </c>
      <c r="F7" s="59"/>
      <c r="G7" s="60"/>
      <c r="H7" s="61"/>
      <c r="I7" s="54"/>
      <c r="J7" s="47"/>
      <c r="K7" s="262"/>
      <c r="L7" s="46"/>
      <c r="M7" s="47"/>
      <c r="N7" s="112"/>
    </row>
    <row r="8" spans="1:15" hidden="1" x14ac:dyDescent="0.2">
      <c r="A8" s="101"/>
      <c r="B8" s="56" t="s">
        <v>71</v>
      </c>
      <c r="C8" s="57"/>
      <c r="D8" s="58"/>
      <c r="E8" s="62" t="s">
        <v>72</v>
      </c>
      <c r="F8" s="59"/>
      <c r="G8" s="60"/>
      <c r="H8" s="61"/>
      <c r="I8" s="54"/>
      <c r="J8" s="47"/>
      <c r="K8" s="262"/>
      <c r="L8" s="46"/>
      <c r="M8" s="47"/>
      <c r="N8" s="112"/>
    </row>
    <row r="9" spans="1:15" hidden="1" x14ac:dyDescent="0.2">
      <c r="A9" s="101"/>
      <c r="B9" s="56" t="s">
        <v>73</v>
      </c>
      <c r="C9" s="57"/>
      <c r="D9" s="58"/>
      <c r="E9" s="9" t="s">
        <v>74</v>
      </c>
      <c r="F9" s="59"/>
      <c r="G9" s="60"/>
      <c r="H9" s="61"/>
      <c r="I9" s="54"/>
      <c r="J9" s="47"/>
      <c r="K9" s="262"/>
      <c r="L9" s="46"/>
      <c r="M9" s="47"/>
      <c r="N9" s="112"/>
    </row>
    <row r="10" spans="1:15" hidden="1" x14ac:dyDescent="0.2">
      <c r="A10" s="101"/>
      <c r="B10" s="56" t="s">
        <v>75</v>
      </c>
      <c r="C10" s="57"/>
      <c r="D10" s="58"/>
      <c r="E10" s="63" t="s">
        <v>76</v>
      </c>
      <c r="F10" s="59"/>
      <c r="G10" s="60"/>
      <c r="H10" s="61"/>
      <c r="I10" s="54"/>
      <c r="J10" s="47"/>
      <c r="K10" s="262"/>
      <c r="L10" s="46"/>
      <c r="M10" s="47"/>
      <c r="N10" s="112"/>
    </row>
    <row r="11" spans="1:15" hidden="1" x14ac:dyDescent="0.2">
      <c r="A11" s="101"/>
      <c r="B11" s="56" t="s">
        <v>77</v>
      </c>
      <c r="C11" s="57"/>
      <c r="D11" s="58"/>
      <c r="E11" s="64" t="s">
        <v>78</v>
      </c>
      <c r="F11" s="59"/>
      <c r="G11" s="60"/>
      <c r="H11" s="61"/>
      <c r="I11" s="54"/>
      <c r="J11" s="47"/>
      <c r="K11" s="262"/>
      <c r="L11" s="46"/>
      <c r="M11" s="47"/>
      <c r="N11" s="112"/>
    </row>
    <row r="12" spans="1:15" hidden="1" x14ac:dyDescent="0.2">
      <c r="A12" s="101"/>
      <c r="B12" s="56" t="s">
        <v>79</v>
      </c>
      <c r="C12" s="57"/>
      <c r="D12" s="58"/>
      <c r="E12" s="9">
        <v>997750001</v>
      </c>
      <c r="F12" s="59"/>
      <c r="G12" s="60"/>
      <c r="H12" s="61"/>
      <c r="I12" s="54"/>
      <c r="J12" s="47"/>
      <c r="K12" s="262"/>
      <c r="L12" s="46"/>
      <c r="M12" s="47"/>
      <c r="N12" s="112"/>
    </row>
    <row r="13" spans="1:15" hidden="1" x14ac:dyDescent="0.2">
      <c r="A13" s="101"/>
      <c r="B13" s="56" t="s">
        <v>80</v>
      </c>
      <c r="C13" s="57"/>
      <c r="D13" s="58"/>
      <c r="E13" s="9">
        <v>804013</v>
      </c>
      <c r="F13" s="59"/>
      <c r="G13" s="60"/>
      <c r="H13" s="61"/>
      <c r="I13" s="54"/>
      <c r="J13" s="47"/>
      <c r="K13" s="262"/>
      <c r="L13" s="46"/>
      <c r="M13" s="47"/>
      <c r="N13" s="112"/>
    </row>
    <row r="14" spans="1:15" hidden="1" x14ac:dyDescent="0.2"/>
    <row r="15" spans="1:15" s="8" customFormat="1" hidden="1" x14ac:dyDescent="0.2">
      <c r="A15" s="746" t="s">
        <v>81</v>
      </c>
      <c r="B15" s="746" t="s">
        <v>82</v>
      </c>
      <c r="C15" s="746" t="s">
        <v>83</v>
      </c>
      <c r="D15" s="759" t="s">
        <v>84</v>
      </c>
      <c r="E15" s="760"/>
      <c r="F15" s="760"/>
      <c r="G15" s="760"/>
      <c r="H15" s="760"/>
      <c r="I15" s="760"/>
      <c r="J15" s="760"/>
      <c r="K15" s="761"/>
      <c r="L15" s="760"/>
      <c r="M15" s="762"/>
      <c r="N15" s="763" t="s">
        <v>85</v>
      </c>
      <c r="O15" s="763" t="s">
        <v>86</v>
      </c>
    </row>
    <row r="16" spans="1:15" s="8" customFormat="1" hidden="1" x14ac:dyDescent="0.2">
      <c r="A16" s="738"/>
      <c r="B16" s="738"/>
      <c r="C16" s="738"/>
      <c r="D16" s="763" t="s">
        <v>89</v>
      </c>
      <c r="E16" s="763" t="s">
        <v>90</v>
      </c>
      <c r="F16" s="766" t="s">
        <v>91</v>
      </c>
      <c r="G16" s="767"/>
      <c r="H16" s="775" t="s">
        <v>92</v>
      </c>
      <c r="I16" s="766" t="s">
        <v>93</v>
      </c>
      <c r="J16" s="767"/>
      <c r="K16" s="772" t="s">
        <v>94</v>
      </c>
      <c r="L16" s="766" t="s">
        <v>95</v>
      </c>
      <c r="M16" s="767"/>
      <c r="N16" s="764"/>
      <c r="O16" s="764"/>
    </row>
    <row r="17" spans="1:16" s="8" customFormat="1" hidden="1" x14ac:dyDescent="0.2">
      <c r="A17" s="738"/>
      <c r="B17" s="738"/>
      <c r="C17" s="738"/>
      <c r="D17" s="764"/>
      <c r="E17" s="764"/>
      <c r="F17" s="768"/>
      <c r="G17" s="769"/>
      <c r="H17" s="776"/>
      <c r="I17" s="768"/>
      <c r="J17" s="769"/>
      <c r="K17" s="773"/>
      <c r="L17" s="768"/>
      <c r="M17" s="769"/>
      <c r="N17" s="764"/>
      <c r="O17" s="764"/>
    </row>
    <row r="18" spans="1:16" s="8" customFormat="1" hidden="1" x14ac:dyDescent="0.2">
      <c r="A18" s="738"/>
      <c r="B18" s="738"/>
      <c r="C18" s="738"/>
      <c r="D18" s="764"/>
      <c r="E18" s="764"/>
      <c r="F18" s="770"/>
      <c r="G18" s="771"/>
      <c r="H18" s="776"/>
      <c r="I18" s="770"/>
      <c r="J18" s="771"/>
      <c r="K18" s="773"/>
      <c r="L18" s="770"/>
      <c r="M18" s="771"/>
      <c r="N18" s="764"/>
      <c r="O18" s="765"/>
    </row>
    <row r="19" spans="1:16" s="8" customFormat="1" hidden="1" x14ac:dyDescent="0.2">
      <c r="A19" s="738"/>
      <c r="B19" s="738"/>
      <c r="C19" s="738"/>
      <c r="D19" s="764"/>
      <c r="E19" s="764"/>
      <c r="F19" s="763" t="s">
        <v>96</v>
      </c>
      <c r="G19" s="763" t="s">
        <v>97</v>
      </c>
      <c r="H19" s="776"/>
      <c r="I19" s="763" t="s">
        <v>98</v>
      </c>
      <c r="J19" s="763" t="s">
        <v>97</v>
      </c>
      <c r="K19" s="773"/>
      <c r="L19" s="763" t="s">
        <v>99</v>
      </c>
      <c r="M19" s="763" t="s">
        <v>100</v>
      </c>
      <c r="N19" s="764"/>
      <c r="O19" s="763" t="s">
        <v>101</v>
      </c>
    </row>
    <row r="20" spans="1:16" s="8" customFormat="1" hidden="1" x14ac:dyDescent="0.2">
      <c r="A20" s="738"/>
      <c r="B20" s="738"/>
      <c r="C20" s="738"/>
      <c r="D20" s="764"/>
      <c r="E20" s="764"/>
      <c r="F20" s="764"/>
      <c r="G20" s="764"/>
      <c r="H20" s="776"/>
      <c r="I20" s="764"/>
      <c r="J20" s="764"/>
      <c r="K20" s="773"/>
      <c r="L20" s="764"/>
      <c r="M20" s="764"/>
      <c r="N20" s="764"/>
      <c r="O20" s="764"/>
    </row>
    <row r="21" spans="1:16" s="8" customFormat="1" hidden="1" x14ac:dyDescent="0.2">
      <c r="A21" s="738"/>
      <c r="B21" s="738"/>
      <c r="C21" s="738"/>
      <c r="D21" s="764"/>
      <c r="E21" s="764"/>
      <c r="F21" s="764"/>
      <c r="G21" s="764"/>
      <c r="H21" s="776"/>
      <c r="I21" s="764"/>
      <c r="J21" s="764"/>
      <c r="K21" s="773"/>
      <c r="L21" s="764"/>
      <c r="M21" s="764"/>
      <c r="N21" s="764"/>
      <c r="O21" s="764"/>
      <c r="P21" s="100" t="s">
        <v>3583</v>
      </c>
    </row>
    <row r="22" spans="1:16" s="8" customFormat="1" hidden="1" x14ac:dyDescent="0.2">
      <c r="A22" s="739"/>
      <c r="B22" s="739"/>
      <c r="C22" s="739"/>
      <c r="D22" s="765"/>
      <c r="E22" s="765"/>
      <c r="F22" s="765"/>
      <c r="G22" s="765"/>
      <c r="H22" s="777"/>
      <c r="I22" s="765"/>
      <c r="J22" s="765"/>
      <c r="K22" s="774"/>
      <c r="L22" s="765"/>
      <c r="M22" s="765"/>
      <c r="N22" s="765"/>
      <c r="O22" s="765"/>
    </row>
    <row r="23" spans="1:16" s="100" customFormat="1" hidden="1" x14ac:dyDescent="0.2">
      <c r="A23" s="10">
        <v>1</v>
      </c>
      <c r="B23" s="10">
        <v>2</v>
      </c>
      <c r="C23" s="10">
        <v>3</v>
      </c>
      <c r="D23" s="11">
        <v>4</v>
      </c>
      <c r="E23" s="11">
        <v>5</v>
      </c>
      <c r="F23" s="10">
        <v>6</v>
      </c>
      <c r="G23" s="10">
        <v>7</v>
      </c>
      <c r="H23" s="12">
        <v>8</v>
      </c>
      <c r="I23" s="10">
        <v>9</v>
      </c>
      <c r="J23" s="10">
        <v>10</v>
      </c>
      <c r="K23" s="266">
        <v>11</v>
      </c>
      <c r="L23" s="10">
        <v>12</v>
      </c>
      <c r="M23" s="10">
        <v>13</v>
      </c>
      <c r="N23" s="11">
        <v>14</v>
      </c>
      <c r="O23" s="10">
        <v>15</v>
      </c>
    </row>
    <row r="24" spans="1:16" ht="24" hidden="1" x14ac:dyDescent="0.2">
      <c r="A24" s="103">
        <v>1</v>
      </c>
      <c r="B24" s="65" t="s">
        <v>102</v>
      </c>
      <c r="C24" s="43" t="s">
        <v>103</v>
      </c>
      <c r="D24" s="2" t="s">
        <v>104</v>
      </c>
      <c r="E24" s="2" t="s">
        <v>105</v>
      </c>
      <c r="F24" s="2" t="s">
        <v>106</v>
      </c>
      <c r="G24" s="2" t="s">
        <v>107</v>
      </c>
      <c r="H24" s="66">
        <v>581</v>
      </c>
      <c r="I24" s="2" t="s">
        <v>18</v>
      </c>
      <c r="J24" s="2" t="s">
        <v>33</v>
      </c>
      <c r="K24" s="261">
        <v>946250</v>
      </c>
      <c r="L24" s="2" t="s">
        <v>7</v>
      </c>
      <c r="M24" s="2" t="s">
        <v>8</v>
      </c>
      <c r="N24" s="2" t="s">
        <v>22</v>
      </c>
      <c r="O24" s="2" t="s">
        <v>23</v>
      </c>
    </row>
    <row r="25" spans="1:16" ht="24" hidden="1" x14ac:dyDescent="0.2">
      <c r="A25" s="737">
        <v>2</v>
      </c>
      <c r="B25" s="67" t="s">
        <v>108</v>
      </c>
      <c r="C25" s="43" t="s">
        <v>109</v>
      </c>
      <c r="D25" s="2" t="s">
        <v>110</v>
      </c>
      <c r="E25" s="2" t="s">
        <v>111</v>
      </c>
      <c r="F25" s="2">
        <v>796</v>
      </c>
      <c r="G25" s="2" t="s">
        <v>107</v>
      </c>
      <c r="H25" s="66">
        <v>127</v>
      </c>
      <c r="I25" s="2" t="s">
        <v>112</v>
      </c>
      <c r="J25" s="2" t="s">
        <v>113</v>
      </c>
      <c r="K25" s="261">
        <v>2197300</v>
      </c>
      <c r="L25" s="2" t="s">
        <v>7</v>
      </c>
      <c r="M25" s="2" t="s">
        <v>114</v>
      </c>
      <c r="N25" s="2" t="s">
        <v>22</v>
      </c>
      <c r="O25" s="2" t="s">
        <v>23</v>
      </c>
    </row>
    <row r="26" spans="1:16" ht="24" hidden="1" x14ac:dyDescent="0.2">
      <c r="A26" s="738"/>
      <c r="B26" s="2"/>
      <c r="C26" s="2"/>
      <c r="D26" s="6" t="s">
        <v>116</v>
      </c>
      <c r="E26" s="6" t="s">
        <v>111</v>
      </c>
      <c r="F26" s="6">
        <v>796</v>
      </c>
      <c r="G26" s="6" t="s">
        <v>107</v>
      </c>
      <c r="H26" s="68">
        <v>4</v>
      </c>
      <c r="I26" s="6" t="s">
        <v>112</v>
      </c>
      <c r="J26" s="6" t="s">
        <v>113</v>
      </c>
      <c r="K26" s="181">
        <v>580000</v>
      </c>
      <c r="L26" s="6"/>
      <c r="M26" s="6"/>
      <c r="N26" s="6"/>
      <c r="O26" s="6"/>
    </row>
    <row r="27" spans="1:16" ht="24" hidden="1" x14ac:dyDescent="0.2">
      <c r="A27" s="738"/>
      <c r="B27" s="2"/>
      <c r="C27" s="2"/>
      <c r="D27" s="6" t="s">
        <v>117</v>
      </c>
      <c r="E27" s="6" t="s">
        <v>111</v>
      </c>
      <c r="F27" s="6">
        <v>796</v>
      </c>
      <c r="G27" s="6" t="s">
        <v>107</v>
      </c>
      <c r="H27" s="68">
        <v>2</v>
      </c>
      <c r="I27" s="6" t="s">
        <v>112</v>
      </c>
      <c r="J27" s="6" t="s">
        <v>113</v>
      </c>
      <c r="K27" s="181">
        <v>191600</v>
      </c>
      <c r="L27" s="6"/>
      <c r="M27" s="6"/>
      <c r="N27" s="6"/>
      <c r="O27" s="6"/>
    </row>
    <row r="28" spans="1:16" ht="24" hidden="1" x14ac:dyDescent="0.2">
      <c r="A28" s="738"/>
      <c r="B28" s="2"/>
      <c r="C28" s="2"/>
      <c r="D28" s="6" t="s">
        <v>118</v>
      </c>
      <c r="E28" s="6" t="s">
        <v>111</v>
      </c>
      <c r="F28" s="6">
        <v>796</v>
      </c>
      <c r="G28" s="6" t="s">
        <v>107</v>
      </c>
      <c r="H28" s="68">
        <v>42</v>
      </c>
      <c r="I28" s="6" t="s">
        <v>112</v>
      </c>
      <c r="J28" s="6" t="s">
        <v>113</v>
      </c>
      <c r="K28" s="181">
        <v>693000</v>
      </c>
      <c r="L28" s="6"/>
      <c r="M28" s="6"/>
      <c r="N28" s="6"/>
      <c r="O28" s="6"/>
    </row>
    <row r="29" spans="1:16" ht="24" hidden="1" x14ac:dyDescent="0.2">
      <c r="A29" s="738"/>
      <c r="B29" s="2"/>
      <c r="C29" s="2"/>
      <c r="D29" s="6" t="s">
        <v>119</v>
      </c>
      <c r="E29" s="6" t="s">
        <v>111</v>
      </c>
      <c r="F29" s="6">
        <v>796</v>
      </c>
      <c r="G29" s="6" t="s">
        <v>107</v>
      </c>
      <c r="H29" s="68">
        <v>5</v>
      </c>
      <c r="I29" s="6" t="s">
        <v>112</v>
      </c>
      <c r="J29" s="6" t="s">
        <v>113</v>
      </c>
      <c r="K29" s="181">
        <v>40000</v>
      </c>
      <c r="L29" s="6"/>
      <c r="M29" s="6"/>
      <c r="N29" s="6"/>
      <c r="O29" s="6"/>
    </row>
    <row r="30" spans="1:16" ht="24" hidden="1" x14ac:dyDescent="0.2">
      <c r="A30" s="738"/>
      <c r="B30" s="2"/>
      <c r="C30" s="2"/>
      <c r="D30" s="6" t="s">
        <v>120</v>
      </c>
      <c r="E30" s="6" t="s">
        <v>111</v>
      </c>
      <c r="F30" s="6">
        <v>796</v>
      </c>
      <c r="G30" s="6" t="s">
        <v>107</v>
      </c>
      <c r="H30" s="68">
        <v>4</v>
      </c>
      <c r="I30" s="6" t="s">
        <v>112</v>
      </c>
      <c r="J30" s="6" t="s">
        <v>113</v>
      </c>
      <c r="K30" s="181">
        <v>108000</v>
      </c>
      <c r="L30" s="6"/>
      <c r="M30" s="6"/>
      <c r="N30" s="6"/>
      <c r="O30" s="6"/>
    </row>
    <row r="31" spans="1:16" ht="24" hidden="1" x14ac:dyDescent="0.2">
      <c r="A31" s="738"/>
      <c r="B31" s="2"/>
      <c r="C31" s="2"/>
      <c r="D31" s="6" t="s">
        <v>121</v>
      </c>
      <c r="E31" s="6" t="s">
        <v>111</v>
      </c>
      <c r="F31" s="6">
        <v>796</v>
      </c>
      <c r="G31" s="6" t="s">
        <v>107</v>
      </c>
      <c r="H31" s="68">
        <v>2</v>
      </c>
      <c r="I31" s="6" t="s">
        <v>112</v>
      </c>
      <c r="J31" s="6" t="s">
        <v>113</v>
      </c>
      <c r="K31" s="181">
        <v>24000</v>
      </c>
      <c r="L31" s="6"/>
      <c r="M31" s="6"/>
      <c r="N31" s="6"/>
      <c r="O31" s="6"/>
    </row>
    <row r="32" spans="1:16" ht="24" hidden="1" x14ac:dyDescent="0.2">
      <c r="A32" s="738"/>
      <c r="B32" s="2"/>
      <c r="C32" s="2"/>
      <c r="D32" s="6" t="s">
        <v>122</v>
      </c>
      <c r="E32" s="6" t="s">
        <v>111</v>
      </c>
      <c r="F32" s="6">
        <v>796</v>
      </c>
      <c r="G32" s="6" t="s">
        <v>107</v>
      </c>
      <c r="H32" s="68">
        <v>44</v>
      </c>
      <c r="I32" s="6" t="s">
        <v>112</v>
      </c>
      <c r="J32" s="6" t="s">
        <v>113</v>
      </c>
      <c r="K32" s="181">
        <v>6600</v>
      </c>
      <c r="L32" s="6"/>
      <c r="M32" s="6"/>
      <c r="N32" s="6"/>
      <c r="O32" s="6"/>
    </row>
    <row r="33" spans="1:16" ht="24" hidden="1" x14ac:dyDescent="0.2">
      <c r="A33" s="738"/>
      <c r="B33" s="2"/>
      <c r="C33" s="2"/>
      <c r="D33" s="6" t="s">
        <v>123</v>
      </c>
      <c r="E33" s="6" t="s">
        <v>111</v>
      </c>
      <c r="F33" s="6">
        <v>796</v>
      </c>
      <c r="G33" s="6" t="s">
        <v>107</v>
      </c>
      <c r="H33" s="68">
        <v>2</v>
      </c>
      <c r="I33" s="6" t="s">
        <v>112</v>
      </c>
      <c r="J33" s="6" t="s">
        <v>113</v>
      </c>
      <c r="K33" s="181">
        <v>4100</v>
      </c>
      <c r="L33" s="6"/>
      <c r="M33" s="6"/>
      <c r="N33" s="6"/>
      <c r="O33" s="6"/>
    </row>
    <row r="34" spans="1:16" ht="24" hidden="1" x14ac:dyDescent="0.2">
      <c r="A34" s="738"/>
      <c r="B34" s="2"/>
      <c r="C34" s="2"/>
      <c r="D34" s="6" t="s">
        <v>124</v>
      </c>
      <c r="E34" s="6" t="s">
        <v>111</v>
      </c>
      <c r="F34" s="6">
        <v>796</v>
      </c>
      <c r="G34" s="6" t="s">
        <v>107</v>
      </c>
      <c r="H34" s="68">
        <v>4</v>
      </c>
      <c r="I34" s="6" t="s">
        <v>112</v>
      </c>
      <c r="J34" s="6" t="s">
        <v>113</v>
      </c>
      <c r="K34" s="181">
        <v>38000</v>
      </c>
      <c r="L34" s="6"/>
      <c r="M34" s="6"/>
      <c r="N34" s="6"/>
      <c r="O34" s="6"/>
    </row>
    <row r="35" spans="1:16" ht="24" hidden="1" x14ac:dyDescent="0.2">
      <c r="A35" s="738"/>
      <c r="B35" s="2"/>
      <c r="C35" s="2"/>
      <c r="D35" s="6" t="s">
        <v>125</v>
      </c>
      <c r="E35" s="6" t="s">
        <v>111</v>
      </c>
      <c r="F35" s="6">
        <v>796</v>
      </c>
      <c r="G35" s="6" t="s">
        <v>107</v>
      </c>
      <c r="H35" s="68">
        <v>2</v>
      </c>
      <c r="I35" s="6" t="s">
        <v>112</v>
      </c>
      <c r="J35" s="6" t="s">
        <v>113</v>
      </c>
      <c r="K35" s="181">
        <v>110000</v>
      </c>
      <c r="L35" s="6"/>
      <c r="M35" s="6"/>
      <c r="N35" s="6"/>
      <c r="O35" s="6"/>
    </row>
    <row r="36" spans="1:16" ht="24" hidden="1" x14ac:dyDescent="0.2">
      <c r="A36" s="738"/>
      <c r="B36" s="2"/>
      <c r="C36" s="2"/>
      <c r="D36" s="6" t="s">
        <v>126</v>
      </c>
      <c r="E36" s="6" t="s">
        <v>111</v>
      </c>
      <c r="F36" s="6">
        <v>796</v>
      </c>
      <c r="G36" s="6" t="s">
        <v>107</v>
      </c>
      <c r="H36" s="68">
        <v>4</v>
      </c>
      <c r="I36" s="6" t="s">
        <v>112</v>
      </c>
      <c r="J36" s="6" t="s">
        <v>113</v>
      </c>
      <c r="K36" s="181">
        <v>36000</v>
      </c>
      <c r="L36" s="6"/>
      <c r="M36" s="6"/>
      <c r="N36" s="6"/>
      <c r="O36" s="6"/>
    </row>
    <row r="37" spans="1:16" ht="24" hidden="1" x14ac:dyDescent="0.2">
      <c r="A37" s="738"/>
      <c r="B37" s="2"/>
      <c r="C37" s="2"/>
      <c r="D37" s="6" t="s">
        <v>127</v>
      </c>
      <c r="E37" s="6" t="s">
        <v>111</v>
      </c>
      <c r="F37" s="6">
        <v>796</v>
      </c>
      <c r="G37" s="6" t="s">
        <v>107</v>
      </c>
      <c r="H37" s="68">
        <v>11</v>
      </c>
      <c r="I37" s="6" t="s">
        <v>112</v>
      </c>
      <c r="J37" s="6" t="s">
        <v>113</v>
      </c>
      <c r="K37" s="181">
        <v>66000</v>
      </c>
      <c r="L37" s="6"/>
      <c r="M37" s="6"/>
      <c r="N37" s="6"/>
      <c r="O37" s="6"/>
    </row>
    <row r="38" spans="1:16" ht="24" hidden="1" x14ac:dyDescent="0.2">
      <c r="A38" s="739"/>
      <c r="B38" s="2"/>
      <c r="C38" s="2"/>
      <c r="D38" s="6" t="s">
        <v>128</v>
      </c>
      <c r="E38" s="6" t="s">
        <v>111</v>
      </c>
      <c r="F38" s="6">
        <v>796</v>
      </c>
      <c r="G38" s="6" t="s">
        <v>107</v>
      </c>
      <c r="H38" s="68">
        <v>1</v>
      </c>
      <c r="I38" s="6" t="s">
        <v>112</v>
      </c>
      <c r="J38" s="6" t="s">
        <v>113</v>
      </c>
      <c r="K38" s="181">
        <v>300000</v>
      </c>
      <c r="L38" s="6"/>
      <c r="M38" s="6"/>
      <c r="N38" s="6"/>
      <c r="O38" s="6"/>
    </row>
    <row r="39" spans="1:16" ht="36" hidden="1" x14ac:dyDescent="0.2">
      <c r="A39" s="737">
        <v>5</v>
      </c>
      <c r="B39" s="2" t="s">
        <v>133</v>
      </c>
      <c r="C39" s="2" t="s">
        <v>134</v>
      </c>
      <c r="D39" s="2" t="s">
        <v>2764</v>
      </c>
      <c r="E39" s="2" t="s">
        <v>111</v>
      </c>
      <c r="F39" s="2">
        <v>839</v>
      </c>
      <c r="G39" s="2" t="s">
        <v>17</v>
      </c>
      <c r="H39" s="83">
        <v>32593</v>
      </c>
      <c r="I39" s="2" t="s">
        <v>112</v>
      </c>
      <c r="J39" s="2" t="s">
        <v>113</v>
      </c>
      <c r="K39" s="261">
        <v>25740589.783050846</v>
      </c>
      <c r="L39" s="2" t="s">
        <v>131</v>
      </c>
      <c r="M39" s="2" t="s">
        <v>114</v>
      </c>
      <c r="N39" s="2" t="s">
        <v>22</v>
      </c>
      <c r="O39" s="2" t="s">
        <v>23</v>
      </c>
      <c r="P39" s="7" t="s">
        <v>3632</v>
      </c>
    </row>
    <row r="40" spans="1:16" ht="72" hidden="1" x14ac:dyDescent="0.2">
      <c r="A40" s="738"/>
      <c r="B40" s="6"/>
      <c r="C40" s="6"/>
      <c r="D40" s="6" t="s">
        <v>137</v>
      </c>
      <c r="E40" s="6" t="s">
        <v>3046</v>
      </c>
      <c r="F40" s="6">
        <v>796</v>
      </c>
      <c r="G40" s="6" t="s">
        <v>17</v>
      </c>
      <c r="H40" s="84">
        <v>417</v>
      </c>
      <c r="I40" s="6" t="s">
        <v>112</v>
      </c>
      <c r="J40" s="6" t="s">
        <v>113</v>
      </c>
      <c r="K40" s="182">
        <v>323175</v>
      </c>
      <c r="L40" s="6"/>
      <c r="M40" s="6"/>
      <c r="N40" s="6"/>
      <c r="O40" s="6"/>
    </row>
    <row r="41" spans="1:16" ht="72" hidden="1" x14ac:dyDescent="0.2">
      <c r="A41" s="738"/>
      <c r="B41" s="6"/>
      <c r="C41" s="6"/>
      <c r="D41" s="6" t="s">
        <v>138</v>
      </c>
      <c r="E41" s="6" t="s">
        <v>3047</v>
      </c>
      <c r="F41" s="6">
        <v>796</v>
      </c>
      <c r="G41" s="6" t="s">
        <v>17</v>
      </c>
      <c r="H41" s="84">
        <v>3</v>
      </c>
      <c r="I41" s="6" t="s">
        <v>112</v>
      </c>
      <c r="J41" s="6" t="s">
        <v>113</v>
      </c>
      <c r="K41" s="182">
        <v>900</v>
      </c>
      <c r="L41" s="6"/>
      <c r="M41" s="6"/>
      <c r="N41" s="6"/>
      <c r="O41" s="6"/>
    </row>
    <row r="42" spans="1:16" ht="72" hidden="1" x14ac:dyDescent="0.2">
      <c r="A42" s="738"/>
      <c r="B42" s="6"/>
      <c r="C42" s="6"/>
      <c r="D42" s="6" t="s">
        <v>139</v>
      </c>
      <c r="E42" s="6" t="s">
        <v>3048</v>
      </c>
      <c r="F42" s="6">
        <v>796</v>
      </c>
      <c r="G42" s="6" t="s">
        <v>17</v>
      </c>
      <c r="H42" s="84">
        <v>146</v>
      </c>
      <c r="I42" s="6" t="s">
        <v>112</v>
      </c>
      <c r="J42" s="6" t="s">
        <v>113</v>
      </c>
      <c r="K42" s="182">
        <v>175200</v>
      </c>
      <c r="L42" s="6"/>
      <c r="M42" s="6"/>
      <c r="N42" s="6"/>
      <c r="O42" s="6"/>
    </row>
    <row r="43" spans="1:16" ht="72" hidden="1" x14ac:dyDescent="0.2">
      <c r="A43" s="738"/>
      <c r="B43" s="6"/>
      <c r="C43" s="6"/>
      <c r="D43" s="6" t="s">
        <v>140</v>
      </c>
      <c r="E43" s="6" t="s">
        <v>3049</v>
      </c>
      <c r="F43" s="6">
        <v>796</v>
      </c>
      <c r="G43" s="6" t="s">
        <v>17</v>
      </c>
      <c r="H43" s="84">
        <v>26</v>
      </c>
      <c r="I43" s="6" t="s">
        <v>112</v>
      </c>
      <c r="J43" s="6" t="s">
        <v>113</v>
      </c>
      <c r="K43" s="182">
        <v>11440</v>
      </c>
      <c r="L43" s="6"/>
      <c r="M43" s="6"/>
      <c r="N43" s="6"/>
      <c r="O43" s="6"/>
    </row>
    <row r="44" spans="1:16" ht="72" hidden="1" x14ac:dyDescent="0.2">
      <c r="A44" s="738"/>
      <c r="B44" s="6"/>
      <c r="C44" s="6"/>
      <c r="D44" s="6" t="s">
        <v>141</v>
      </c>
      <c r="E44" s="6" t="s">
        <v>3050</v>
      </c>
      <c r="F44" s="6">
        <v>796</v>
      </c>
      <c r="G44" s="6" t="s">
        <v>17</v>
      </c>
      <c r="H44" s="84">
        <v>187</v>
      </c>
      <c r="I44" s="6" t="s">
        <v>112</v>
      </c>
      <c r="J44" s="6" t="s">
        <v>113</v>
      </c>
      <c r="K44" s="182">
        <v>81906</v>
      </c>
      <c r="L44" s="6"/>
      <c r="M44" s="6"/>
      <c r="N44" s="6"/>
      <c r="O44" s="6"/>
    </row>
    <row r="45" spans="1:16" ht="60" hidden="1" x14ac:dyDescent="0.2">
      <c r="A45" s="738"/>
      <c r="B45" s="6"/>
      <c r="C45" s="6"/>
      <c r="D45" s="6" t="s">
        <v>142</v>
      </c>
      <c r="E45" s="6" t="s">
        <v>3051</v>
      </c>
      <c r="F45" s="6">
        <v>839</v>
      </c>
      <c r="G45" s="6" t="s">
        <v>449</v>
      </c>
      <c r="H45" s="84">
        <v>2910</v>
      </c>
      <c r="I45" s="6" t="s">
        <v>112</v>
      </c>
      <c r="J45" s="6" t="s">
        <v>113</v>
      </c>
      <c r="K45" s="182">
        <v>3492000</v>
      </c>
      <c r="L45" s="6"/>
      <c r="M45" s="6"/>
      <c r="N45" s="6"/>
      <c r="O45" s="6"/>
    </row>
    <row r="46" spans="1:16" ht="60" hidden="1" x14ac:dyDescent="0.2">
      <c r="A46" s="738"/>
      <c r="B46" s="6"/>
      <c r="C46" s="6"/>
      <c r="D46" s="6" t="s">
        <v>144</v>
      </c>
      <c r="E46" s="6" t="s">
        <v>145</v>
      </c>
      <c r="F46" s="6">
        <v>839</v>
      </c>
      <c r="G46" s="6" t="s">
        <v>449</v>
      </c>
      <c r="H46" s="84">
        <v>1767</v>
      </c>
      <c r="I46" s="6" t="s">
        <v>112</v>
      </c>
      <c r="J46" s="6" t="s">
        <v>113</v>
      </c>
      <c r="K46" s="182">
        <v>2473800</v>
      </c>
      <c r="L46" s="6"/>
      <c r="M46" s="6"/>
      <c r="N46" s="6"/>
      <c r="O46" s="6"/>
    </row>
    <row r="47" spans="1:16" ht="24" hidden="1" x14ac:dyDescent="0.2">
      <c r="A47" s="738"/>
      <c r="B47" s="6"/>
      <c r="C47" s="6"/>
      <c r="D47" s="6" t="s">
        <v>152</v>
      </c>
      <c r="E47" s="6" t="s">
        <v>153</v>
      </c>
      <c r="F47" s="6">
        <v>796</v>
      </c>
      <c r="G47" s="6" t="s">
        <v>17</v>
      </c>
      <c r="H47" s="84">
        <v>16040</v>
      </c>
      <c r="I47" s="6" t="s">
        <v>112</v>
      </c>
      <c r="J47" s="6" t="s">
        <v>113</v>
      </c>
      <c r="K47" s="182">
        <v>2742840</v>
      </c>
      <c r="L47" s="6"/>
      <c r="M47" s="6"/>
      <c r="N47" s="6"/>
      <c r="O47" s="6"/>
    </row>
    <row r="48" spans="1:16" ht="24" hidden="1" x14ac:dyDescent="0.2">
      <c r="A48" s="738"/>
      <c r="B48" s="6"/>
      <c r="C48" s="6"/>
      <c r="D48" s="6" t="s">
        <v>154</v>
      </c>
      <c r="E48" s="6" t="s">
        <v>153</v>
      </c>
      <c r="F48" s="6">
        <v>796</v>
      </c>
      <c r="G48" s="6" t="s">
        <v>17</v>
      </c>
      <c r="H48" s="84">
        <v>7841</v>
      </c>
      <c r="I48" s="6" t="s">
        <v>112</v>
      </c>
      <c r="J48" s="6" t="s">
        <v>113</v>
      </c>
      <c r="K48" s="182">
        <v>1568200</v>
      </c>
      <c r="L48" s="6"/>
      <c r="M48" s="6"/>
      <c r="N48" s="6"/>
      <c r="O48" s="6"/>
    </row>
    <row r="49" spans="1:15" ht="24" hidden="1" x14ac:dyDescent="0.2">
      <c r="A49" s="738"/>
      <c r="B49" s="6"/>
      <c r="C49" s="6"/>
      <c r="D49" s="6" t="s">
        <v>146</v>
      </c>
      <c r="E49" s="6" t="s">
        <v>147</v>
      </c>
      <c r="F49" s="6">
        <v>796</v>
      </c>
      <c r="G49" s="6" t="s">
        <v>17</v>
      </c>
      <c r="H49" s="84">
        <v>458</v>
      </c>
      <c r="I49" s="6" t="s">
        <v>112</v>
      </c>
      <c r="J49" s="6" t="s">
        <v>113</v>
      </c>
      <c r="K49" s="182">
        <v>120912</v>
      </c>
      <c r="L49" s="6"/>
      <c r="M49" s="6"/>
      <c r="N49" s="6"/>
      <c r="O49" s="6"/>
    </row>
    <row r="50" spans="1:15" ht="24" hidden="1" x14ac:dyDescent="0.2">
      <c r="A50" s="738"/>
      <c r="B50" s="6"/>
      <c r="C50" s="6"/>
      <c r="D50" s="6" t="s">
        <v>155</v>
      </c>
      <c r="E50" s="6" t="s">
        <v>153</v>
      </c>
      <c r="F50" s="6">
        <v>796</v>
      </c>
      <c r="G50" s="6" t="s">
        <v>17</v>
      </c>
      <c r="H50" s="84">
        <v>900</v>
      </c>
      <c r="I50" s="6" t="s">
        <v>112</v>
      </c>
      <c r="J50" s="6" t="s">
        <v>113</v>
      </c>
      <c r="K50" s="182">
        <v>14265</v>
      </c>
      <c r="L50" s="6"/>
      <c r="M50" s="6"/>
      <c r="N50" s="6"/>
      <c r="O50" s="6"/>
    </row>
    <row r="51" spans="1:15" ht="24" hidden="1" x14ac:dyDescent="0.2">
      <c r="A51" s="738"/>
      <c r="B51" s="6"/>
      <c r="C51" s="6"/>
      <c r="D51" s="6" t="s">
        <v>156</v>
      </c>
      <c r="E51" s="6" t="s">
        <v>153</v>
      </c>
      <c r="F51" s="6">
        <v>796</v>
      </c>
      <c r="G51" s="6" t="s">
        <v>17</v>
      </c>
      <c r="H51" s="84">
        <v>4</v>
      </c>
      <c r="I51" s="6" t="s">
        <v>112</v>
      </c>
      <c r="J51" s="6" t="s">
        <v>113</v>
      </c>
      <c r="K51" s="182">
        <v>24000</v>
      </c>
      <c r="L51" s="6"/>
      <c r="M51" s="6"/>
      <c r="N51" s="6"/>
      <c r="O51" s="6"/>
    </row>
    <row r="52" spans="1:15" ht="48" hidden="1" x14ac:dyDescent="0.2">
      <c r="A52" s="738"/>
      <c r="B52" s="6"/>
      <c r="C52" s="6"/>
      <c r="D52" s="6" t="s">
        <v>157</v>
      </c>
      <c r="E52" s="6" t="s">
        <v>158</v>
      </c>
      <c r="F52" s="6">
        <v>796</v>
      </c>
      <c r="G52" s="6" t="s">
        <v>17</v>
      </c>
      <c r="H52" s="84">
        <v>2</v>
      </c>
      <c r="I52" s="6" t="s">
        <v>112</v>
      </c>
      <c r="J52" s="6" t="s">
        <v>113</v>
      </c>
      <c r="K52" s="182">
        <v>70000</v>
      </c>
      <c r="L52" s="6"/>
      <c r="M52" s="6"/>
      <c r="N52" s="6"/>
      <c r="O52" s="6"/>
    </row>
    <row r="53" spans="1:15" ht="24" hidden="1" x14ac:dyDescent="0.2">
      <c r="A53" s="738"/>
      <c r="B53" s="6"/>
      <c r="C53" s="6"/>
      <c r="D53" s="6" t="s">
        <v>159</v>
      </c>
      <c r="E53" s="6" t="s">
        <v>153</v>
      </c>
      <c r="F53" s="6">
        <v>796</v>
      </c>
      <c r="G53" s="6" t="s">
        <v>17</v>
      </c>
      <c r="H53" s="84">
        <v>71</v>
      </c>
      <c r="I53" s="6" t="s">
        <v>112</v>
      </c>
      <c r="J53" s="6" t="s">
        <v>113</v>
      </c>
      <c r="K53" s="182">
        <v>482800</v>
      </c>
      <c r="L53" s="6"/>
      <c r="M53" s="6"/>
      <c r="N53" s="6"/>
      <c r="O53" s="6"/>
    </row>
    <row r="54" spans="1:15" ht="24" hidden="1" x14ac:dyDescent="0.2">
      <c r="A54" s="738"/>
      <c r="B54" s="6"/>
      <c r="C54" s="6"/>
      <c r="D54" s="6" t="s">
        <v>160</v>
      </c>
      <c r="E54" s="6" t="s">
        <v>153</v>
      </c>
      <c r="F54" s="6">
        <v>796</v>
      </c>
      <c r="G54" s="6" t="s">
        <v>17</v>
      </c>
      <c r="H54" s="84">
        <v>171</v>
      </c>
      <c r="I54" s="6" t="s">
        <v>112</v>
      </c>
      <c r="J54" s="6" t="s">
        <v>113</v>
      </c>
      <c r="K54" s="182">
        <v>632700</v>
      </c>
      <c r="L54" s="6"/>
      <c r="M54" s="6"/>
      <c r="N54" s="6"/>
      <c r="O54" s="6"/>
    </row>
    <row r="55" spans="1:15" ht="24" hidden="1" x14ac:dyDescent="0.2">
      <c r="A55" s="738"/>
      <c r="B55" s="6"/>
      <c r="C55" s="6"/>
      <c r="D55" s="6" t="s">
        <v>161</v>
      </c>
      <c r="E55" s="6" t="s">
        <v>153</v>
      </c>
      <c r="F55" s="6">
        <v>796</v>
      </c>
      <c r="G55" s="6" t="s">
        <v>17</v>
      </c>
      <c r="H55" s="84">
        <v>30</v>
      </c>
      <c r="I55" s="6" t="s">
        <v>112</v>
      </c>
      <c r="J55" s="6" t="s">
        <v>113</v>
      </c>
      <c r="K55" s="182">
        <v>471600</v>
      </c>
      <c r="L55" s="6"/>
      <c r="M55" s="6"/>
      <c r="N55" s="6"/>
      <c r="O55" s="6"/>
    </row>
    <row r="56" spans="1:15" ht="72" hidden="1" x14ac:dyDescent="0.2">
      <c r="A56" s="738"/>
      <c r="B56" s="6"/>
      <c r="C56" s="6"/>
      <c r="D56" s="6" t="s">
        <v>148</v>
      </c>
      <c r="E56" s="6" t="s">
        <v>149</v>
      </c>
      <c r="F56" s="6">
        <v>796</v>
      </c>
      <c r="G56" s="6" t="s">
        <v>17</v>
      </c>
      <c r="H56" s="84">
        <v>19</v>
      </c>
      <c r="I56" s="6" t="s">
        <v>112</v>
      </c>
      <c r="J56" s="6" t="s">
        <v>113</v>
      </c>
      <c r="K56" s="182">
        <v>741988</v>
      </c>
      <c r="L56" s="6"/>
      <c r="M56" s="6"/>
      <c r="N56" s="6"/>
      <c r="O56" s="6"/>
    </row>
    <row r="57" spans="1:15" ht="36" hidden="1" x14ac:dyDescent="0.2">
      <c r="A57" s="738"/>
      <c r="B57" s="6"/>
      <c r="C57" s="6"/>
      <c r="D57" s="6" t="s">
        <v>150</v>
      </c>
      <c r="E57" s="6" t="s">
        <v>151</v>
      </c>
      <c r="F57" s="6">
        <v>796</v>
      </c>
      <c r="G57" s="6" t="s">
        <v>17</v>
      </c>
      <c r="H57" s="84">
        <v>1397</v>
      </c>
      <c r="I57" s="6" t="s">
        <v>112</v>
      </c>
      <c r="J57" s="6" t="s">
        <v>113</v>
      </c>
      <c r="K57" s="182">
        <v>768350</v>
      </c>
      <c r="L57" s="6"/>
      <c r="M57" s="6"/>
      <c r="N57" s="6"/>
      <c r="O57" s="6"/>
    </row>
    <row r="58" spans="1:15" ht="409.5" hidden="1" x14ac:dyDescent="0.2">
      <c r="A58" s="747"/>
      <c r="B58" s="6"/>
      <c r="C58" s="6"/>
      <c r="D58" s="69" t="s">
        <v>164</v>
      </c>
      <c r="E58" s="69" t="s">
        <v>2765</v>
      </c>
      <c r="F58" s="6" t="s">
        <v>2593</v>
      </c>
      <c r="G58" s="18" t="s">
        <v>2766</v>
      </c>
      <c r="H58" s="84">
        <v>24</v>
      </c>
      <c r="I58" s="6" t="s">
        <v>112</v>
      </c>
      <c r="J58" s="6" t="s">
        <v>113</v>
      </c>
      <c r="K58" s="183">
        <v>2784000</v>
      </c>
      <c r="L58" s="6"/>
      <c r="M58" s="6"/>
      <c r="N58" s="6"/>
      <c r="O58" s="6"/>
    </row>
    <row r="59" spans="1:15" ht="409.5" hidden="1" x14ac:dyDescent="0.2">
      <c r="A59" s="747"/>
      <c r="B59" s="6"/>
      <c r="C59" s="6"/>
      <c r="D59" s="129" t="s">
        <v>166</v>
      </c>
      <c r="E59" s="129" t="s">
        <v>2767</v>
      </c>
      <c r="F59" s="6" t="s">
        <v>2593</v>
      </c>
      <c r="G59" s="130" t="s">
        <v>2766</v>
      </c>
      <c r="H59" s="84">
        <v>5</v>
      </c>
      <c r="I59" s="6" t="s">
        <v>112</v>
      </c>
      <c r="J59" s="6" t="s">
        <v>113</v>
      </c>
      <c r="K59" s="183">
        <v>655000</v>
      </c>
      <c r="L59" s="6"/>
      <c r="M59" s="6"/>
      <c r="N59" s="6"/>
      <c r="O59" s="6"/>
    </row>
    <row r="60" spans="1:15" ht="409.5" hidden="1" x14ac:dyDescent="0.2">
      <c r="A60" s="747"/>
      <c r="B60" s="6"/>
      <c r="C60" s="6"/>
      <c r="D60" s="69" t="s">
        <v>163</v>
      </c>
      <c r="E60" s="69" t="s">
        <v>2768</v>
      </c>
      <c r="F60" s="6">
        <v>796</v>
      </c>
      <c r="G60" s="18" t="s">
        <v>2769</v>
      </c>
      <c r="H60" s="84">
        <v>26</v>
      </c>
      <c r="I60" s="6" t="s">
        <v>112</v>
      </c>
      <c r="J60" s="6" t="s">
        <v>113</v>
      </c>
      <c r="K60" s="183">
        <v>1352000</v>
      </c>
      <c r="L60" s="6"/>
      <c r="M60" s="6"/>
      <c r="N60" s="6"/>
      <c r="O60" s="6"/>
    </row>
    <row r="61" spans="1:15" ht="409.5" hidden="1" x14ac:dyDescent="0.2">
      <c r="A61" s="747"/>
      <c r="B61" s="6"/>
      <c r="C61" s="6"/>
      <c r="D61" s="69" t="s">
        <v>162</v>
      </c>
      <c r="E61" s="69" t="s">
        <v>2770</v>
      </c>
      <c r="F61" s="6">
        <v>796</v>
      </c>
      <c r="G61" s="18" t="s">
        <v>2769</v>
      </c>
      <c r="H61" s="84">
        <v>63</v>
      </c>
      <c r="I61" s="6" t="s">
        <v>112</v>
      </c>
      <c r="J61" s="6" t="s">
        <v>113</v>
      </c>
      <c r="K61" s="183">
        <v>4226607</v>
      </c>
      <c r="L61" s="6"/>
      <c r="M61" s="6"/>
      <c r="N61" s="6"/>
      <c r="O61" s="6"/>
    </row>
    <row r="62" spans="1:15" ht="84" hidden="1" x14ac:dyDescent="0.2">
      <c r="A62" s="747"/>
      <c r="B62" s="6"/>
      <c r="C62" s="6"/>
      <c r="D62" s="69" t="s">
        <v>548</v>
      </c>
      <c r="E62" s="69" t="s">
        <v>2771</v>
      </c>
      <c r="F62" s="6">
        <v>796</v>
      </c>
      <c r="G62" s="113" t="s">
        <v>2769</v>
      </c>
      <c r="H62" s="84">
        <v>1</v>
      </c>
      <c r="I62" s="6" t="s">
        <v>112</v>
      </c>
      <c r="J62" s="6" t="s">
        <v>113</v>
      </c>
      <c r="K62" s="183">
        <v>44067.8</v>
      </c>
      <c r="L62" s="6"/>
      <c r="M62" s="6"/>
      <c r="N62" s="6"/>
      <c r="O62" s="6"/>
    </row>
    <row r="63" spans="1:15" ht="36" hidden="1" x14ac:dyDescent="0.2">
      <c r="A63" s="747"/>
      <c r="B63" s="6"/>
      <c r="C63" s="6"/>
      <c r="D63" s="69" t="s">
        <v>550</v>
      </c>
      <c r="E63" s="69" t="s">
        <v>2772</v>
      </c>
      <c r="F63" s="6">
        <v>796</v>
      </c>
      <c r="G63" s="113" t="s">
        <v>2769</v>
      </c>
      <c r="H63" s="84">
        <v>1</v>
      </c>
      <c r="I63" s="6" t="s">
        <v>112</v>
      </c>
      <c r="J63" s="6" t="s">
        <v>113</v>
      </c>
      <c r="K63" s="183">
        <v>3813.5593220338983</v>
      </c>
      <c r="L63" s="6"/>
      <c r="M63" s="6"/>
      <c r="N63" s="6"/>
      <c r="O63" s="6"/>
    </row>
    <row r="64" spans="1:15" ht="96" hidden="1" x14ac:dyDescent="0.2">
      <c r="A64" s="747"/>
      <c r="B64" s="6"/>
      <c r="C64" s="6"/>
      <c r="D64" s="69" t="s">
        <v>551</v>
      </c>
      <c r="E64" s="69" t="s">
        <v>2773</v>
      </c>
      <c r="F64" s="6">
        <v>796</v>
      </c>
      <c r="G64" s="113" t="s">
        <v>2769</v>
      </c>
      <c r="H64" s="84">
        <v>1</v>
      </c>
      <c r="I64" s="6" t="s">
        <v>112</v>
      </c>
      <c r="J64" s="6" t="s">
        <v>113</v>
      </c>
      <c r="K64" s="183">
        <v>6355.9322033898306</v>
      </c>
      <c r="L64" s="6"/>
      <c r="M64" s="6"/>
      <c r="N64" s="6"/>
      <c r="O64" s="6"/>
    </row>
    <row r="65" spans="1:15" ht="108" hidden="1" x14ac:dyDescent="0.2">
      <c r="A65" s="747"/>
      <c r="B65" s="6"/>
      <c r="C65" s="6"/>
      <c r="D65" s="69" t="s">
        <v>549</v>
      </c>
      <c r="E65" s="69" t="s">
        <v>2774</v>
      </c>
      <c r="F65" s="6">
        <v>796</v>
      </c>
      <c r="G65" s="113" t="s">
        <v>2769</v>
      </c>
      <c r="H65" s="84">
        <v>28</v>
      </c>
      <c r="I65" s="6" t="s">
        <v>112</v>
      </c>
      <c r="J65" s="6" t="s">
        <v>113</v>
      </c>
      <c r="K65" s="183">
        <v>468644.06779661024</v>
      </c>
      <c r="L65" s="6"/>
      <c r="M65" s="6"/>
      <c r="N65" s="6"/>
      <c r="O65" s="6"/>
    </row>
    <row r="66" spans="1:15" ht="36" hidden="1" x14ac:dyDescent="0.2">
      <c r="A66" s="747"/>
      <c r="B66" s="6"/>
      <c r="C66" s="6"/>
      <c r="D66" s="69" t="s">
        <v>550</v>
      </c>
      <c r="E66" s="69" t="s">
        <v>2772</v>
      </c>
      <c r="F66" s="6">
        <v>796</v>
      </c>
      <c r="G66" s="113" t="s">
        <v>2769</v>
      </c>
      <c r="H66" s="84">
        <v>34</v>
      </c>
      <c r="I66" s="6" t="s">
        <v>112</v>
      </c>
      <c r="J66" s="6" t="s">
        <v>113</v>
      </c>
      <c r="K66" s="183">
        <v>129661.01694915254</v>
      </c>
      <c r="L66" s="6"/>
      <c r="M66" s="6"/>
      <c r="N66" s="6"/>
      <c r="O66" s="6"/>
    </row>
    <row r="67" spans="1:15" ht="96" hidden="1" x14ac:dyDescent="0.2">
      <c r="A67" s="747"/>
      <c r="B67" s="6"/>
      <c r="C67" s="6"/>
      <c r="D67" s="69" t="s">
        <v>551</v>
      </c>
      <c r="E67" s="69" t="s">
        <v>2773</v>
      </c>
      <c r="F67" s="6">
        <v>796</v>
      </c>
      <c r="G67" s="113" t="s">
        <v>2769</v>
      </c>
      <c r="H67" s="84">
        <v>28</v>
      </c>
      <c r="I67" s="6" t="s">
        <v>112</v>
      </c>
      <c r="J67" s="6" t="s">
        <v>113</v>
      </c>
      <c r="K67" s="183">
        <v>177966.10169491527</v>
      </c>
      <c r="L67" s="6"/>
      <c r="M67" s="6"/>
      <c r="N67" s="6"/>
      <c r="O67" s="6"/>
    </row>
    <row r="68" spans="1:15" ht="84" hidden="1" x14ac:dyDescent="0.2">
      <c r="A68" s="747"/>
      <c r="B68" s="6"/>
      <c r="C68" s="6"/>
      <c r="D68" s="69" t="s">
        <v>2775</v>
      </c>
      <c r="E68" s="69" t="s">
        <v>2776</v>
      </c>
      <c r="F68" s="6">
        <v>796</v>
      </c>
      <c r="G68" s="113" t="s">
        <v>2769</v>
      </c>
      <c r="H68" s="84">
        <v>11</v>
      </c>
      <c r="I68" s="6" t="s">
        <v>112</v>
      </c>
      <c r="J68" s="6" t="s">
        <v>113</v>
      </c>
      <c r="K68" s="183">
        <v>279661.01694915257</v>
      </c>
      <c r="L68" s="6"/>
      <c r="M68" s="6"/>
      <c r="N68" s="6"/>
      <c r="O68" s="6"/>
    </row>
    <row r="69" spans="1:15" ht="36" hidden="1" x14ac:dyDescent="0.2">
      <c r="A69" s="747"/>
      <c r="B69" s="6"/>
      <c r="C69" s="6"/>
      <c r="D69" s="69" t="s">
        <v>550</v>
      </c>
      <c r="E69" s="69" t="s">
        <v>2772</v>
      </c>
      <c r="F69" s="6">
        <v>796</v>
      </c>
      <c r="G69" s="113" t="s">
        <v>2769</v>
      </c>
      <c r="H69" s="84">
        <v>3</v>
      </c>
      <c r="I69" s="6" t="s">
        <v>112</v>
      </c>
      <c r="J69" s="6" t="s">
        <v>113</v>
      </c>
      <c r="K69" s="183">
        <v>11440.677966101695</v>
      </c>
      <c r="L69" s="6"/>
      <c r="M69" s="6"/>
      <c r="N69" s="6"/>
      <c r="O69" s="6"/>
    </row>
    <row r="70" spans="1:15" ht="96" hidden="1" x14ac:dyDescent="0.2">
      <c r="A70" s="747"/>
      <c r="B70" s="6"/>
      <c r="C70" s="6"/>
      <c r="D70" s="69" t="s">
        <v>551</v>
      </c>
      <c r="E70" s="69" t="s">
        <v>2773</v>
      </c>
      <c r="F70" s="6">
        <v>796</v>
      </c>
      <c r="G70" s="113" t="s">
        <v>2769</v>
      </c>
      <c r="H70" s="84">
        <v>11</v>
      </c>
      <c r="I70" s="6" t="s">
        <v>112</v>
      </c>
      <c r="J70" s="6" t="s">
        <v>113</v>
      </c>
      <c r="K70" s="183">
        <v>69915.254237288143</v>
      </c>
      <c r="L70" s="6"/>
      <c r="M70" s="6"/>
      <c r="N70" s="6"/>
      <c r="O70" s="6"/>
    </row>
    <row r="71" spans="1:15" ht="84" hidden="1" x14ac:dyDescent="0.2">
      <c r="A71" s="747"/>
      <c r="B71" s="6"/>
      <c r="C71" s="6"/>
      <c r="D71" s="69" t="s">
        <v>2777</v>
      </c>
      <c r="E71" s="69" t="s">
        <v>2778</v>
      </c>
      <c r="F71" s="6">
        <v>796</v>
      </c>
      <c r="G71" s="113" t="s">
        <v>2769</v>
      </c>
      <c r="H71" s="84">
        <v>5</v>
      </c>
      <c r="I71" s="6" t="s">
        <v>112</v>
      </c>
      <c r="J71" s="6" t="s">
        <v>113</v>
      </c>
      <c r="K71" s="183">
        <v>203389.83050847458</v>
      </c>
      <c r="L71" s="6"/>
      <c r="M71" s="6"/>
      <c r="N71" s="6"/>
      <c r="O71" s="6"/>
    </row>
    <row r="72" spans="1:15" ht="96" hidden="1" x14ac:dyDescent="0.2">
      <c r="A72" s="747"/>
      <c r="B72" s="6"/>
      <c r="C72" s="6"/>
      <c r="D72" s="69" t="s">
        <v>551</v>
      </c>
      <c r="E72" s="69" t="s">
        <v>2773</v>
      </c>
      <c r="F72" s="6">
        <v>796</v>
      </c>
      <c r="G72" s="113" t="s">
        <v>2769</v>
      </c>
      <c r="H72" s="84">
        <v>5</v>
      </c>
      <c r="I72" s="6" t="s">
        <v>112</v>
      </c>
      <c r="J72" s="6" t="s">
        <v>113</v>
      </c>
      <c r="K72" s="183">
        <v>31779.661016949154</v>
      </c>
      <c r="L72" s="6"/>
      <c r="M72" s="6"/>
      <c r="N72" s="6"/>
      <c r="O72" s="6"/>
    </row>
    <row r="73" spans="1:15" ht="84" hidden="1" x14ac:dyDescent="0.2">
      <c r="A73" s="747"/>
      <c r="B73" s="6"/>
      <c r="C73" s="6"/>
      <c r="D73" s="69" t="s">
        <v>2779</v>
      </c>
      <c r="E73" s="69" t="s">
        <v>2780</v>
      </c>
      <c r="F73" s="6">
        <v>796</v>
      </c>
      <c r="G73" s="6" t="s">
        <v>2769</v>
      </c>
      <c r="H73" s="131">
        <v>2</v>
      </c>
      <c r="I73" s="6" t="s">
        <v>112</v>
      </c>
      <c r="J73" s="6" t="s">
        <v>113</v>
      </c>
      <c r="K73" s="183">
        <v>30508.474576271186</v>
      </c>
      <c r="L73" s="6"/>
      <c r="M73" s="6"/>
      <c r="N73" s="6"/>
      <c r="O73" s="6"/>
    </row>
    <row r="74" spans="1:15" ht="108" hidden="1" x14ac:dyDescent="0.2">
      <c r="A74" s="747"/>
      <c r="B74" s="6"/>
      <c r="C74" s="6"/>
      <c r="D74" s="69" t="s">
        <v>549</v>
      </c>
      <c r="E74" s="69" t="s">
        <v>2781</v>
      </c>
      <c r="F74" s="6">
        <v>796</v>
      </c>
      <c r="G74" s="6" t="s">
        <v>2769</v>
      </c>
      <c r="H74" s="131">
        <v>39</v>
      </c>
      <c r="I74" s="6" t="s">
        <v>112</v>
      </c>
      <c r="J74" s="6" t="s">
        <v>113</v>
      </c>
      <c r="K74" s="183">
        <v>652754.23728813569</v>
      </c>
      <c r="L74" s="6"/>
      <c r="M74" s="6"/>
      <c r="N74" s="6"/>
      <c r="O74" s="6"/>
    </row>
    <row r="75" spans="1:15" ht="36" hidden="1" x14ac:dyDescent="0.2">
      <c r="A75" s="747"/>
      <c r="B75" s="6"/>
      <c r="C75" s="6"/>
      <c r="D75" s="69" t="s">
        <v>550</v>
      </c>
      <c r="E75" s="69" t="s">
        <v>2772</v>
      </c>
      <c r="F75" s="6">
        <v>796</v>
      </c>
      <c r="G75" s="6" t="s">
        <v>2769</v>
      </c>
      <c r="H75" s="131">
        <v>41</v>
      </c>
      <c r="I75" s="6" t="s">
        <v>112</v>
      </c>
      <c r="J75" s="6" t="s">
        <v>113</v>
      </c>
      <c r="K75" s="183">
        <v>156355.93220338982</v>
      </c>
      <c r="L75" s="6"/>
      <c r="M75" s="6"/>
      <c r="N75" s="6"/>
      <c r="O75" s="6"/>
    </row>
    <row r="76" spans="1:15" ht="96" hidden="1" x14ac:dyDescent="0.2">
      <c r="A76" s="748"/>
      <c r="B76" s="6"/>
      <c r="C76" s="6"/>
      <c r="D76" s="69" t="s">
        <v>551</v>
      </c>
      <c r="E76" s="69" t="s">
        <v>2773</v>
      </c>
      <c r="F76" s="6">
        <v>796</v>
      </c>
      <c r="G76" s="6" t="s">
        <v>2769</v>
      </c>
      <c r="H76" s="131">
        <v>41</v>
      </c>
      <c r="I76" s="6" t="s">
        <v>112</v>
      </c>
      <c r="J76" s="6" t="s">
        <v>113</v>
      </c>
      <c r="K76" s="183">
        <v>260593.22033898305</v>
      </c>
      <c r="L76" s="6"/>
      <c r="M76" s="6"/>
      <c r="N76" s="6"/>
      <c r="O76" s="6"/>
    </row>
    <row r="77" spans="1:15" ht="60" hidden="1" x14ac:dyDescent="0.2">
      <c r="A77" s="737">
        <v>6</v>
      </c>
      <c r="B77" s="70" t="s">
        <v>167</v>
      </c>
      <c r="C77" s="2" t="s">
        <v>168</v>
      </c>
      <c r="D77" s="2" t="s">
        <v>169</v>
      </c>
      <c r="E77" s="2" t="s">
        <v>111</v>
      </c>
      <c r="F77" s="2">
        <v>796</v>
      </c>
      <c r="G77" s="2" t="s">
        <v>107</v>
      </c>
      <c r="H77" s="66">
        <v>212</v>
      </c>
      <c r="I77" s="2" t="s">
        <v>18</v>
      </c>
      <c r="J77" s="2" t="s">
        <v>136</v>
      </c>
      <c r="K77" s="261">
        <v>3437964</v>
      </c>
      <c r="L77" s="2" t="s">
        <v>131</v>
      </c>
      <c r="M77" s="2" t="s">
        <v>8</v>
      </c>
      <c r="N77" s="2" t="s">
        <v>170</v>
      </c>
      <c r="O77" s="2" t="s">
        <v>171</v>
      </c>
    </row>
    <row r="78" spans="1:15" ht="24" hidden="1" x14ac:dyDescent="0.2">
      <c r="A78" s="747"/>
      <c r="B78" s="35"/>
      <c r="C78" s="35"/>
      <c r="D78" s="69" t="s">
        <v>172</v>
      </c>
      <c r="E78" s="69" t="s">
        <v>2923</v>
      </c>
      <c r="F78" s="6">
        <v>796</v>
      </c>
      <c r="G78" s="6" t="s">
        <v>107</v>
      </c>
      <c r="H78" s="131">
        <v>4</v>
      </c>
      <c r="I78" s="6" t="s">
        <v>18</v>
      </c>
      <c r="J78" s="6" t="s">
        <v>136</v>
      </c>
      <c r="K78" s="183">
        <v>37528</v>
      </c>
      <c r="L78" s="35"/>
      <c r="M78" s="35"/>
      <c r="N78" s="35"/>
      <c r="O78" s="35"/>
    </row>
    <row r="79" spans="1:15" ht="24" hidden="1" x14ac:dyDescent="0.2">
      <c r="A79" s="747"/>
      <c r="B79" s="35"/>
      <c r="C79" s="35"/>
      <c r="D79" s="69" t="s">
        <v>2924</v>
      </c>
      <c r="E79" s="69" t="s">
        <v>173</v>
      </c>
      <c r="F79" s="6">
        <v>796</v>
      </c>
      <c r="G79" s="6" t="s">
        <v>107</v>
      </c>
      <c r="H79" s="131">
        <v>6</v>
      </c>
      <c r="I79" s="6" t="s">
        <v>18</v>
      </c>
      <c r="J79" s="6" t="s">
        <v>136</v>
      </c>
      <c r="K79" s="183">
        <v>50262</v>
      </c>
      <c r="L79" s="35"/>
      <c r="M79" s="35"/>
      <c r="N79" s="35"/>
      <c r="O79" s="35"/>
    </row>
    <row r="80" spans="1:15" ht="24" hidden="1" x14ac:dyDescent="0.2">
      <c r="A80" s="747"/>
      <c r="B80" s="35"/>
      <c r="C80" s="35"/>
      <c r="D80" s="69" t="s">
        <v>2925</v>
      </c>
      <c r="E80" s="69" t="s">
        <v>174</v>
      </c>
      <c r="F80" s="6">
        <v>796</v>
      </c>
      <c r="G80" s="6" t="s">
        <v>107</v>
      </c>
      <c r="H80" s="131">
        <v>12</v>
      </c>
      <c r="I80" s="6" t="s">
        <v>18</v>
      </c>
      <c r="J80" s="6" t="s">
        <v>136</v>
      </c>
      <c r="K80" s="183">
        <v>215520</v>
      </c>
      <c r="L80" s="35"/>
      <c r="M80" s="35"/>
      <c r="N80" s="35"/>
      <c r="O80" s="35"/>
    </row>
    <row r="81" spans="1:15" ht="24" hidden="1" x14ac:dyDescent="0.2">
      <c r="A81" s="747"/>
      <c r="B81" s="35"/>
      <c r="C81" s="35"/>
      <c r="D81" s="69" t="s">
        <v>2926</v>
      </c>
      <c r="E81" s="69" t="s">
        <v>2927</v>
      </c>
      <c r="F81" s="6">
        <v>796</v>
      </c>
      <c r="G81" s="6" t="s">
        <v>107</v>
      </c>
      <c r="H81" s="131">
        <v>1</v>
      </c>
      <c r="I81" s="6" t="s">
        <v>18</v>
      </c>
      <c r="J81" s="6" t="s">
        <v>136</v>
      </c>
      <c r="K81" s="183">
        <v>7522</v>
      </c>
      <c r="L81" s="35"/>
      <c r="M81" s="35"/>
      <c r="N81" s="35"/>
      <c r="O81" s="35"/>
    </row>
    <row r="82" spans="1:15" ht="24" hidden="1" x14ac:dyDescent="0.2">
      <c r="A82" s="747"/>
      <c r="B82" s="35"/>
      <c r="C82" s="35"/>
      <c r="D82" s="69" t="s">
        <v>2928</v>
      </c>
      <c r="E82" s="69" t="s">
        <v>175</v>
      </c>
      <c r="F82" s="6">
        <v>796</v>
      </c>
      <c r="G82" s="6" t="s">
        <v>107</v>
      </c>
      <c r="H82" s="131">
        <v>36</v>
      </c>
      <c r="I82" s="6" t="s">
        <v>18</v>
      </c>
      <c r="J82" s="6" t="s">
        <v>136</v>
      </c>
      <c r="K82" s="183">
        <v>369468</v>
      </c>
      <c r="L82" s="35"/>
      <c r="M82" s="35"/>
      <c r="N82" s="35"/>
      <c r="O82" s="35"/>
    </row>
    <row r="83" spans="1:15" ht="24" hidden="1" x14ac:dyDescent="0.2">
      <c r="A83" s="747"/>
      <c r="B83" s="35"/>
      <c r="C83" s="35"/>
      <c r="D83" s="69" t="s">
        <v>2929</v>
      </c>
      <c r="E83" s="69" t="s">
        <v>2930</v>
      </c>
      <c r="F83" s="6">
        <v>796</v>
      </c>
      <c r="G83" s="6" t="s">
        <v>107</v>
      </c>
      <c r="H83" s="131">
        <v>68</v>
      </c>
      <c r="I83" s="6" t="s">
        <v>18</v>
      </c>
      <c r="J83" s="6" t="s">
        <v>136</v>
      </c>
      <c r="K83" s="183">
        <v>742084</v>
      </c>
      <c r="L83" s="35"/>
      <c r="M83" s="35"/>
      <c r="N83" s="35"/>
      <c r="O83" s="35"/>
    </row>
    <row r="84" spans="1:15" ht="24" hidden="1" x14ac:dyDescent="0.2">
      <c r="A84" s="747"/>
      <c r="B84" s="35"/>
      <c r="C84" s="35"/>
      <c r="D84" s="69" t="s">
        <v>2931</v>
      </c>
      <c r="E84" s="69" t="s">
        <v>2930</v>
      </c>
      <c r="F84" s="6">
        <v>796</v>
      </c>
      <c r="G84" s="6" t="s">
        <v>107</v>
      </c>
      <c r="H84" s="131">
        <v>35</v>
      </c>
      <c r="I84" s="6" t="s">
        <v>18</v>
      </c>
      <c r="J84" s="6" t="s">
        <v>136</v>
      </c>
      <c r="K84" s="183">
        <v>704550</v>
      </c>
      <c r="L84" s="35"/>
      <c r="M84" s="35"/>
      <c r="N84" s="35"/>
      <c r="O84" s="35"/>
    </row>
    <row r="85" spans="1:15" ht="24" hidden="1" x14ac:dyDescent="0.2">
      <c r="A85" s="747"/>
      <c r="B85" s="35"/>
      <c r="C85" s="35"/>
      <c r="D85" s="69" t="s">
        <v>2932</v>
      </c>
      <c r="E85" s="69" t="s">
        <v>176</v>
      </c>
      <c r="F85" s="6">
        <v>796</v>
      </c>
      <c r="G85" s="6" t="s">
        <v>107</v>
      </c>
      <c r="H85" s="131">
        <v>16</v>
      </c>
      <c r="I85" s="6" t="s">
        <v>18</v>
      </c>
      <c r="J85" s="6" t="s">
        <v>136</v>
      </c>
      <c r="K85" s="183">
        <v>159856</v>
      </c>
      <c r="L85" s="35"/>
      <c r="M85" s="35"/>
      <c r="N85" s="35"/>
      <c r="O85" s="35"/>
    </row>
    <row r="86" spans="1:15" ht="24" hidden="1" x14ac:dyDescent="0.2">
      <c r="A86" s="747"/>
      <c r="B86" s="35"/>
      <c r="C86" s="35"/>
      <c r="D86" s="69" t="s">
        <v>2933</v>
      </c>
      <c r="E86" s="69" t="s">
        <v>2934</v>
      </c>
      <c r="F86" s="6">
        <v>796</v>
      </c>
      <c r="G86" s="6" t="s">
        <v>107</v>
      </c>
      <c r="H86" s="131">
        <v>6</v>
      </c>
      <c r="I86" s="6" t="s">
        <v>18</v>
      </c>
      <c r="J86" s="6" t="s">
        <v>136</v>
      </c>
      <c r="K86" s="183">
        <v>94878</v>
      </c>
      <c r="L86" s="35"/>
      <c r="M86" s="35"/>
      <c r="N86" s="35"/>
      <c r="O86" s="35"/>
    </row>
    <row r="87" spans="1:15" ht="24" hidden="1" x14ac:dyDescent="0.2">
      <c r="A87" s="747"/>
      <c r="B87" s="35"/>
      <c r="C87" s="35"/>
      <c r="D87" s="69" t="s">
        <v>2935</v>
      </c>
      <c r="E87" s="69" t="s">
        <v>2936</v>
      </c>
      <c r="F87" s="6">
        <v>796</v>
      </c>
      <c r="G87" s="6" t="s">
        <v>107</v>
      </c>
      <c r="H87" s="131">
        <v>2</v>
      </c>
      <c r="I87" s="6" t="s">
        <v>18</v>
      </c>
      <c r="J87" s="6" t="s">
        <v>136</v>
      </c>
      <c r="K87" s="183">
        <v>133552</v>
      </c>
      <c r="L87" s="35"/>
      <c r="M87" s="35"/>
      <c r="N87" s="35"/>
      <c r="O87" s="35"/>
    </row>
    <row r="88" spans="1:15" ht="24" hidden="1" x14ac:dyDescent="0.2">
      <c r="A88" s="747"/>
      <c r="B88" s="35"/>
      <c r="C88" s="35"/>
      <c r="D88" s="69" t="s">
        <v>2937</v>
      </c>
      <c r="E88" s="69" t="s">
        <v>2938</v>
      </c>
      <c r="F88" s="6">
        <v>796</v>
      </c>
      <c r="G88" s="6" t="s">
        <v>107</v>
      </c>
      <c r="H88" s="131">
        <v>16</v>
      </c>
      <c r="I88" s="6" t="s">
        <v>18</v>
      </c>
      <c r="J88" s="6" t="s">
        <v>136</v>
      </c>
      <c r="K88" s="183">
        <v>623088</v>
      </c>
      <c r="L88" s="35"/>
      <c r="M88" s="35"/>
      <c r="N88" s="35"/>
      <c r="O88" s="35"/>
    </row>
    <row r="89" spans="1:15" ht="24" hidden="1" x14ac:dyDescent="0.2">
      <c r="A89" s="747"/>
      <c r="B89" s="35"/>
      <c r="C89" s="35"/>
      <c r="D89" s="69" t="s">
        <v>2939</v>
      </c>
      <c r="E89" s="69" t="s">
        <v>2940</v>
      </c>
      <c r="F89" s="6">
        <v>796</v>
      </c>
      <c r="G89" s="6" t="s">
        <v>107</v>
      </c>
      <c r="H89" s="131">
        <v>8</v>
      </c>
      <c r="I89" s="6" t="s">
        <v>18</v>
      </c>
      <c r="J89" s="6" t="s">
        <v>136</v>
      </c>
      <c r="K89" s="183">
        <v>290024</v>
      </c>
      <c r="L89" s="35"/>
      <c r="M89" s="35"/>
      <c r="N89" s="35"/>
      <c r="O89" s="35"/>
    </row>
    <row r="90" spans="1:15" hidden="1" x14ac:dyDescent="0.2">
      <c r="A90" s="747"/>
      <c r="B90" s="35"/>
      <c r="C90" s="35"/>
      <c r="D90" s="69" t="s">
        <v>2941</v>
      </c>
      <c r="E90" s="69" t="s">
        <v>2942</v>
      </c>
      <c r="F90" s="6">
        <v>796</v>
      </c>
      <c r="G90" s="6" t="s">
        <v>107</v>
      </c>
      <c r="H90" s="71">
        <v>1</v>
      </c>
      <c r="I90" s="6" t="s">
        <v>18</v>
      </c>
      <c r="J90" s="6" t="s">
        <v>136</v>
      </c>
      <c r="K90" s="183">
        <v>152</v>
      </c>
      <c r="L90" s="35"/>
      <c r="M90" s="35"/>
      <c r="N90" s="35"/>
      <c r="O90" s="35"/>
    </row>
    <row r="91" spans="1:15" ht="24" hidden="1" x14ac:dyDescent="0.2">
      <c r="A91" s="748"/>
      <c r="B91" s="35"/>
      <c r="C91" s="35"/>
      <c r="D91" s="69" t="s">
        <v>2943</v>
      </c>
      <c r="E91" s="69" t="s">
        <v>3052</v>
      </c>
      <c r="F91" s="6">
        <v>796</v>
      </c>
      <c r="G91" s="6" t="s">
        <v>107</v>
      </c>
      <c r="H91" s="71">
        <v>1</v>
      </c>
      <c r="I91" s="6" t="s">
        <v>18</v>
      </c>
      <c r="J91" s="6" t="s">
        <v>136</v>
      </c>
      <c r="K91" s="183">
        <v>9480</v>
      </c>
      <c r="L91" s="35"/>
      <c r="M91" s="35"/>
      <c r="N91" s="35"/>
      <c r="O91" s="35"/>
    </row>
    <row r="92" spans="1:15" ht="24" hidden="1" x14ac:dyDescent="0.2">
      <c r="A92" s="737">
        <v>7</v>
      </c>
      <c r="B92" s="2" t="s">
        <v>133</v>
      </c>
      <c r="C92" s="2" t="s">
        <v>177</v>
      </c>
      <c r="D92" s="2" t="s">
        <v>178</v>
      </c>
      <c r="E92" s="2" t="s">
        <v>179</v>
      </c>
      <c r="F92" s="2">
        <v>796</v>
      </c>
      <c r="G92" s="2" t="s">
        <v>107</v>
      </c>
      <c r="H92" s="66">
        <v>25</v>
      </c>
      <c r="I92" s="2" t="s">
        <v>18</v>
      </c>
      <c r="J92" s="2" t="s">
        <v>136</v>
      </c>
      <c r="K92" s="261">
        <v>848532</v>
      </c>
      <c r="L92" s="2" t="s">
        <v>7</v>
      </c>
      <c r="M92" s="2" t="s">
        <v>180</v>
      </c>
      <c r="N92" s="2" t="s">
        <v>22</v>
      </c>
      <c r="O92" s="2" t="s">
        <v>23</v>
      </c>
    </row>
    <row r="93" spans="1:15" ht="36" hidden="1" x14ac:dyDescent="0.2">
      <c r="A93" s="738"/>
      <c r="B93" s="2"/>
      <c r="C93" s="2"/>
      <c r="D93" s="6" t="s">
        <v>181</v>
      </c>
      <c r="E93" s="6" t="s">
        <v>182</v>
      </c>
      <c r="F93" s="6">
        <v>796</v>
      </c>
      <c r="G93" s="6" t="s">
        <v>107</v>
      </c>
      <c r="H93" s="68">
        <v>1</v>
      </c>
      <c r="I93" s="6" t="s">
        <v>18</v>
      </c>
      <c r="J93" s="6" t="s">
        <v>136</v>
      </c>
      <c r="K93" s="181">
        <v>75600</v>
      </c>
      <c r="L93" s="6"/>
      <c r="M93" s="6"/>
      <c r="N93" s="6"/>
      <c r="O93" s="6"/>
    </row>
    <row r="94" spans="1:15" hidden="1" x14ac:dyDescent="0.2">
      <c r="A94" s="738"/>
      <c r="B94" s="2"/>
      <c r="C94" s="2"/>
      <c r="D94" s="6" t="s">
        <v>183</v>
      </c>
      <c r="E94" s="6" t="s">
        <v>153</v>
      </c>
      <c r="F94" s="6">
        <v>796</v>
      </c>
      <c r="G94" s="6" t="s">
        <v>107</v>
      </c>
      <c r="H94" s="68">
        <v>1</v>
      </c>
      <c r="I94" s="6" t="s">
        <v>18</v>
      </c>
      <c r="J94" s="6" t="s">
        <v>136</v>
      </c>
      <c r="K94" s="181">
        <v>69350</v>
      </c>
      <c r="L94" s="6"/>
      <c r="M94" s="6"/>
      <c r="N94" s="6"/>
      <c r="O94" s="6"/>
    </row>
    <row r="95" spans="1:15" ht="48" hidden="1" x14ac:dyDescent="0.2">
      <c r="A95" s="738"/>
      <c r="B95" s="2"/>
      <c r="C95" s="2"/>
      <c r="D95" s="6" t="s">
        <v>184</v>
      </c>
      <c r="E95" s="6" t="s">
        <v>185</v>
      </c>
      <c r="F95" s="6">
        <v>796</v>
      </c>
      <c r="G95" s="6" t="s">
        <v>107</v>
      </c>
      <c r="H95" s="68">
        <v>3</v>
      </c>
      <c r="I95" s="6" t="s">
        <v>18</v>
      </c>
      <c r="J95" s="6" t="s">
        <v>136</v>
      </c>
      <c r="K95" s="181">
        <v>392130</v>
      </c>
      <c r="L95" s="6"/>
      <c r="M95" s="6"/>
      <c r="N95" s="6"/>
      <c r="O95" s="6"/>
    </row>
    <row r="96" spans="1:15" ht="72" hidden="1" x14ac:dyDescent="0.2">
      <c r="A96" s="738"/>
      <c r="B96" s="2"/>
      <c r="C96" s="2"/>
      <c r="D96" s="6" t="s">
        <v>186</v>
      </c>
      <c r="E96" s="6" t="s">
        <v>187</v>
      </c>
      <c r="F96" s="6">
        <v>796</v>
      </c>
      <c r="G96" s="6" t="s">
        <v>107</v>
      </c>
      <c r="H96" s="68">
        <v>2</v>
      </c>
      <c r="I96" s="6" t="s">
        <v>18</v>
      </c>
      <c r="J96" s="6" t="s">
        <v>136</v>
      </c>
      <c r="K96" s="181">
        <v>103000</v>
      </c>
      <c r="L96" s="6"/>
      <c r="M96" s="6"/>
      <c r="N96" s="6"/>
      <c r="O96" s="6"/>
    </row>
    <row r="97" spans="1:16" ht="60" hidden="1" x14ac:dyDescent="0.2">
      <c r="A97" s="738"/>
      <c r="B97" s="2"/>
      <c r="C97" s="2"/>
      <c r="D97" s="6" t="s">
        <v>188</v>
      </c>
      <c r="E97" s="6" t="s">
        <v>189</v>
      </c>
      <c r="F97" s="6">
        <v>796</v>
      </c>
      <c r="G97" s="6" t="s">
        <v>107</v>
      </c>
      <c r="H97" s="68">
        <v>2</v>
      </c>
      <c r="I97" s="6" t="s">
        <v>18</v>
      </c>
      <c r="J97" s="6" t="s">
        <v>136</v>
      </c>
      <c r="K97" s="181">
        <v>29000</v>
      </c>
      <c r="L97" s="6"/>
      <c r="M97" s="6"/>
      <c r="N97" s="6"/>
      <c r="O97" s="6"/>
    </row>
    <row r="98" spans="1:16" ht="36" hidden="1" x14ac:dyDescent="0.2">
      <c r="A98" s="738"/>
      <c r="B98" s="2"/>
      <c r="C98" s="2"/>
      <c r="D98" s="6" t="s">
        <v>190</v>
      </c>
      <c r="E98" s="6" t="s">
        <v>191</v>
      </c>
      <c r="F98" s="6">
        <v>796</v>
      </c>
      <c r="G98" s="6" t="s">
        <v>107</v>
      </c>
      <c r="H98" s="68">
        <v>4</v>
      </c>
      <c r="I98" s="6" t="s">
        <v>18</v>
      </c>
      <c r="J98" s="6" t="s">
        <v>136</v>
      </c>
      <c r="K98" s="181">
        <v>93292</v>
      </c>
      <c r="L98" s="6"/>
      <c r="M98" s="6"/>
      <c r="N98" s="6"/>
      <c r="O98" s="6"/>
    </row>
    <row r="99" spans="1:16" ht="36" hidden="1" x14ac:dyDescent="0.2">
      <c r="A99" s="739"/>
      <c r="B99" s="2"/>
      <c r="C99" s="2"/>
      <c r="D99" s="6" t="s">
        <v>192</v>
      </c>
      <c r="E99" s="6" t="s">
        <v>193</v>
      </c>
      <c r="F99" s="6">
        <v>796</v>
      </c>
      <c r="G99" s="6" t="s">
        <v>107</v>
      </c>
      <c r="H99" s="68">
        <v>12</v>
      </c>
      <c r="I99" s="6" t="s">
        <v>18</v>
      </c>
      <c r="J99" s="6" t="s">
        <v>136</v>
      </c>
      <c r="K99" s="181">
        <v>86160</v>
      </c>
      <c r="L99" s="6"/>
      <c r="M99" s="6"/>
      <c r="N99" s="6"/>
      <c r="O99" s="6"/>
    </row>
    <row r="100" spans="1:16" ht="24" hidden="1" x14ac:dyDescent="0.2">
      <c r="A100" s="103">
        <v>9</v>
      </c>
      <c r="B100" s="2" t="s">
        <v>196</v>
      </c>
      <c r="C100" s="2" t="s">
        <v>197</v>
      </c>
      <c r="D100" s="2" t="s">
        <v>3545</v>
      </c>
      <c r="E100" s="2" t="s">
        <v>129</v>
      </c>
      <c r="F100" s="2" t="s">
        <v>198</v>
      </c>
      <c r="G100" s="2" t="s">
        <v>199</v>
      </c>
      <c r="H100" s="66">
        <v>12</v>
      </c>
      <c r="I100" s="2" t="s">
        <v>18</v>
      </c>
      <c r="J100" s="2" t="s">
        <v>136</v>
      </c>
      <c r="K100" s="180">
        <v>4800000</v>
      </c>
      <c r="L100" s="2" t="s">
        <v>1244</v>
      </c>
      <c r="M100" s="1" t="s">
        <v>3180</v>
      </c>
      <c r="N100" s="2" t="s">
        <v>22</v>
      </c>
      <c r="O100" s="2" t="s">
        <v>25</v>
      </c>
      <c r="P100" s="1" t="s">
        <v>3578</v>
      </c>
    </row>
    <row r="101" spans="1:16" ht="60" hidden="1" x14ac:dyDescent="0.2">
      <c r="A101" s="103">
        <v>10</v>
      </c>
      <c r="B101" s="2" t="s">
        <v>200</v>
      </c>
      <c r="C101" s="2" t="s">
        <v>201</v>
      </c>
      <c r="D101" s="2" t="s">
        <v>202</v>
      </c>
      <c r="E101" s="2" t="s">
        <v>203</v>
      </c>
      <c r="F101" s="2" t="s">
        <v>135</v>
      </c>
      <c r="G101" s="2" t="s">
        <v>63</v>
      </c>
      <c r="H101" s="66">
        <v>1</v>
      </c>
      <c r="I101" s="2" t="s">
        <v>18</v>
      </c>
      <c r="J101" s="2" t="s">
        <v>136</v>
      </c>
      <c r="K101" s="261">
        <v>2631002.4</v>
      </c>
      <c r="L101" s="2" t="s">
        <v>7</v>
      </c>
      <c r="M101" s="2" t="s">
        <v>8</v>
      </c>
      <c r="N101" s="2" t="s">
        <v>3038</v>
      </c>
      <c r="O101" s="2" t="s">
        <v>171</v>
      </c>
    </row>
    <row r="102" spans="1:16" ht="60" hidden="1" x14ac:dyDescent="0.2">
      <c r="A102" s="737">
        <v>11</v>
      </c>
      <c r="B102" s="2" t="s">
        <v>167</v>
      </c>
      <c r="C102" s="2" t="s">
        <v>168</v>
      </c>
      <c r="D102" s="2" t="s">
        <v>204</v>
      </c>
      <c r="E102" s="2" t="s">
        <v>111</v>
      </c>
      <c r="F102" s="2">
        <v>796</v>
      </c>
      <c r="G102" s="2" t="s">
        <v>107</v>
      </c>
      <c r="H102" s="66">
        <v>178</v>
      </c>
      <c r="I102" s="2" t="s">
        <v>18</v>
      </c>
      <c r="J102" s="2" t="s">
        <v>136</v>
      </c>
      <c r="K102" s="261">
        <v>3169160.8</v>
      </c>
      <c r="L102" s="2" t="s">
        <v>7</v>
      </c>
      <c r="M102" s="2" t="s">
        <v>114</v>
      </c>
      <c r="N102" s="2" t="s">
        <v>3038</v>
      </c>
      <c r="O102" s="2" t="s">
        <v>171</v>
      </c>
    </row>
    <row r="103" spans="1:16" ht="36" hidden="1" x14ac:dyDescent="0.2">
      <c r="A103" s="738"/>
      <c r="B103" s="2"/>
      <c r="C103" s="2"/>
      <c r="D103" s="6" t="s">
        <v>205</v>
      </c>
      <c r="E103" s="6" t="s">
        <v>206</v>
      </c>
      <c r="F103" s="6">
        <v>796</v>
      </c>
      <c r="G103" s="6" t="s">
        <v>107</v>
      </c>
      <c r="H103" s="68">
        <v>1</v>
      </c>
      <c r="I103" s="6" t="s">
        <v>18</v>
      </c>
      <c r="J103" s="6" t="s">
        <v>136</v>
      </c>
      <c r="K103" s="181">
        <v>153803</v>
      </c>
      <c r="L103" s="6"/>
      <c r="M103" s="6"/>
      <c r="N103" s="6"/>
      <c r="O103" s="6"/>
    </row>
    <row r="104" spans="1:16" ht="24" hidden="1" x14ac:dyDescent="0.2">
      <c r="A104" s="738"/>
      <c r="B104" s="2"/>
      <c r="C104" s="2"/>
      <c r="D104" s="6" t="s">
        <v>207</v>
      </c>
      <c r="E104" s="6" t="s">
        <v>208</v>
      </c>
      <c r="F104" s="6">
        <v>796</v>
      </c>
      <c r="G104" s="6" t="s">
        <v>107</v>
      </c>
      <c r="H104" s="68">
        <v>158</v>
      </c>
      <c r="I104" s="6" t="s">
        <v>18</v>
      </c>
      <c r="J104" s="6" t="s">
        <v>136</v>
      </c>
      <c r="K104" s="181">
        <v>2574009.6</v>
      </c>
      <c r="L104" s="6"/>
      <c r="M104" s="6"/>
      <c r="N104" s="6"/>
      <c r="O104" s="6"/>
    </row>
    <row r="105" spans="1:16" ht="24" hidden="1" x14ac:dyDescent="0.2">
      <c r="A105" s="738"/>
      <c r="B105" s="2"/>
      <c r="C105" s="2"/>
      <c r="D105" s="6" t="s">
        <v>209</v>
      </c>
      <c r="E105" s="6" t="s">
        <v>210</v>
      </c>
      <c r="F105" s="6">
        <v>796</v>
      </c>
      <c r="G105" s="6" t="s">
        <v>107</v>
      </c>
      <c r="H105" s="68">
        <v>13</v>
      </c>
      <c r="I105" s="6" t="s">
        <v>18</v>
      </c>
      <c r="J105" s="6" t="s">
        <v>136</v>
      </c>
      <c r="K105" s="181">
        <v>105755</v>
      </c>
      <c r="L105" s="6"/>
      <c r="M105" s="6"/>
      <c r="N105" s="6"/>
      <c r="O105" s="6"/>
    </row>
    <row r="106" spans="1:16" ht="36" hidden="1" x14ac:dyDescent="0.2">
      <c r="A106" s="739"/>
      <c r="B106" s="2"/>
      <c r="C106" s="2"/>
      <c r="D106" s="6" t="s">
        <v>211</v>
      </c>
      <c r="E106" s="6" t="s">
        <v>212</v>
      </c>
      <c r="F106" s="6">
        <v>796</v>
      </c>
      <c r="G106" s="6" t="s">
        <v>107</v>
      </c>
      <c r="H106" s="68">
        <v>6</v>
      </c>
      <c r="I106" s="6" t="s">
        <v>18</v>
      </c>
      <c r="J106" s="6" t="s">
        <v>136</v>
      </c>
      <c r="K106" s="181">
        <v>335593.2</v>
      </c>
      <c r="L106" s="6"/>
      <c r="M106" s="6"/>
      <c r="N106" s="6"/>
      <c r="O106" s="6"/>
    </row>
    <row r="107" spans="1:16" ht="24" hidden="1" x14ac:dyDescent="0.2">
      <c r="A107" s="103">
        <v>12</v>
      </c>
      <c r="B107" s="2" t="s">
        <v>194</v>
      </c>
      <c r="C107" s="2" t="s">
        <v>213</v>
      </c>
      <c r="D107" s="2" t="s">
        <v>214</v>
      </c>
      <c r="E107" s="2" t="s">
        <v>129</v>
      </c>
      <c r="F107" s="2" t="s">
        <v>198</v>
      </c>
      <c r="G107" s="2" t="s">
        <v>199</v>
      </c>
      <c r="H107" s="66">
        <v>12</v>
      </c>
      <c r="I107" s="2" t="s">
        <v>18</v>
      </c>
      <c r="J107" s="2" t="s">
        <v>136</v>
      </c>
      <c r="K107" s="261">
        <v>10000000</v>
      </c>
      <c r="L107" s="2" t="s">
        <v>131</v>
      </c>
      <c r="M107" s="1" t="s">
        <v>3181</v>
      </c>
      <c r="N107" s="2" t="s">
        <v>22</v>
      </c>
      <c r="O107" s="2" t="s">
        <v>23</v>
      </c>
    </row>
    <row r="108" spans="1:16" ht="24" hidden="1" x14ac:dyDescent="0.2">
      <c r="A108" s="737">
        <v>13</v>
      </c>
      <c r="B108" s="72" t="s">
        <v>215</v>
      </c>
      <c r="C108" s="36" t="s">
        <v>109</v>
      </c>
      <c r="D108" s="2" t="s">
        <v>216</v>
      </c>
      <c r="E108" s="2" t="s">
        <v>217</v>
      </c>
      <c r="F108" s="2">
        <v>796</v>
      </c>
      <c r="G108" s="2" t="s">
        <v>107</v>
      </c>
      <c r="H108" s="66">
        <v>11743</v>
      </c>
      <c r="I108" s="2" t="s">
        <v>18</v>
      </c>
      <c r="J108" s="2" t="s">
        <v>136</v>
      </c>
      <c r="K108" s="261">
        <v>14736007.189999999</v>
      </c>
      <c r="L108" s="2" t="s">
        <v>131</v>
      </c>
      <c r="M108" s="2" t="s">
        <v>8</v>
      </c>
      <c r="N108" s="2" t="s">
        <v>22</v>
      </c>
      <c r="O108" s="2" t="s">
        <v>23</v>
      </c>
    </row>
    <row r="109" spans="1:16" ht="72" hidden="1" x14ac:dyDescent="0.2">
      <c r="A109" s="738"/>
      <c r="B109" s="2"/>
      <c r="C109" s="2"/>
      <c r="D109" s="6" t="s">
        <v>218</v>
      </c>
      <c r="E109" s="6" t="s">
        <v>219</v>
      </c>
      <c r="F109" s="6">
        <v>796</v>
      </c>
      <c r="G109" s="6" t="s">
        <v>107</v>
      </c>
      <c r="H109" s="68">
        <v>25</v>
      </c>
      <c r="I109" s="6" t="s">
        <v>18</v>
      </c>
      <c r="J109" s="6" t="s">
        <v>136</v>
      </c>
      <c r="K109" s="181">
        <v>322900</v>
      </c>
      <c r="L109" s="6"/>
      <c r="M109" s="6"/>
      <c r="N109" s="6"/>
      <c r="O109" s="6"/>
    </row>
    <row r="110" spans="1:16" ht="60" hidden="1" x14ac:dyDescent="0.2">
      <c r="A110" s="738"/>
      <c r="B110" s="2"/>
      <c r="C110" s="2"/>
      <c r="D110" s="6" t="s">
        <v>220</v>
      </c>
      <c r="E110" s="6" t="s">
        <v>221</v>
      </c>
      <c r="F110" s="6">
        <v>796</v>
      </c>
      <c r="G110" s="6" t="s">
        <v>107</v>
      </c>
      <c r="H110" s="68">
        <v>30</v>
      </c>
      <c r="I110" s="6" t="s">
        <v>18</v>
      </c>
      <c r="J110" s="6" t="s">
        <v>136</v>
      </c>
      <c r="K110" s="181">
        <v>10320</v>
      </c>
      <c r="L110" s="6"/>
      <c r="M110" s="6"/>
      <c r="N110" s="6"/>
      <c r="O110" s="6"/>
    </row>
    <row r="111" spans="1:16" ht="60" hidden="1" x14ac:dyDescent="0.2">
      <c r="A111" s="738"/>
      <c r="B111" s="2"/>
      <c r="C111" s="2"/>
      <c r="D111" s="6" t="s">
        <v>222</v>
      </c>
      <c r="E111" s="6" t="s">
        <v>223</v>
      </c>
      <c r="F111" s="6">
        <v>796</v>
      </c>
      <c r="G111" s="6" t="s">
        <v>107</v>
      </c>
      <c r="H111" s="68">
        <v>50</v>
      </c>
      <c r="I111" s="6" t="s">
        <v>18</v>
      </c>
      <c r="J111" s="6" t="s">
        <v>136</v>
      </c>
      <c r="K111" s="181">
        <v>38300</v>
      </c>
      <c r="L111" s="6"/>
      <c r="M111" s="6"/>
      <c r="N111" s="6"/>
      <c r="O111" s="6"/>
    </row>
    <row r="112" spans="1:16" ht="87" hidden="1" customHeight="1" x14ac:dyDescent="0.2">
      <c r="A112" s="738"/>
      <c r="B112" s="2"/>
      <c r="C112" s="2"/>
      <c r="D112" s="6" t="s">
        <v>224</v>
      </c>
      <c r="E112" s="6" t="s">
        <v>3053</v>
      </c>
      <c r="F112" s="6">
        <v>796</v>
      </c>
      <c r="G112" s="6" t="s">
        <v>107</v>
      </c>
      <c r="H112" s="68">
        <v>255</v>
      </c>
      <c r="I112" s="6" t="s">
        <v>18</v>
      </c>
      <c r="J112" s="6" t="s">
        <v>136</v>
      </c>
      <c r="K112" s="181">
        <v>881280</v>
      </c>
      <c r="L112" s="6"/>
      <c r="M112" s="6"/>
      <c r="N112" s="6"/>
      <c r="O112" s="6"/>
    </row>
    <row r="113" spans="1:15" ht="60" hidden="1" x14ac:dyDescent="0.2">
      <c r="A113" s="738"/>
      <c r="B113" s="2"/>
      <c r="C113" s="2"/>
      <c r="D113" s="6" t="s">
        <v>225</v>
      </c>
      <c r="E113" s="6" t="s">
        <v>3054</v>
      </c>
      <c r="F113" s="6">
        <v>796</v>
      </c>
      <c r="G113" s="6" t="s">
        <v>107</v>
      </c>
      <c r="H113" s="68">
        <v>6</v>
      </c>
      <c r="I113" s="6" t="s">
        <v>18</v>
      </c>
      <c r="J113" s="6" t="s">
        <v>136</v>
      </c>
      <c r="K113" s="181">
        <v>63610.14</v>
      </c>
      <c r="L113" s="6"/>
      <c r="M113" s="6"/>
      <c r="N113" s="6"/>
      <c r="O113" s="6"/>
    </row>
    <row r="114" spans="1:15" ht="72" hidden="1" x14ac:dyDescent="0.2">
      <c r="A114" s="738"/>
      <c r="B114" s="2"/>
      <c r="C114" s="2"/>
      <c r="D114" s="6" t="s">
        <v>226</v>
      </c>
      <c r="E114" s="6" t="s">
        <v>3055</v>
      </c>
      <c r="F114" s="6">
        <v>796</v>
      </c>
      <c r="G114" s="6" t="s">
        <v>107</v>
      </c>
      <c r="H114" s="68">
        <v>5</v>
      </c>
      <c r="I114" s="6" t="s">
        <v>18</v>
      </c>
      <c r="J114" s="6" t="s">
        <v>136</v>
      </c>
      <c r="K114" s="181">
        <v>32894.050000000003</v>
      </c>
      <c r="L114" s="6"/>
      <c r="M114" s="6"/>
      <c r="N114" s="6"/>
      <c r="O114" s="6"/>
    </row>
    <row r="115" spans="1:15" ht="48" hidden="1" x14ac:dyDescent="0.2">
      <c r="A115" s="738"/>
      <c r="B115" s="2"/>
      <c r="C115" s="2"/>
      <c r="D115" s="6" t="s">
        <v>227</v>
      </c>
      <c r="E115" s="6" t="s">
        <v>228</v>
      </c>
      <c r="F115" s="6">
        <v>796</v>
      </c>
      <c r="G115" s="6" t="s">
        <v>107</v>
      </c>
      <c r="H115" s="68">
        <v>83</v>
      </c>
      <c r="I115" s="6" t="s">
        <v>18</v>
      </c>
      <c r="J115" s="6" t="s">
        <v>136</v>
      </c>
      <c r="K115" s="181">
        <v>16434</v>
      </c>
      <c r="L115" s="6"/>
      <c r="M115" s="6"/>
      <c r="N115" s="6"/>
      <c r="O115" s="6"/>
    </row>
    <row r="116" spans="1:15" ht="48" hidden="1" x14ac:dyDescent="0.2">
      <c r="A116" s="738"/>
      <c r="B116" s="2"/>
      <c r="C116" s="2"/>
      <c r="D116" s="6" t="s">
        <v>229</v>
      </c>
      <c r="E116" s="6" t="s">
        <v>230</v>
      </c>
      <c r="F116" s="6">
        <v>796</v>
      </c>
      <c r="G116" s="6" t="s">
        <v>107</v>
      </c>
      <c r="H116" s="68">
        <v>60</v>
      </c>
      <c r="I116" s="6" t="s">
        <v>18</v>
      </c>
      <c r="J116" s="6" t="s">
        <v>136</v>
      </c>
      <c r="K116" s="181">
        <v>18180</v>
      </c>
      <c r="L116" s="6"/>
      <c r="M116" s="6"/>
      <c r="N116" s="6"/>
      <c r="O116" s="6"/>
    </row>
    <row r="117" spans="1:15" ht="48" hidden="1" x14ac:dyDescent="0.2">
      <c r="A117" s="738"/>
      <c r="B117" s="2"/>
      <c r="C117" s="2"/>
      <c r="D117" s="6" t="s">
        <v>231</v>
      </c>
      <c r="E117" s="6" t="s">
        <v>232</v>
      </c>
      <c r="F117" s="6">
        <v>796</v>
      </c>
      <c r="G117" s="6" t="s">
        <v>107</v>
      </c>
      <c r="H117" s="68">
        <v>11</v>
      </c>
      <c r="I117" s="6" t="s">
        <v>18</v>
      </c>
      <c r="J117" s="6" t="s">
        <v>136</v>
      </c>
      <c r="K117" s="181">
        <v>4477</v>
      </c>
      <c r="L117" s="6"/>
      <c r="M117" s="6"/>
      <c r="N117" s="6"/>
      <c r="O117" s="6"/>
    </row>
    <row r="118" spans="1:15" ht="72" hidden="1" x14ac:dyDescent="0.2">
      <c r="A118" s="738"/>
      <c r="B118" s="2"/>
      <c r="C118" s="2"/>
      <c r="D118" s="6" t="s">
        <v>233</v>
      </c>
      <c r="E118" s="6" t="s">
        <v>234</v>
      </c>
      <c r="F118" s="6">
        <v>796</v>
      </c>
      <c r="G118" s="6" t="s">
        <v>107</v>
      </c>
      <c r="H118" s="68">
        <v>33</v>
      </c>
      <c r="I118" s="6" t="s">
        <v>18</v>
      </c>
      <c r="J118" s="6" t="s">
        <v>136</v>
      </c>
      <c r="K118" s="181">
        <v>10230</v>
      </c>
      <c r="L118" s="6"/>
      <c r="M118" s="6"/>
      <c r="N118" s="6"/>
      <c r="O118" s="6"/>
    </row>
    <row r="119" spans="1:15" ht="60" hidden="1" x14ac:dyDescent="0.2">
      <c r="A119" s="738"/>
      <c r="B119" s="2"/>
      <c r="C119" s="2"/>
      <c r="D119" s="6" t="s">
        <v>235</v>
      </c>
      <c r="E119" s="6" t="s">
        <v>3056</v>
      </c>
      <c r="F119" s="6">
        <v>796</v>
      </c>
      <c r="G119" s="6" t="s">
        <v>107</v>
      </c>
      <c r="H119" s="68">
        <v>174</v>
      </c>
      <c r="I119" s="6" t="s">
        <v>18</v>
      </c>
      <c r="J119" s="6" t="s">
        <v>136</v>
      </c>
      <c r="K119" s="181">
        <v>2893098</v>
      </c>
      <c r="L119" s="6"/>
      <c r="M119" s="6"/>
      <c r="N119" s="6"/>
      <c r="O119" s="6"/>
    </row>
    <row r="120" spans="1:15" ht="72" hidden="1" x14ac:dyDescent="0.2">
      <c r="A120" s="738"/>
      <c r="B120" s="2"/>
      <c r="C120" s="2"/>
      <c r="D120" s="6" t="s">
        <v>236</v>
      </c>
      <c r="E120" s="6" t="s">
        <v>3057</v>
      </c>
      <c r="F120" s="6">
        <v>796</v>
      </c>
      <c r="G120" s="6" t="s">
        <v>107</v>
      </c>
      <c r="H120" s="68">
        <v>26</v>
      </c>
      <c r="I120" s="6" t="s">
        <v>18</v>
      </c>
      <c r="J120" s="6" t="s">
        <v>136</v>
      </c>
      <c r="K120" s="181">
        <v>377000</v>
      </c>
      <c r="L120" s="6"/>
      <c r="M120" s="6"/>
      <c r="N120" s="6"/>
      <c r="O120" s="6"/>
    </row>
    <row r="121" spans="1:15" ht="72" hidden="1" x14ac:dyDescent="0.2">
      <c r="A121" s="738"/>
      <c r="B121" s="2"/>
      <c r="C121" s="2"/>
      <c r="D121" s="6" t="s">
        <v>237</v>
      </c>
      <c r="E121" s="6" t="s">
        <v>3058</v>
      </c>
      <c r="F121" s="6">
        <v>796</v>
      </c>
      <c r="G121" s="6" t="s">
        <v>107</v>
      </c>
      <c r="H121" s="68">
        <v>139</v>
      </c>
      <c r="I121" s="6" t="s">
        <v>18</v>
      </c>
      <c r="J121" s="6" t="s">
        <v>136</v>
      </c>
      <c r="K121" s="181">
        <v>1468396</v>
      </c>
      <c r="L121" s="6"/>
      <c r="M121" s="6"/>
      <c r="N121" s="6"/>
      <c r="O121" s="6"/>
    </row>
    <row r="122" spans="1:15" ht="36" hidden="1" x14ac:dyDescent="0.2">
      <c r="A122" s="738"/>
      <c r="B122" s="2"/>
      <c r="C122" s="2"/>
      <c r="D122" s="6" t="s">
        <v>238</v>
      </c>
      <c r="E122" s="6" t="s">
        <v>239</v>
      </c>
      <c r="F122" s="6">
        <v>796</v>
      </c>
      <c r="G122" s="6" t="s">
        <v>107</v>
      </c>
      <c r="H122" s="68">
        <v>2</v>
      </c>
      <c r="I122" s="6" t="s">
        <v>18</v>
      </c>
      <c r="J122" s="6" t="s">
        <v>136</v>
      </c>
      <c r="K122" s="181">
        <v>4890</v>
      </c>
      <c r="L122" s="6"/>
      <c r="M122" s="6"/>
      <c r="N122" s="6"/>
      <c r="O122" s="6"/>
    </row>
    <row r="123" spans="1:15" ht="72" hidden="1" x14ac:dyDescent="0.2">
      <c r="A123" s="738"/>
      <c r="B123" s="2"/>
      <c r="C123" s="2"/>
      <c r="D123" s="6" t="s">
        <v>240</v>
      </c>
      <c r="E123" s="6" t="s">
        <v>241</v>
      </c>
      <c r="F123" s="6">
        <v>796</v>
      </c>
      <c r="G123" s="6" t="s">
        <v>107</v>
      </c>
      <c r="H123" s="68">
        <v>11</v>
      </c>
      <c r="I123" s="6" t="s">
        <v>18</v>
      </c>
      <c r="J123" s="6" t="s">
        <v>136</v>
      </c>
      <c r="K123" s="181">
        <v>15147</v>
      </c>
      <c r="L123" s="6"/>
      <c r="M123" s="6"/>
      <c r="N123" s="6"/>
      <c r="O123" s="6"/>
    </row>
    <row r="124" spans="1:15" ht="36" hidden="1" x14ac:dyDescent="0.2">
      <c r="A124" s="738"/>
      <c r="B124" s="2"/>
      <c r="C124" s="2"/>
      <c r="D124" s="6" t="s">
        <v>242</v>
      </c>
      <c r="E124" s="6" t="s">
        <v>243</v>
      </c>
      <c r="F124" s="6">
        <v>796</v>
      </c>
      <c r="G124" s="6" t="s">
        <v>107</v>
      </c>
      <c r="H124" s="68">
        <v>10</v>
      </c>
      <c r="I124" s="6" t="s">
        <v>18</v>
      </c>
      <c r="J124" s="6" t="s">
        <v>136</v>
      </c>
      <c r="K124" s="181">
        <v>33040</v>
      </c>
      <c r="L124" s="6"/>
      <c r="M124" s="6"/>
      <c r="N124" s="6"/>
      <c r="O124" s="6"/>
    </row>
    <row r="125" spans="1:15" ht="36" hidden="1" x14ac:dyDescent="0.2">
      <c r="A125" s="738"/>
      <c r="B125" s="2"/>
      <c r="C125" s="2"/>
      <c r="D125" s="6" t="s">
        <v>244</v>
      </c>
      <c r="E125" s="6" t="s">
        <v>245</v>
      </c>
      <c r="F125" s="6">
        <v>796</v>
      </c>
      <c r="G125" s="6" t="s">
        <v>107</v>
      </c>
      <c r="H125" s="68">
        <v>1</v>
      </c>
      <c r="I125" s="6" t="s">
        <v>18</v>
      </c>
      <c r="J125" s="6" t="s">
        <v>136</v>
      </c>
      <c r="K125" s="181">
        <v>5415</v>
      </c>
      <c r="L125" s="6"/>
      <c r="M125" s="6"/>
      <c r="N125" s="6"/>
      <c r="O125" s="6"/>
    </row>
    <row r="126" spans="1:15" ht="72" hidden="1" x14ac:dyDescent="0.2">
      <c r="A126" s="738"/>
      <c r="B126" s="2"/>
      <c r="C126" s="2"/>
      <c r="D126" s="6" t="s">
        <v>246</v>
      </c>
      <c r="E126" s="6" t="s">
        <v>247</v>
      </c>
      <c r="F126" s="6">
        <v>796</v>
      </c>
      <c r="G126" s="6" t="s">
        <v>107</v>
      </c>
      <c r="H126" s="68">
        <v>274</v>
      </c>
      <c r="I126" s="6" t="s">
        <v>18</v>
      </c>
      <c r="J126" s="6" t="s">
        <v>136</v>
      </c>
      <c r="K126" s="181">
        <v>1037912</v>
      </c>
      <c r="L126" s="6"/>
      <c r="M126" s="6"/>
      <c r="N126" s="6"/>
      <c r="O126" s="6"/>
    </row>
    <row r="127" spans="1:15" ht="72" hidden="1" x14ac:dyDescent="0.2">
      <c r="A127" s="738"/>
      <c r="B127" s="2"/>
      <c r="C127" s="2"/>
      <c r="D127" s="6" t="s">
        <v>248</v>
      </c>
      <c r="E127" s="6" t="s">
        <v>249</v>
      </c>
      <c r="F127" s="6">
        <v>796</v>
      </c>
      <c r="G127" s="6" t="s">
        <v>107</v>
      </c>
      <c r="H127" s="68">
        <v>89</v>
      </c>
      <c r="I127" s="6" t="s">
        <v>18</v>
      </c>
      <c r="J127" s="6" t="s">
        <v>136</v>
      </c>
      <c r="K127" s="181">
        <v>450607</v>
      </c>
      <c r="L127" s="6"/>
      <c r="M127" s="6"/>
      <c r="N127" s="6"/>
      <c r="O127" s="6"/>
    </row>
    <row r="128" spans="1:15" ht="60" hidden="1" x14ac:dyDescent="0.2">
      <c r="A128" s="738"/>
      <c r="B128" s="2"/>
      <c r="C128" s="2"/>
      <c r="D128" s="6" t="s">
        <v>250</v>
      </c>
      <c r="E128" s="6" t="s">
        <v>251</v>
      </c>
      <c r="F128" s="6">
        <v>796</v>
      </c>
      <c r="G128" s="6" t="s">
        <v>107</v>
      </c>
      <c r="H128" s="68">
        <v>44</v>
      </c>
      <c r="I128" s="6" t="s">
        <v>18</v>
      </c>
      <c r="J128" s="6" t="s">
        <v>136</v>
      </c>
      <c r="K128" s="181">
        <v>224268</v>
      </c>
      <c r="L128" s="6"/>
      <c r="M128" s="6"/>
      <c r="N128" s="6"/>
      <c r="O128" s="6"/>
    </row>
    <row r="129" spans="1:15" ht="72" hidden="1" x14ac:dyDescent="0.2">
      <c r="A129" s="738"/>
      <c r="B129" s="2"/>
      <c r="C129" s="2"/>
      <c r="D129" s="6" t="s">
        <v>252</v>
      </c>
      <c r="E129" s="6" t="s">
        <v>253</v>
      </c>
      <c r="F129" s="6">
        <v>796</v>
      </c>
      <c r="G129" s="6" t="s">
        <v>107</v>
      </c>
      <c r="H129" s="68">
        <v>31</v>
      </c>
      <c r="I129" s="6" t="s">
        <v>18</v>
      </c>
      <c r="J129" s="6" t="s">
        <v>136</v>
      </c>
      <c r="K129" s="181">
        <v>7936</v>
      </c>
      <c r="L129" s="6"/>
      <c r="M129" s="6"/>
      <c r="N129" s="6"/>
      <c r="O129" s="6"/>
    </row>
    <row r="130" spans="1:15" ht="72" hidden="1" x14ac:dyDescent="0.2">
      <c r="A130" s="738"/>
      <c r="B130" s="2"/>
      <c r="C130" s="2"/>
      <c r="D130" s="6" t="s">
        <v>254</v>
      </c>
      <c r="E130" s="6" t="s">
        <v>255</v>
      </c>
      <c r="F130" s="6">
        <v>796</v>
      </c>
      <c r="G130" s="6" t="s">
        <v>107</v>
      </c>
      <c r="H130" s="68">
        <v>194</v>
      </c>
      <c r="I130" s="6" t="s">
        <v>18</v>
      </c>
      <c r="J130" s="6" t="s">
        <v>136</v>
      </c>
      <c r="K130" s="181">
        <v>1822048</v>
      </c>
      <c r="L130" s="6"/>
      <c r="M130" s="6"/>
      <c r="N130" s="6"/>
      <c r="O130" s="6"/>
    </row>
    <row r="131" spans="1:15" ht="60" hidden="1" x14ac:dyDescent="0.2">
      <c r="A131" s="738"/>
      <c r="B131" s="2"/>
      <c r="C131" s="2"/>
      <c r="D131" s="6" t="s">
        <v>256</v>
      </c>
      <c r="E131" s="6" t="s">
        <v>257</v>
      </c>
      <c r="F131" s="6">
        <v>796</v>
      </c>
      <c r="G131" s="6" t="s">
        <v>107</v>
      </c>
      <c r="H131" s="68">
        <v>19</v>
      </c>
      <c r="I131" s="6" t="s">
        <v>18</v>
      </c>
      <c r="J131" s="6" t="s">
        <v>136</v>
      </c>
      <c r="K131" s="181">
        <v>616664</v>
      </c>
      <c r="L131" s="6"/>
      <c r="M131" s="6"/>
      <c r="N131" s="6"/>
      <c r="O131" s="6"/>
    </row>
    <row r="132" spans="1:15" ht="72" hidden="1" x14ac:dyDescent="0.2">
      <c r="A132" s="738"/>
      <c r="B132" s="2"/>
      <c r="C132" s="2"/>
      <c r="D132" s="6" t="s">
        <v>258</v>
      </c>
      <c r="E132" s="6" t="s">
        <v>259</v>
      </c>
      <c r="F132" s="6">
        <v>796</v>
      </c>
      <c r="G132" s="6" t="s">
        <v>107</v>
      </c>
      <c r="H132" s="68">
        <v>49</v>
      </c>
      <c r="I132" s="6" t="s">
        <v>18</v>
      </c>
      <c r="J132" s="6" t="s">
        <v>136</v>
      </c>
      <c r="K132" s="181">
        <v>1001021</v>
      </c>
      <c r="L132" s="6"/>
      <c r="M132" s="6"/>
      <c r="N132" s="6"/>
      <c r="O132" s="6"/>
    </row>
    <row r="133" spans="1:15" ht="60" hidden="1" x14ac:dyDescent="0.2">
      <c r="A133" s="738"/>
      <c r="B133" s="2"/>
      <c r="C133" s="2"/>
      <c r="D133" s="6" t="s">
        <v>260</v>
      </c>
      <c r="E133" s="6" t="s">
        <v>261</v>
      </c>
      <c r="F133" s="6">
        <v>796</v>
      </c>
      <c r="G133" s="6" t="s">
        <v>107</v>
      </c>
      <c r="H133" s="68">
        <v>9500</v>
      </c>
      <c r="I133" s="6" t="s">
        <v>18</v>
      </c>
      <c r="J133" s="6" t="s">
        <v>136</v>
      </c>
      <c r="K133" s="181">
        <v>152000</v>
      </c>
      <c r="L133" s="6"/>
      <c r="M133" s="6"/>
      <c r="N133" s="6"/>
      <c r="O133" s="6"/>
    </row>
    <row r="134" spans="1:15" ht="24" hidden="1" x14ac:dyDescent="0.2">
      <c r="A134" s="738"/>
      <c r="B134" s="2"/>
      <c r="C134" s="2"/>
      <c r="D134" s="6" t="s">
        <v>262</v>
      </c>
      <c r="E134" s="6" t="s">
        <v>263</v>
      </c>
      <c r="F134" s="6">
        <v>796</v>
      </c>
      <c r="G134" s="6" t="s">
        <v>107</v>
      </c>
      <c r="H134" s="68">
        <v>7</v>
      </c>
      <c r="I134" s="6" t="s">
        <v>18</v>
      </c>
      <c r="J134" s="6" t="s">
        <v>136</v>
      </c>
      <c r="K134" s="181">
        <v>4235</v>
      </c>
      <c r="L134" s="6"/>
      <c r="M134" s="6"/>
      <c r="N134" s="6"/>
      <c r="O134" s="6"/>
    </row>
    <row r="135" spans="1:15" ht="60" hidden="1" x14ac:dyDescent="0.2">
      <c r="A135" s="738"/>
      <c r="B135" s="2"/>
      <c r="C135" s="2"/>
      <c r="D135" s="6" t="s">
        <v>264</v>
      </c>
      <c r="E135" s="6" t="s">
        <v>265</v>
      </c>
      <c r="F135" s="6">
        <v>796</v>
      </c>
      <c r="G135" s="6" t="s">
        <v>107</v>
      </c>
      <c r="H135" s="68">
        <v>5</v>
      </c>
      <c r="I135" s="6" t="s">
        <v>18</v>
      </c>
      <c r="J135" s="6" t="s">
        <v>136</v>
      </c>
      <c r="K135" s="181">
        <v>15240</v>
      </c>
      <c r="L135" s="6"/>
      <c r="M135" s="6"/>
      <c r="N135" s="6"/>
      <c r="O135" s="6"/>
    </row>
    <row r="136" spans="1:15" ht="72" hidden="1" x14ac:dyDescent="0.2">
      <c r="A136" s="738"/>
      <c r="B136" s="2"/>
      <c r="C136" s="2"/>
      <c r="D136" s="6" t="s">
        <v>266</v>
      </c>
      <c r="E136" s="6" t="s">
        <v>267</v>
      </c>
      <c r="F136" s="6">
        <v>796</v>
      </c>
      <c r="G136" s="6" t="s">
        <v>107</v>
      </c>
      <c r="H136" s="68">
        <v>14</v>
      </c>
      <c r="I136" s="6" t="s">
        <v>18</v>
      </c>
      <c r="J136" s="6" t="s">
        <v>136</v>
      </c>
      <c r="K136" s="181">
        <v>96432</v>
      </c>
      <c r="L136" s="6"/>
      <c r="M136" s="6"/>
      <c r="N136" s="6"/>
      <c r="O136" s="6"/>
    </row>
    <row r="137" spans="1:15" ht="72" hidden="1" x14ac:dyDescent="0.2">
      <c r="A137" s="738"/>
      <c r="B137" s="2"/>
      <c r="C137" s="2"/>
      <c r="D137" s="6" t="s">
        <v>268</v>
      </c>
      <c r="E137" s="6" t="s">
        <v>269</v>
      </c>
      <c r="F137" s="6">
        <v>796</v>
      </c>
      <c r="G137" s="6" t="s">
        <v>107</v>
      </c>
      <c r="H137" s="68">
        <v>3</v>
      </c>
      <c r="I137" s="6" t="s">
        <v>18</v>
      </c>
      <c r="J137" s="6" t="s">
        <v>136</v>
      </c>
      <c r="K137" s="181">
        <v>6921</v>
      </c>
      <c r="L137" s="6"/>
      <c r="M137" s="6"/>
      <c r="N137" s="6"/>
      <c r="O137" s="6"/>
    </row>
    <row r="138" spans="1:15" ht="72" hidden="1" x14ac:dyDescent="0.2">
      <c r="A138" s="738"/>
      <c r="B138" s="2"/>
      <c r="C138" s="2"/>
      <c r="D138" s="6" t="s">
        <v>270</v>
      </c>
      <c r="E138" s="6" t="s">
        <v>271</v>
      </c>
      <c r="F138" s="6">
        <v>796</v>
      </c>
      <c r="G138" s="6" t="s">
        <v>107</v>
      </c>
      <c r="H138" s="68">
        <v>11</v>
      </c>
      <c r="I138" s="6" t="s">
        <v>18</v>
      </c>
      <c r="J138" s="6" t="s">
        <v>136</v>
      </c>
      <c r="K138" s="181">
        <v>156805</v>
      </c>
      <c r="L138" s="6"/>
      <c r="M138" s="6"/>
      <c r="N138" s="6"/>
      <c r="O138" s="6"/>
    </row>
    <row r="139" spans="1:15" ht="72" hidden="1" x14ac:dyDescent="0.2">
      <c r="A139" s="738"/>
      <c r="B139" s="2"/>
      <c r="C139" s="2"/>
      <c r="D139" s="6" t="s">
        <v>272</v>
      </c>
      <c r="E139" s="6" t="s">
        <v>273</v>
      </c>
      <c r="F139" s="6">
        <v>796</v>
      </c>
      <c r="G139" s="6" t="s">
        <v>107</v>
      </c>
      <c r="H139" s="68">
        <v>68</v>
      </c>
      <c r="I139" s="6" t="s">
        <v>18</v>
      </c>
      <c r="J139" s="6" t="s">
        <v>136</v>
      </c>
      <c r="K139" s="181">
        <v>652800</v>
      </c>
      <c r="L139" s="6"/>
      <c r="M139" s="6"/>
      <c r="N139" s="6"/>
      <c r="O139" s="6"/>
    </row>
    <row r="140" spans="1:15" ht="60" hidden="1" x14ac:dyDescent="0.2">
      <c r="A140" s="738"/>
      <c r="B140" s="2"/>
      <c r="C140" s="2"/>
      <c r="D140" s="6" t="s">
        <v>274</v>
      </c>
      <c r="E140" s="6" t="s">
        <v>275</v>
      </c>
      <c r="F140" s="6">
        <v>796</v>
      </c>
      <c r="G140" s="6" t="s">
        <v>107</v>
      </c>
      <c r="H140" s="68">
        <v>28</v>
      </c>
      <c r="I140" s="6" t="s">
        <v>18</v>
      </c>
      <c r="J140" s="6" t="s">
        <v>136</v>
      </c>
      <c r="K140" s="181">
        <v>322896</v>
      </c>
      <c r="L140" s="6"/>
      <c r="M140" s="6"/>
      <c r="N140" s="6"/>
      <c r="O140" s="6"/>
    </row>
    <row r="141" spans="1:15" ht="84" hidden="1" x14ac:dyDescent="0.2">
      <c r="A141" s="738"/>
      <c r="B141" s="2"/>
      <c r="C141" s="2"/>
      <c r="D141" s="6" t="s">
        <v>276</v>
      </c>
      <c r="E141" s="6" t="s">
        <v>277</v>
      </c>
      <c r="F141" s="6">
        <v>796</v>
      </c>
      <c r="G141" s="6" t="s">
        <v>107</v>
      </c>
      <c r="H141" s="68">
        <v>3</v>
      </c>
      <c r="I141" s="6" t="s">
        <v>18</v>
      </c>
      <c r="J141" s="6" t="s">
        <v>136</v>
      </c>
      <c r="K141" s="181">
        <v>72000</v>
      </c>
      <c r="L141" s="6"/>
      <c r="M141" s="6"/>
      <c r="N141" s="6"/>
      <c r="O141" s="6"/>
    </row>
    <row r="142" spans="1:15" ht="72" hidden="1" x14ac:dyDescent="0.2">
      <c r="A142" s="738"/>
      <c r="B142" s="2"/>
      <c r="C142" s="2"/>
      <c r="D142" s="6" t="s">
        <v>278</v>
      </c>
      <c r="E142" s="6" t="s">
        <v>279</v>
      </c>
      <c r="F142" s="6">
        <v>796</v>
      </c>
      <c r="G142" s="6" t="s">
        <v>107</v>
      </c>
      <c r="H142" s="68">
        <v>3</v>
      </c>
      <c r="I142" s="6" t="s">
        <v>18</v>
      </c>
      <c r="J142" s="6" t="s">
        <v>136</v>
      </c>
      <c r="K142" s="181">
        <v>41094</v>
      </c>
      <c r="L142" s="6"/>
      <c r="M142" s="6"/>
      <c r="N142" s="6"/>
      <c r="O142" s="6"/>
    </row>
    <row r="143" spans="1:15" ht="72" hidden="1" x14ac:dyDescent="0.2">
      <c r="A143" s="738"/>
      <c r="B143" s="2"/>
      <c r="C143" s="2"/>
      <c r="D143" s="6" t="s">
        <v>280</v>
      </c>
      <c r="E143" s="6" t="s">
        <v>281</v>
      </c>
      <c r="F143" s="6">
        <v>796</v>
      </c>
      <c r="G143" s="6" t="s">
        <v>107</v>
      </c>
      <c r="H143" s="68">
        <v>6</v>
      </c>
      <c r="I143" s="6" t="s">
        <v>18</v>
      </c>
      <c r="J143" s="6" t="s">
        <v>136</v>
      </c>
      <c r="K143" s="181">
        <v>163884</v>
      </c>
      <c r="L143" s="6"/>
      <c r="M143" s="6"/>
      <c r="N143" s="6"/>
      <c r="O143" s="6"/>
    </row>
    <row r="144" spans="1:15" ht="72" hidden="1" x14ac:dyDescent="0.2">
      <c r="A144" s="738"/>
      <c r="B144" s="2"/>
      <c r="C144" s="2"/>
      <c r="D144" s="6" t="s">
        <v>282</v>
      </c>
      <c r="E144" s="6" t="s">
        <v>283</v>
      </c>
      <c r="F144" s="6">
        <v>796</v>
      </c>
      <c r="G144" s="6" t="s">
        <v>107</v>
      </c>
      <c r="H144" s="68">
        <v>47</v>
      </c>
      <c r="I144" s="6" t="s">
        <v>18</v>
      </c>
      <c r="J144" s="6" t="s">
        <v>136</v>
      </c>
      <c r="K144" s="181">
        <v>77174</v>
      </c>
      <c r="L144" s="6"/>
      <c r="M144" s="6"/>
      <c r="N144" s="6"/>
      <c r="O144" s="6"/>
    </row>
    <row r="145" spans="1:15" ht="24" hidden="1" x14ac:dyDescent="0.2">
      <c r="A145" s="738"/>
      <c r="B145" s="2"/>
      <c r="C145" s="2"/>
      <c r="D145" s="6" t="s">
        <v>284</v>
      </c>
      <c r="E145" s="6" t="s">
        <v>285</v>
      </c>
      <c r="F145" s="6">
        <v>796</v>
      </c>
      <c r="G145" s="6" t="s">
        <v>107</v>
      </c>
      <c r="H145" s="68">
        <v>84</v>
      </c>
      <c r="I145" s="6" t="s">
        <v>18</v>
      </c>
      <c r="J145" s="6" t="s">
        <v>136</v>
      </c>
      <c r="K145" s="181">
        <v>86772</v>
      </c>
      <c r="L145" s="6"/>
      <c r="M145" s="6"/>
      <c r="N145" s="6"/>
      <c r="O145" s="6"/>
    </row>
    <row r="146" spans="1:15" ht="60" hidden="1" x14ac:dyDescent="0.2">
      <c r="A146" s="738"/>
      <c r="B146" s="2"/>
      <c r="C146" s="2"/>
      <c r="D146" s="6" t="s">
        <v>286</v>
      </c>
      <c r="E146" s="6" t="s">
        <v>287</v>
      </c>
      <c r="F146" s="6">
        <v>796</v>
      </c>
      <c r="G146" s="6" t="s">
        <v>107</v>
      </c>
      <c r="H146" s="68">
        <v>1</v>
      </c>
      <c r="I146" s="6" t="s">
        <v>18</v>
      </c>
      <c r="J146" s="6" t="s">
        <v>136</v>
      </c>
      <c r="K146" s="181">
        <v>11038</v>
      </c>
      <c r="L146" s="6"/>
      <c r="M146" s="6"/>
      <c r="N146" s="6"/>
      <c r="O146" s="6"/>
    </row>
    <row r="147" spans="1:15" ht="72" hidden="1" x14ac:dyDescent="0.2">
      <c r="A147" s="738"/>
      <c r="B147" s="2"/>
      <c r="C147" s="2"/>
      <c r="D147" s="6" t="s">
        <v>288</v>
      </c>
      <c r="E147" s="6" t="s">
        <v>289</v>
      </c>
      <c r="F147" s="6">
        <v>796</v>
      </c>
      <c r="G147" s="6" t="s">
        <v>107</v>
      </c>
      <c r="H147" s="68">
        <v>5</v>
      </c>
      <c r="I147" s="6" t="s">
        <v>18</v>
      </c>
      <c r="J147" s="6" t="s">
        <v>136</v>
      </c>
      <c r="K147" s="181">
        <v>87500</v>
      </c>
      <c r="L147" s="6"/>
      <c r="M147" s="6"/>
      <c r="N147" s="6"/>
      <c r="O147" s="6"/>
    </row>
    <row r="148" spans="1:15" ht="72" hidden="1" x14ac:dyDescent="0.2">
      <c r="A148" s="738"/>
      <c r="B148" s="2"/>
      <c r="C148" s="2"/>
      <c r="D148" s="6" t="s">
        <v>290</v>
      </c>
      <c r="E148" s="6" t="s">
        <v>291</v>
      </c>
      <c r="F148" s="6">
        <v>796</v>
      </c>
      <c r="G148" s="6" t="s">
        <v>107</v>
      </c>
      <c r="H148" s="68">
        <v>49</v>
      </c>
      <c r="I148" s="6" t="s">
        <v>18</v>
      </c>
      <c r="J148" s="6" t="s">
        <v>136</v>
      </c>
      <c r="K148" s="181">
        <v>119756</v>
      </c>
      <c r="L148" s="6"/>
      <c r="M148" s="6"/>
      <c r="N148" s="6"/>
      <c r="O148" s="6"/>
    </row>
    <row r="149" spans="1:15" ht="24" hidden="1" x14ac:dyDescent="0.2">
      <c r="A149" s="738"/>
      <c r="B149" s="2"/>
      <c r="C149" s="2"/>
      <c r="D149" s="6" t="s">
        <v>292</v>
      </c>
      <c r="E149" s="6" t="s">
        <v>3059</v>
      </c>
      <c r="F149" s="6">
        <v>796</v>
      </c>
      <c r="G149" s="6" t="s">
        <v>107</v>
      </c>
      <c r="H149" s="68">
        <v>91</v>
      </c>
      <c r="I149" s="6" t="s">
        <v>18</v>
      </c>
      <c r="J149" s="6" t="s">
        <v>136</v>
      </c>
      <c r="K149" s="181">
        <v>31304</v>
      </c>
      <c r="L149" s="6"/>
      <c r="M149" s="6"/>
      <c r="N149" s="6"/>
      <c r="O149" s="6"/>
    </row>
    <row r="150" spans="1:15" ht="24" hidden="1" x14ac:dyDescent="0.2">
      <c r="A150" s="738"/>
      <c r="B150" s="2"/>
      <c r="C150" s="2"/>
      <c r="D150" s="6" t="s">
        <v>293</v>
      </c>
      <c r="E150" s="6" t="s">
        <v>294</v>
      </c>
      <c r="F150" s="6">
        <v>796</v>
      </c>
      <c r="G150" s="6" t="s">
        <v>107</v>
      </c>
      <c r="H150" s="68">
        <v>58</v>
      </c>
      <c r="I150" s="6" t="s">
        <v>18</v>
      </c>
      <c r="J150" s="6" t="s">
        <v>136</v>
      </c>
      <c r="K150" s="181">
        <v>19952</v>
      </c>
      <c r="L150" s="6"/>
      <c r="M150" s="6"/>
      <c r="N150" s="6"/>
      <c r="O150" s="6"/>
    </row>
    <row r="151" spans="1:15" ht="72" hidden="1" x14ac:dyDescent="0.2">
      <c r="A151" s="738"/>
      <c r="B151" s="2"/>
      <c r="C151" s="2"/>
      <c r="D151" s="6" t="s">
        <v>295</v>
      </c>
      <c r="E151" s="6" t="s">
        <v>296</v>
      </c>
      <c r="F151" s="6">
        <v>796</v>
      </c>
      <c r="G151" s="6" t="s">
        <v>107</v>
      </c>
      <c r="H151" s="68">
        <v>7</v>
      </c>
      <c r="I151" s="6" t="s">
        <v>18</v>
      </c>
      <c r="J151" s="6" t="s">
        <v>136</v>
      </c>
      <c r="K151" s="181">
        <v>117656</v>
      </c>
      <c r="L151" s="6"/>
      <c r="M151" s="6"/>
      <c r="N151" s="6"/>
      <c r="O151" s="6"/>
    </row>
    <row r="152" spans="1:15" ht="60" hidden="1" x14ac:dyDescent="0.2">
      <c r="A152" s="738"/>
      <c r="B152" s="2"/>
      <c r="C152" s="2"/>
      <c r="D152" s="6" t="s">
        <v>297</v>
      </c>
      <c r="E152" s="6" t="s">
        <v>298</v>
      </c>
      <c r="F152" s="6">
        <v>796</v>
      </c>
      <c r="G152" s="6" t="s">
        <v>107</v>
      </c>
      <c r="H152" s="68">
        <v>8</v>
      </c>
      <c r="I152" s="6" t="s">
        <v>18</v>
      </c>
      <c r="J152" s="6" t="s">
        <v>136</v>
      </c>
      <c r="K152" s="181">
        <v>253776</v>
      </c>
      <c r="L152" s="6"/>
      <c r="M152" s="6"/>
      <c r="N152" s="6"/>
      <c r="O152" s="6"/>
    </row>
    <row r="153" spans="1:15" ht="72" hidden="1" x14ac:dyDescent="0.2">
      <c r="A153" s="738"/>
      <c r="B153" s="2"/>
      <c r="C153" s="2"/>
      <c r="D153" s="6" t="s">
        <v>299</v>
      </c>
      <c r="E153" s="6" t="s">
        <v>300</v>
      </c>
      <c r="F153" s="6">
        <v>796</v>
      </c>
      <c r="G153" s="6" t="s">
        <v>107</v>
      </c>
      <c r="H153" s="68">
        <v>72</v>
      </c>
      <c r="I153" s="6" t="s">
        <v>18</v>
      </c>
      <c r="J153" s="6" t="s">
        <v>136</v>
      </c>
      <c r="K153" s="181">
        <v>588816</v>
      </c>
      <c r="L153" s="6"/>
      <c r="M153" s="6"/>
      <c r="N153" s="6"/>
      <c r="O153" s="6"/>
    </row>
    <row r="154" spans="1:15" ht="60" hidden="1" x14ac:dyDescent="0.2">
      <c r="A154" s="738"/>
      <c r="B154" s="2"/>
      <c r="C154" s="2"/>
      <c r="D154" s="6" t="s">
        <v>301</v>
      </c>
      <c r="E154" s="6" t="s">
        <v>302</v>
      </c>
      <c r="F154" s="6">
        <v>796</v>
      </c>
      <c r="G154" s="6" t="s">
        <v>107</v>
      </c>
      <c r="H154" s="68">
        <v>4</v>
      </c>
      <c r="I154" s="6" t="s">
        <v>18</v>
      </c>
      <c r="J154" s="6" t="s">
        <v>136</v>
      </c>
      <c r="K154" s="181">
        <v>71468</v>
      </c>
      <c r="L154" s="6"/>
      <c r="M154" s="6"/>
      <c r="N154" s="6"/>
      <c r="O154" s="6"/>
    </row>
    <row r="155" spans="1:15" ht="48" hidden="1" x14ac:dyDescent="0.2">
      <c r="A155" s="738"/>
      <c r="B155" s="2"/>
      <c r="C155" s="2"/>
      <c r="D155" s="6" t="s">
        <v>303</v>
      </c>
      <c r="E155" s="6" t="s">
        <v>304</v>
      </c>
      <c r="F155" s="6">
        <v>796</v>
      </c>
      <c r="G155" s="6" t="s">
        <v>107</v>
      </c>
      <c r="H155" s="68">
        <v>33</v>
      </c>
      <c r="I155" s="6" t="s">
        <v>18</v>
      </c>
      <c r="J155" s="6" t="s">
        <v>136</v>
      </c>
      <c r="K155" s="181">
        <v>166287</v>
      </c>
      <c r="L155" s="6"/>
      <c r="M155" s="6"/>
      <c r="N155" s="6"/>
      <c r="O155" s="6"/>
    </row>
    <row r="156" spans="1:15" ht="72" hidden="1" x14ac:dyDescent="0.2">
      <c r="A156" s="738"/>
      <c r="B156" s="2"/>
      <c r="C156" s="2"/>
      <c r="D156" s="6" t="s">
        <v>305</v>
      </c>
      <c r="E156" s="6" t="s">
        <v>306</v>
      </c>
      <c r="F156" s="6">
        <v>796</v>
      </c>
      <c r="G156" s="6" t="s">
        <v>107</v>
      </c>
      <c r="H156" s="68">
        <v>9</v>
      </c>
      <c r="I156" s="6" t="s">
        <v>18</v>
      </c>
      <c r="J156" s="6" t="s">
        <v>136</v>
      </c>
      <c r="K156" s="181">
        <v>50706</v>
      </c>
      <c r="L156" s="6"/>
      <c r="M156" s="6"/>
      <c r="N156" s="6"/>
      <c r="O156" s="6"/>
    </row>
    <row r="157" spans="1:15" ht="36" hidden="1" x14ac:dyDescent="0.2">
      <c r="A157" s="739"/>
      <c r="B157" s="2"/>
      <c r="C157" s="2"/>
      <c r="D157" s="6" t="s">
        <v>307</v>
      </c>
      <c r="E157" s="6" t="s">
        <v>308</v>
      </c>
      <c r="F157" s="6">
        <v>796</v>
      </c>
      <c r="G157" s="6" t="s">
        <v>107</v>
      </c>
      <c r="H157" s="68">
        <v>6</v>
      </c>
      <c r="I157" s="6" t="s">
        <v>18</v>
      </c>
      <c r="J157" s="6" t="s">
        <v>136</v>
      </c>
      <c r="K157" s="181">
        <v>13428</v>
      </c>
      <c r="L157" s="6"/>
      <c r="M157" s="6"/>
      <c r="N157" s="6"/>
      <c r="O157" s="6"/>
    </row>
    <row r="158" spans="1:15" ht="24" hidden="1" x14ac:dyDescent="0.2">
      <c r="A158" s="737">
        <v>19</v>
      </c>
      <c r="B158" s="14" t="s">
        <v>133</v>
      </c>
      <c r="C158" s="15" t="s">
        <v>311</v>
      </c>
      <c r="D158" s="15" t="s">
        <v>312</v>
      </c>
      <c r="E158" s="16" t="s">
        <v>111</v>
      </c>
      <c r="F158" s="15">
        <v>642</v>
      </c>
      <c r="G158" s="15" t="s">
        <v>107</v>
      </c>
      <c r="H158" s="32">
        <f>SUM(H159:H161)</f>
        <v>602</v>
      </c>
      <c r="I158" s="2" t="s">
        <v>112</v>
      </c>
      <c r="J158" s="2" t="s">
        <v>113</v>
      </c>
      <c r="K158" s="267">
        <f>SUM(K159:K161)</f>
        <v>5775000</v>
      </c>
      <c r="L158" s="2" t="s">
        <v>7</v>
      </c>
      <c r="M158" s="2" t="s">
        <v>313</v>
      </c>
      <c r="N158" s="2" t="s">
        <v>22</v>
      </c>
      <c r="O158" s="2" t="s">
        <v>23</v>
      </c>
    </row>
    <row r="159" spans="1:15" ht="24" hidden="1" x14ac:dyDescent="0.2">
      <c r="A159" s="738"/>
      <c r="B159" s="17"/>
      <c r="C159" s="18"/>
      <c r="D159" s="19" t="s">
        <v>314</v>
      </c>
      <c r="E159" s="20" t="s">
        <v>315</v>
      </c>
      <c r="F159" s="18">
        <v>796</v>
      </c>
      <c r="G159" s="18" t="s">
        <v>107</v>
      </c>
      <c r="H159" s="73">
        <v>317</v>
      </c>
      <c r="I159" s="6" t="s">
        <v>112</v>
      </c>
      <c r="J159" s="6" t="s">
        <v>113</v>
      </c>
      <c r="K159" s="184">
        <f>6500*H159</f>
        <v>2060500</v>
      </c>
      <c r="L159" s="6"/>
      <c r="M159" s="6"/>
      <c r="N159" s="6"/>
      <c r="O159" s="6"/>
    </row>
    <row r="160" spans="1:15" ht="36" hidden="1" x14ac:dyDescent="0.2">
      <c r="A160" s="738"/>
      <c r="B160" s="17"/>
      <c r="C160" s="18"/>
      <c r="D160" s="19" t="s">
        <v>316</v>
      </c>
      <c r="E160" s="20" t="s">
        <v>317</v>
      </c>
      <c r="F160" s="18">
        <v>796</v>
      </c>
      <c r="G160" s="18" t="s">
        <v>107</v>
      </c>
      <c r="H160" s="73">
        <v>190</v>
      </c>
      <c r="I160" s="6" t="s">
        <v>112</v>
      </c>
      <c r="J160" s="6" t="s">
        <v>113</v>
      </c>
      <c r="K160" s="184">
        <f>19500*H160</f>
        <v>3705000</v>
      </c>
      <c r="L160" s="6"/>
      <c r="M160" s="6"/>
      <c r="N160" s="6"/>
      <c r="O160" s="6"/>
    </row>
    <row r="161" spans="1:16" ht="24" hidden="1" x14ac:dyDescent="0.2">
      <c r="A161" s="738"/>
      <c r="B161" s="17"/>
      <c r="C161" s="18"/>
      <c r="D161" s="21" t="s">
        <v>318</v>
      </c>
      <c r="E161" s="20" t="s">
        <v>319</v>
      </c>
      <c r="F161" s="18">
        <v>796</v>
      </c>
      <c r="G161" s="18" t="s">
        <v>107</v>
      </c>
      <c r="H161" s="73">
        <v>95</v>
      </c>
      <c r="I161" s="6" t="s">
        <v>112</v>
      </c>
      <c r="J161" s="6" t="s">
        <v>113</v>
      </c>
      <c r="K161" s="184">
        <f>100*H161</f>
        <v>9500</v>
      </c>
      <c r="L161" s="6"/>
      <c r="M161" s="6"/>
      <c r="N161" s="6"/>
      <c r="O161" s="6"/>
    </row>
    <row r="162" spans="1:16" ht="24" hidden="1" x14ac:dyDescent="0.2">
      <c r="A162" s="737">
        <v>21</v>
      </c>
      <c r="B162" s="2" t="s">
        <v>320</v>
      </c>
      <c r="C162" s="2" t="s">
        <v>311</v>
      </c>
      <c r="D162" s="2" t="s">
        <v>321</v>
      </c>
      <c r="E162" s="2" t="s">
        <v>111</v>
      </c>
      <c r="F162" s="2">
        <v>796</v>
      </c>
      <c r="G162" s="2" t="s">
        <v>107</v>
      </c>
      <c r="H162" s="66">
        <v>4415</v>
      </c>
      <c r="I162" s="2" t="s">
        <v>112</v>
      </c>
      <c r="J162" s="2" t="s">
        <v>113</v>
      </c>
      <c r="K162" s="261">
        <v>2834800</v>
      </c>
      <c r="L162" s="2" t="s">
        <v>7</v>
      </c>
      <c r="M162" s="2" t="s">
        <v>850</v>
      </c>
      <c r="N162" s="2" t="s">
        <v>22</v>
      </c>
      <c r="O162" s="2" t="s">
        <v>23</v>
      </c>
    </row>
    <row r="163" spans="1:16" ht="24" hidden="1" x14ac:dyDescent="0.2">
      <c r="A163" s="738"/>
      <c r="B163" s="2"/>
      <c r="C163" s="2"/>
      <c r="D163" s="6" t="s">
        <v>322</v>
      </c>
      <c r="E163" s="6" t="s">
        <v>323</v>
      </c>
      <c r="F163" s="6">
        <v>796</v>
      </c>
      <c r="G163" s="6" t="s">
        <v>107</v>
      </c>
      <c r="H163" s="68">
        <v>1932</v>
      </c>
      <c r="I163" s="6" t="s">
        <v>112</v>
      </c>
      <c r="J163" s="6" t="s">
        <v>113</v>
      </c>
      <c r="K163" s="181">
        <v>966000</v>
      </c>
      <c r="L163" s="6"/>
      <c r="M163" s="6"/>
      <c r="N163" s="6"/>
      <c r="O163" s="6"/>
    </row>
    <row r="164" spans="1:16" ht="24" hidden="1" x14ac:dyDescent="0.2">
      <c r="A164" s="738"/>
      <c r="B164" s="2"/>
      <c r="C164" s="2"/>
      <c r="D164" s="6" t="s">
        <v>324</v>
      </c>
      <c r="E164" s="6" t="s">
        <v>325</v>
      </c>
      <c r="F164" s="6">
        <v>796</v>
      </c>
      <c r="G164" s="6" t="s">
        <v>107</v>
      </c>
      <c r="H164" s="68">
        <v>171</v>
      </c>
      <c r="I164" s="6" t="s">
        <v>112</v>
      </c>
      <c r="J164" s="6" t="s">
        <v>113</v>
      </c>
      <c r="K164" s="181">
        <v>171000</v>
      </c>
      <c r="L164" s="6"/>
      <c r="M164" s="6"/>
      <c r="N164" s="6"/>
      <c r="O164" s="6"/>
    </row>
    <row r="165" spans="1:16" ht="24" hidden="1" x14ac:dyDescent="0.2">
      <c r="A165" s="738"/>
      <c r="B165" s="2"/>
      <c r="C165" s="2"/>
      <c r="D165" s="6" t="s">
        <v>326</v>
      </c>
      <c r="E165" s="6" t="s">
        <v>327</v>
      </c>
      <c r="F165" s="6">
        <v>796</v>
      </c>
      <c r="G165" s="6" t="s">
        <v>107</v>
      </c>
      <c r="H165" s="68">
        <v>58</v>
      </c>
      <c r="I165" s="6" t="s">
        <v>112</v>
      </c>
      <c r="J165" s="6" t="s">
        <v>113</v>
      </c>
      <c r="K165" s="181">
        <v>116000</v>
      </c>
      <c r="L165" s="6"/>
      <c r="M165" s="6"/>
      <c r="N165" s="6"/>
      <c r="O165" s="6"/>
    </row>
    <row r="166" spans="1:16" ht="24" hidden="1" x14ac:dyDescent="0.2">
      <c r="A166" s="738"/>
      <c r="B166" s="2"/>
      <c r="C166" s="2"/>
      <c r="D166" s="6" t="s">
        <v>328</v>
      </c>
      <c r="E166" s="6" t="s">
        <v>329</v>
      </c>
      <c r="F166" s="6">
        <v>796</v>
      </c>
      <c r="G166" s="6" t="s">
        <v>107</v>
      </c>
      <c r="H166" s="68">
        <v>12</v>
      </c>
      <c r="I166" s="6" t="s">
        <v>112</v>
      </c>
      <c r="J166" s="6" t="s">
        <v>113</v>
      </c>
      <c r="K166" s="181">
        <v>26400</v>
      </c>
      <c r="L166" s="6"/>
      <c r="M166" s="6"/>
      <c r="N166" s="6"/>
      <c r="O166" s="6"/>
    </row>
    <row r="167" spans="1:16" ht="24" hidden="1" x14ac:dyDescent="0.2">
      <c r="A167" s="738"/>
      <c r="B167" s="2"/>
      <c r="C167" s="2"/>
      <c r="D167" s="6" t="s">
        <v>330</v>
      </c>
      <c r="E167" s="6" t="s">
        <v>331</v>
      </c>
      <c r="F167" s="6">
        <v>796</v>
      </c>
      <c r="G167" s="6" t="s">
        <v>107</v>
      </c>
      <c r="H167" s="68">
        <v>1932</v>
      </c>
      <c r="I167" s="6" t="s">
        <v>112</v>
      </c>
      <c r="J167" s="6" t="s">
        <v>113</v>
      </c>
      <c r="K167" s="181">
        <v>1159200</v>
      </c>
      <c r="L167" s="6"/>
      <c r="M167" s="6"/>
      <c r="N167" s="6"/>
      <c r="O167" s="6"/>
    </row>
    <row r="168" spans="1:16" ht="24" hidden="1" x14ac:dyDescent="0.2">
      <c r="A168" s="738"/>
      <c r="B168" s="2"/>
      <c r="C168" s="2"/>
      <c r="D168" s="6" t="s">
        <v>332</v>
      </c>
      <c r="E168" s="6" t="s">
        <v>333</v>
      </c>
      <c r="F168" s="6">
        <v>796</v>
      </c>
      <c r="G168" s="6" t="s">
        <v>107</v>
      </c>
      <c r="H168" s="68">
        <v>171</v>
      </c>
      <c r="I168" s="6" t="s">
        <v>112</v>
      </c>
      <c r="J168" s="6" t="s">
        <v>113</v>
      </c>
      <c r="K168" s="181">
        <v>171000</v>
      </c>
      <c r="L168" s="6"/>
      <c r="M168" s="6"/>
      <c r="N168" s="6"/>
      <c r="O168" s="6"/>
    </row>
    <row r="169" spans="1:16" ht="24" hidden="1" x14ac:dyDescent="0.2">
      <c r="A169" s="738"/>
      <c r="B169" s="2"/>
      <c r="C169" s="2"/>
      <c r="D169" s="6" t="s">
        <v>334</v>
      </c>
      <c r="E169" s="6" t="s">
        <v>335</v>
      </c>
      <c r="F169" s="6">
        <v>796</v>
      </c>
      <c r="G169" s="6" t="s">
        <v>107</v>
      </c>
      <c r="H169" s="68">
        <v>58</v>
      </c>
      <c r="I169" s="6" t="s">
        <v>112</v>
      </c>
      <c r="J169" s="6" t="s">
        <v>113</v>
      </c>
      <c r="K169" s="181">
        <v>116000</v>
      </c>
      <c r="L169" s="6"/>
      <c r="M169" s="6"/>
      <c r="N169" s="6"/>
      <c r="O169" s="6"/>
    </row>
    <row r="170" spans="1:16" ht="24" hidden="1" x14ac:dyDescent="0.2">
      <c r="A170" s="738"/>
      <c r="B170" s="2"/>
      <c r="C170" s="2"/>
      <c r="D170" s="6" t="s">
        <v>336</v>
      </c>
      <c r="E170" s="6" t="s">
        <v>337</v>
      </c>
      <c r="F170" s="6">
        <v>796</v>
      </c>
      <c r="G170" s="6" t="s">
        <v>107</v>
      </c>
      <c r="H170" s="68">
        <v>12</v>
      </c>
      <c r="I170" s="6" t="s">
        <v>112</v>
      </c>
      <c r="J170" s="6" t="s">
        <v>113</v>
      </c>
      <c r="K170" s="181">
        <v>26400</v>
      </c>
      <c r="L170" s="6"/>
      <c r="M170" s="6"/>
      <c r="N170" s="6"/>
      <c r="O170" s="6"/>
    </row>
    <row r="171" spans="1:16" ht="24" hidden="1" x14ac:dyDescent="0.2">
      <c r="A171" s="739"/>
      <c r="B171" s="2"/>
      <c r="C171" s="2"/>
      <c r="D171" s="6" t="s">
        <v>338</v>
      </c>
      <c r="E171" s="6" t="s">
        <v>339</v>
      </c>
      <c r="F171" s="6">
        <v>796</v>
      </c>
      <c r="G171" s="6" t="s">
        <v>107</v>
      </c>
      <c r="H171" s="68">
        <v>69</v>
      </c>
      <c r="I171" s="6" t="s">
        <v>112</v>
      </c>
      <c r="J171" s="6" t="s">
        <v>113</v>
      </c>
      <c r="K171" s="181">
        <v>82800</v>
      </c>
      <c r="L171" s="6"/>
      <c r="M171" s="6"/>
      <c r="N171" s="6"/>
      <c r="O171" s="6"/>
    </row>
    <row r="172" spans="1:16" ht="24" hidden="1" x14ac:dyDescent="0.2">
      <c r="A172" s="778">
        <v>23</v>
      </c>
      <c r="B172" s="65" t="s">
        <v>215</v>
      </c>
      <c r="C172" s="43" t="s">
        <v>109</v>
      </c>
      <c r="D172" s="2" t="s">
        <v>340</v>
      </c>
      <c r="E172" s="2" t="s">
        <v>341</v>
      </c>
      <c r="F172" s="22">
        <v>796</v>
      </c>
      <c r="G172" s="2" t="s">
        <v>107</v>
      </c>
      <c r="H172" s="66">
        <v>218</v>
      </c>
      <c r="I172" s="2" t="s">
        <v>18</v>
      </c>
      <c r="J172" s="2" t="s">
        <v>33</v>
      </c>
      <c r="K172" s="261">
        <v>896974.7</v>
      </c>
      <c r="L172" s="2" t="s">
        <v>7</v>
      </c>
      <c r="M172" s="2" t="s">
        <v>8</v>
      </c>
      <c r="N172" s="2" t="s">
        <v>22</v>
      </c>
      <c r="O172" s="2" t="s">
        <v>23</v>
      </c>
    </row>
    <row r="173" spans="1:16" ht="24" hidden="1" x14ac:dyDescent="0.2">
      <c r="A173" s="779"/>
      <c r="B173" s="2"/>
      <c r="C173" s="2"/>
      <c r="D173" s="6" t="s">
        <v>342</v>
      </c>
      <c r="E173" s="6" t="s">
        <v>343</v>
      </c>
      <c r="F173" s="23">
        <v>796</v>
      </c>
      <c r="G173" s="6" t="s">
        <v>107</v>
      </c>
      <c r="H173" s="68">
        <v>16</v>
      </c>
      <c r="I173" s="6" t="s">
        <v>18</v>
      </c>
      <c r="J173" s="6" t="s">
        <v>33</v>
      </c>
      <c r="K173" s="181">
        <v>193548.96</v>
      </c>
      <c r="L173" s="6"/>
      <c r="M173" s="6"/>
      <c r="N173" s="6"/>
      <c r="O173" s="6"/>
    </row>
    <row r="174" spans="1:16" ht="36" hidden="1" x14ac:dyDescent="0.2">
      <c r="A174" s="779"/>
      <c r="B174" s="2"/>
      <c r="C174" s="2"/>
      <c r="D174" s="6" t="s">
        <v>344</v>
      </c>
      <c r="E174" s="6" t="s">
        <v>343</v>
      </c>
      <c r="F174" s="23">
        <v>796</v>
      </c>
      <c r="G174" s="6" t="s">
        <v>107</v>
      </c>
      <c r="H174" s="68">
        <v>50</v>
      </c>
      <c r="I174" s="6" t="s">
        <v>18</v>
      </c>
      <c r="J174" s="6" t="s">
        <v>33</v>
      </c>
      <c r="K174" s="181">
        <v>113503.5</v>
      </c>
      <c r="L174" s="6"/>
      <c r="M174" s="6"/>
      <c r="N174" s="6"/>
      <c r="O174" s="6"/>
    </row>
    <row r="175" spans="1:16" ht="24" hidden="1" x14ac:dyDescent="0.2">
      <c r="A175" s="780"/>
      <c r="B175" s="2"/>
      <c r="C175" s="2"/>
      <c r="D175" s="6" t="s">
        <v>345</v>
      </c>
      <c r="E175" s="6" t="s">
        <v>343</v>
      </c>
      <c r="F175" s="23">
        <v>796</v>
      </c>
      <c r="G175" s="6" t="s">
        <v>107</v>
      </c>
      <c r="H175" s="68">
        <v>16</v>
      </c>
      <c r="I175" s="6" t="s">
        <v>18</v>
      </c>
      <c r="J175" s="6" t="s">
        <v>33</v>
      </c>
      <c r="K175" s="181">
        <v>589922.24</v>
      </c>
      <c r="L175" s="6"/>
      <c r="M175" s="6"/>
      <c r="N175" s="6"/>
      <c r="O175" s="6"/>
    </row>
    <row r="176" spans="1:16" ht="31.5" hidden="1" customHeight="1" x14ac:dyDescent="0.2">
      <c r="A176" s="781">
        <v>24</v>
      </c>
      <c r="B176" s="70" t="s">
        <v>320</v>
      </c>
      <c r="C176" s="2" t="s">
        <v>311</v>
      </c>
      <c r="D176" s="2" t="s">
        <v>346</v>
      </c>
      <c r="E176" s="2" t="s">
        <v>111</v>
      </c>
      <c r="F176" s="2">
        <v>796</v>
      </c>
      <c r="G176" s="2" t="s">
        <v>107</v>
      </c>
      <c r="H176" s="66">
        <v>41850</v>
      </c>
      <c r="I176" s="2" t="s">
        <v>112</v>
      </c>
      <c r="J176" s="2" t="s">
        <v>33</v>
      </c>
      <c r="K176" s="180">
        <v>48195000</v>
      </c>
      <c r="L176" s="2" t="s">
        <v>131</v>
      </c>
      <c r="M176" s="2" t="s">
        <v>8</v>
      </c>
      <c r="N176" s="2" t="s">
        <v>22</v>
      </c>
      <c r="O176" s="2" t="s">
        <v>23</v>
      </c>
      <c r="P176" s="1" t="s">
        <v>3578</v>
      </c>
    </row>
    <row r="177" spans="1:15" hidden="1" x14ac:dyDescent="0.2">
      <c r="A177" s="782"/>
      <c r="B177" s="132"/>
      <c r="C177" s="6"/>
      <c r="D177" s="6" t="s">
        <v>348</v>
      </c>
      <c r="E177" s="6" t="s">
        <v>348</v>
      </c>
      <c r="F177" s="6">
        <v>796</v>
      </c>
      <c r="G177" s="6" t="s">
        <v>107</v>
      </c>
      <c r="H177" s="68">
        <v>3200</v>
      </c>
      <c r="I177" s="6" t="s">
        <v>112</v>
      </c>
      <c r="J177" s="6" t="s">
        <v>33</v>
      </c>
      <c r="K177" s="181">
        <v>576000</v>
      </c>
      <c r="L177" s="6"/>
      <c r="M177" s="6"/>
      <c r="N177" s="6"/>
      <c r="O177" s="6"/>
    </row>
    <row r="178" spans="1:15" hidden="1" x14ac:dyDescent="0.2">
      <c r="A178" s="782"/>
      <c r="B178" s="132"/>
      <c r="C178" s="6"/>
      <c r="D178" s="6" t="s">
        <v>349</v>
      </c>
      <c r="E178" s="6" t="s">
        <v>349</v>
      </c>
      <c r="F178" s="6">
        <v>796</v>
      </c>
      <c r="G178" s="6" t="s">
        <v>107</v>
      </c>
      <c r="H178" s="68">
        <v>3200</v>
      </c>
      <c r="I178" s="6" t="s">
        <v>112</v>
      </c>
      <c r="J178" s="6" t="s">
        <v>33</v>
      </c>
      <c r="K178" s="181">
        <v>512000</v>
      </c>
      <c r="L178" s="6"/>
      <c r="M178" s="6"/>
      <c r="N178" s="6"/>
      <c r="O178" s="6"/>
    </row>
    <row r="179" spans="1:15" ht="288" hidden="1" x14ac:dyDescent="0.2">
      <c r="A179" s="782"/>
      <c r="B179" s="132"/>
      <c r="C179" s="6"/>
      <c r="D179" s="6" t="s">
        <v>2959</v>
      </c>
      <c r="E179" s="69" t="s">
        <v>2960</v>
      </c>
      <c r="F179" s="6">
        <v>796</v>
      </c>
      <c r="G179" s="6" t="s">
        <v>107</v>
      </c>
      <c r="H179" s="68">
        <v>30000</v>
      </c>
      <c r="I179" s="6" t="s">
        <v>112</v>
      </c>
      <c r="J179" s="6" t="s">
        <v>33</v>
      </c>
      <c r="K179" s="181">
        <v>46017000</v>
      </c>
      <c r="L179" s="6"/>
      <c r="M179" s="6"/>
      <c r="N179" s="6"/>
      <c r="O179" s="6"/>
    </row>
    <row r="180" spans="1:15" ht="24" hidden="1" x14ac:dyDescent="0.2">
      <c r="A180" s="783"/>
      <c r="B180" s="6"/>
      <c r="C180" s="6"/>
      <c r="D180" s="6" t="s">
        <v>350</v>
      </c>
      <c r="E180" s="6" t="s">
        <v>351</v>
      </c>
      <c r="F180" s="6">
        <v>796</v>
      </c>
      <c r="G180" s="6" t="s">
        <v>107</v>
      </c>
      <c r="H180" s="68">
        <v>5450</v>
      </c>
      <c r="I180" s="6" t="s">
        <v>112</v>
      </c>
      <c r="J180" s="6" t="s">
        <v>33</v>
      </c>
      <c r="K180" s="181">
        <v>1090000</v>
      </c>
      <c r="L180" s="6"/>
      <c r="M180" s="6"/>
      <c r="N180" s="6"/>
      <c r="O180" s="6"/>
    </row>
    <row r="181" spans="1:15" ht="24" hidden="1" x14ac:dyDescent="0.2">
      <c r="A181" s="737">
        <v>25</v>
      </c>
      <c r="B181" s="2" t="s">
        <v>352</v>
      </c>
      <c r="C181" s="2" t="s">
        <v>353</v>
      </c>
      <c r="D181" s="2" t="s">
        <v>354</v>
      </c>
      <c r="E181" s="2" t="s">
        <v>354</v>
      </c>
      <c r="F181" s="2" t="s">
        <v>135</v>
      </c>
      <c r="G181" s="2" t="s">
        <v>63</v>
      </c>
      <c r="H181" s="24">
        <v>122340.60500000001</v>
      </c>
      <c r="I181" s="2" t="s">
        <v>18</v>
      </c>
      <c r="J181" s="2" t="s">
        <v>33</v>
      </c>
      <c r="K181" s="261">
        <v>5699239.7000000002</v>
      </c>
      <c r="L181" s="2" t="s">
        <v>7</v>
      </c>
      <c r="M181" s="2" t="s">
        <v>875</v>
      </c>
      <c r="N181" s="2" t="s">
        <v>22</v>
      </c>
      <c r="O181" s="2" t="s">
        <v>23</v>
      </c>
    </row>
    <row r="182" spans="1:15" ht="24" hidden="1" x14ac:dyDescent="0.2">
      <c r="A182" s="738"/>
      <c r="B182" s="6"/>
      <c r="C182" s="6"/>
      <c r="D182" s="6" t="s">
        <v>356</v>
      </c>
      <c r="E182" s="6" t="s">
        <v>357</v>
      </c>
      <c r="F182" s="6">
        <v>796</v>
      </c>
      <c r="G182" s="6" t="s">
        <v>107</v>
      </c>
      <c r="H182" s="25">
        <v>60</v>
      </c>
      <c r="I182" s="6" t="s">
        <v>18</v>
      </c>
      <c r="J182" s="6" t="s">
        <v>33</v>
      </c>
      <c r="K182" s="181">
        <v>17400</v>
      </c>
      <c r="L182" s="6"/>
      <c r="M182" s="6"/>
      <c r="N182" s="6"/>
      <c r="O182" s="6"/>
    </row>
    <row r="183" spans="1:15" ht="24" hidden="1" x14ac:dyDescent="0.2">
      <c r="A183" s="738"/>
      <c r="B183" s="6"/>
      <c r="C183" s="6"/>
      <c r="D183" s="6" t="s">
        <v>358</v>
      </c>
      <c r="E183" s="6" t="s">
        <v>359</v>
      </c>
      <c r="F183" s="6">
        <v>796</v>
      </c>
      <c r="G183" s="6" t="s">
        <v>107</v>
      </c>
      <c r="H183" s="25">
        <v>240</v>
      </c>
      <c r="I183" s="6" t="s">
        <v>18</v>
      </c>
      <c r="J183" s="6" t="s">
        <v>33</v>
      </c>
      <c r="K183" s="181">
        <v>86640</v>
      </c>
      <c r="L183" s="6"/>
      <c r="M183" s="6"/>
      <c r="N183" s="6"/>
      <c r="O183" s="6"/>
    </row>
    <row r="184" spans="1:15" ht="84" hidden="1" x14ac:dyDescent="0.2">
      <c r="A184" s="738"/>
      <c r="B184" s="6"/>
      <c r="C184" s="6"/>
      <c r="D184" s="6" t="s">
        <v>360</v>
      </c>
      <c r="E184" s="6" t="s">
        <v>361</v>
      </c>
      <c r="F184" s="6">
        <v>796</v>
      </c>
      <c r="G184" s="6" t="s">
        <v>107</v>
      </c>
      <c r="H184" s="25">
        <v>20</v>
      </c>
      <c r="I184" s="6" t="s">
        <v>18</v>
      </c>
      <c r="J184" s="6" t="s">
        <v>33</v>
      </c>
      <c r="K184" s="181">
        <v>29400</v>
      </c>
      <c r="L184" s="6"/>
      <c r="M184" s="6"/>
      <c r="N184" s="6"/>
      <c r="O184" s="6"/>
    </row>
    <row r="185" spans="1:15" ht="24" hidden="1" x14ac:dyDescent="0.2">
      <c r="A185" s="738"/>
      <c r="B185" s="6"/>
      <c r="C185" s="6"/>
      <c r="D185" s="6" t="s">
        <v>362</v>
      </c>
      <c r="E185" s="6" t="s">
        <v>363</v>
      </c>
      <c r="F185" s="6">
        <v>796</v>
      </c>
      <c r="G185" s="6" t="s">
        <v>107</v>
      </c>
      <c r="H185" s="25">
        <v>2</v>
      </c>
      <c r="I185" s="6" t="s">
        <v>18</v>
      </c>
      <c r="J185" s="6" t="s">
        <v>33</v>
      </c>
      <c r="K185" s="181">
        <v>3000</v>
      </c>
      <c r="L185" s="6"/>
      <c r="M185" s="6"/>
      <c r="N185" s="6"/>
      <c r="O185" s="6"/>
    </row>
    <row r="186" spans="1:15" hidden="1" x14ac:dyDescent="0.2">
      <c r="A186" s="738"/>
      <c r="B186" s="6"/>
      <c r="C186" s="6"/>
      <c r="D186" s="6" t="s">
        <v>364</v>
      </c>
      <c r="E186" s="6"/>
      <c r="F186" s="6">
        <v>796</v>
      </c>
      <c r="G186" s="6" t="s">
        <v>107</v>
      </c>
      <c r="H186" s="25">
        <v>33</v>
      </c>
      <c r="I186" s="6" t="s">
        <v>18</v>
      </c>
      <c r="J186" s="6" t="s">
        <v>33</v>
      </c>
      <c r="K186" s="181">
        <v>4224</v>
      </c>
      <c r="L186" s="6"/>
      <c r="M186" s="6"/>
      <c r="N186" s="6"/>
      <c r="O186" s="6"/>
    </row>
    <row r="187" spans="1:15" hidden="1" x14ac:dyDescent="0.2">
      <c r="A187" s="738"/>
      <c r="B187" s="6"/>
      <c r="C187" s="6"/>
      <c r="D187" s="6" t="s">
        <v>365</v>
      </c>
      <c r="E187" s="6"/>
      <c r="F187" s="6">
        <v>796</v>
      </c>
      <c r="G187" s="6" t="s">
        <v>107</v>
      </c>
      <c r="H187" s="25">
        <v>32</v>
      </c>
      <c r="I187" s="6" t="s">
        <v>18</v>
      </c>
      <c r="J187" s="6" t="s">
        <v>33</v>
      </c>
      <c r="K187" s="181">
        <v>15104</v>
      </c>
      <c r="L187" s="6"/>
      <c r="M187" s="6"/>
      <c r="N187" s="6"/>
      <c r="O187" s="6"/>
    </row>
    <row r="188" spans="1:15" ht="64.5" hidden="1" customHeight="1" x14ac:dyDescent="0.2">
      <c r="A188" s="738"/>
      <c r="B188" s="6"/>
      <c r="C188" s="6"/>
      <c r="D188" s="6" t="s">
        <v>366</v>
      </c>
      <c r="E188" s="6" t="s">
        <v>367</v>
      </c>
      <c r="F188" s="6">
        <v>796</v>
      </c>
      <c r="G188" s="6" t="s">
        <v>107</v>
      </c>
      <c r="H188" s="25">
        <v>32</v>
      </c>
      <c r="I188" s="6" t="s">
        <v>18</v>
      </c>
      <c r="J188" s="6" t="s">
        <v>33</v>
      </c>
      <c r="K188" s="181">
        <v>16480</v>
      </c>
      <c r="L188" s="6"/>
      <c r="M188" s="6"/>
      <c r="N188" s="6"/>
      <c r="O188" s="6"/>
    </row>
    <row r="189" spans="1:15" ht="48" hidden="1" x14ac:dyDescent="0.2">
      <c r="A189" s="738"/>
      <c r="B189" s="6"/>
      <c r="C189" s="6"/>
      <c r="D189" s="6" t="s">
        <v>368</v>
      </c>
      <c r="E189" s="6" t="s">
        <v>369</v>
      </c>
      <c r="F189" s="6">
        <v>796</v>
      </c>
      <c r="G189" s="6" t="s">
        <v>107</v>
      </c>
      <c r="H189" s="25">
        <v>32</v>
      </c>
      <c r="I189" s="6" t="s">
        <v>18</v>
      </c>
      <c r="J189" s="6" t="s">
        <v>33</v>
      </c>
      <c r="K189" s="181">
        <v>15808</v>
      </c>
      <c r="L189" s="6"/>
      <c r="M189" s="6"/>
      <c r="N189" s="6"/>
      <c r="O189" s="6"/>
    </row>
    <row r="190" spans="1:15" ht="48" hidden="1" x14ac:dyDescent="0.2">
      <c r="A190" s="738"/>
      <c r="B190" s="6"/>
      <c r="C190" s="6"/>
      <c r="D190" s="6" t="s">
        <v>370</v>
      </c>
      <c r="E190" s="6" t="s">
        <v>371</v>
      </c>
      <c r="F190" s="6">
        <v>796</v>
      </c>
      <c r="G190" s="6" t="s">
        <v>107</v>
      </c>
      <c r="H190" s="25">
        <v>24</v>
      </c>
      <c r="I190" s="6" t="s">
        <v>18</v>
      </c>
      <c r="J190" s="6" t="s">
        <v>33</v>
      </c>
      <c r="K190" s="181">
        <v>25200</v>
      </c>
      <c r="L190" s="6"/>
      <c r="M190" s="6"/>
      <c r="N190" s="6"/>
      <c r="O190" s="6"/>
    </row>
    <row r="191" spans="1:15" ht="48" hidden="1" x14ac:dyDescent="0.2">
      <c r="A191" s="738"/>
      <c r="B191" s="6"/>
      <c r="C191" s="6"/>
      <c r="D191" s="6" t="s">
        <v>372</v>
      </c>
      <c r="E191" s="6" t="s">
        <v>373</v>
      </c>
      <c r="F191" s="6">
        <v>796</v>
      </c>
      <c r="G191" s="6" t="s">
        <v>107</v>
      </c>
      <c r="H191" s="25">
        <v>4</v>
      </c>
      <c r="I191" s="6" t="s">
        <v>18</v>
      </c>
      <c r="J191" s="6" t="s">
        <v>33</v>
      </c>
      <c r="K191" s="181">
        <v>4200</v>
      </c>
      <c r="L191" s="6"/>
      <c r="M191" s="6"/>
      <c r="N191" s="6"/>
      <c r="O191" s="6"/>
    </row>
    <row r="192" spans="1:15" ht="48" hidden="1" x14ac:dyDescent="0.2">
      <c r="A192" s="738"/>
      <c r="B192" s="6"/>
      <c r="C192" s="6"/>
      <c r="D192" s="6" t="s">
        <v>374</v>
      </c>
      <c r="E192" s="6" t="s">
        <v>375</v>
      </c>
      <c r="F192" s="6">
        <v>796</v>
      </c>
      <c r="G192" s="6" t="s">
        <v>107</v>
      </c>
      <c r="H192" s="25">
        <v>5</v>
      </c>
      <c r="I192" s="6" t="s">
        <v>18</v>
      </c>
      <c r="J192" s="6" t="s">
        <v>33</v>
      </c>
      <c r="K192" s="181">
        <v>6300</v>
      </c>
      <c r="L192" s="6"/>
      <c r="M192" s="6"/>
      <c r="N192" s="6"/>
      <c r="O192" s="6"/>
    </row>
    <row r="193" spans="1:15" ht="48" hidden="1" x14ac:dyDescent="0.2">
      <c r="A193" s="738"/>
      <c r="B193" s="6"/>
      <c r="C193" s="6"/>
      <c r="D193" s="6" t="s">
        <v>376</v>
      </c>
      <c r="E193" s="6" t="s">
        <v>377</v>
      </c>
      <c r="F193" s="6">
        <v>796</v>
      </c>
      <c r="G193" s="6" t="s">
        <v>107</v>
      </c>
      <c r="H193" s="25">
        <v>7</v>
      </c>
      <c r="I193" s="6" t="s">
        <v>18</v>
      </c>
      <c r="J193" s="6" t="s">
        <v>33</v>
      </c>
      <c r="K193" s="181">
        <v>10290</v>
      </c>
      <c r="L193" s="6"/>
      <c r="M193" s="6"/>
      <c r="N193" s="6"/>
      <c r="O193" s="6"/>
    </row>
    <row r="194" spans="1:15" ht="24" hidden="1" x14ac:dyDescent="0.2">
      <c r="A194" s="738"/>
      <c r="B194" s="6"/>
      <c r="C194" s="6"/>
      <c r="D194" s="6" t="s">
        <v>378</v>
      </c>
      <c r="E194" s="6" t="s">
        <v>379</v>
      </c>
      <c r="F194" s="6">
        <v>796</v>
      </c>
      <c r="G194" s="6" t="s">
        <v>107</v>
      </c>
      <c r="H194" s="25">
        <v>469</v>
      </c>
      <c r="I194" s="6" t="s">
        <v>18</v>
      </c>
      <c r="J194" s="6" t="s">
        <v>33</v>
      </c>
      <c r="K194" s="181">
        <v>19871.53</v>
      </c>
      <c r="L194" s="6"/>
      <c r="M194" s="6"/>
      <c r="N194" s="6"/>
      <c r="O194" s="6"/>
    </row>
    <row r="195" spans="1:15" hidden="1" x14ac:dyDescent="0.2">
      <c r="A195" s="738"/>
      <c r="B195" s="6"/>
      <c r="C195" s="6"/>
      <c r="D195" s="6" t="s">
        <v>380</v>
      </c>
      <c r="E195" s="6"/>
      <c r="F195" s="6">
        <v>796</v>
      </c>
      <c r="G195" s="6" t="s">
        <v>107</v>
      </c>
      <c r="H195" s="25">
        <v>30</v>
      </c>
      <c r="I195" s="6" t="s">
        <v>18</v>
      </c>
      <c r="J195" s="6" t="s">
        <v>33</v>
      </c>
      <c r="K195" s="181">
        <v>441450</v>
      </c>
      <c r="L195" s="6"/>
      <c r="M195" s="6"/>
      <c r="N195" s="6"/>
      <c r="O195" s="6"/>
    </row>
    <row r="196" spans="1:15" hidden="1" x14ac:dyDescent="0.2">
      <c r="A196" s="738"/>
      <c r="B196" s="6"/>
      <c r="C196" s="6"/>
      <c r="D196" s="6" t="s">
        <v>381</v>
      </c>
      <c r="E196" s="6"/>
      <c r="F196" s="6">
        <v>796</v>
      </c>
      <c r="G196" s="6" t="s">
        <v>107</v>
      </c>
      <c r="H196" s="25">
        <v>40</v>
      </c>
      <c r="I196" s="6" t="s">
        <v>18</v>
      </c>
      <c r="J196" s="6" t="s">
        <v>33</v>
      </c>
      <c r="K196" s="181">
        <v>235600</v>
      </c>
      <c r="L196" s="6"/>
      <c r="M196" s="6"/>
      <c r="N196" s="6"/>
      <c r="O196" s="6"/>
    </row>
    <row r="197" spans="1:15" hidden="1" x14ac:dyDescent="0.2">
      <c r="A197" s="738"/>
      <c r="B197" s="6"/>
      <c r="C197" s="6"/>
      <c r="D197" s="6" t="s">
        <v>382</v>
      </c>
      <c r="E197" s="6"/>
      <c r="F197" s="6">
        <v>796</v>
      </c>
      <c r="G197" s="6" t="s">
        <v>107</v>
      </c>
      <c r="H197" s="25">
        <v>30</v>
      </c>
      <c r="I197" s="6" t="s">
        <v>18</v>
      </c>
      <c r="J197" s="6" t="s">
        <v>33</v>
      </c>
      <c r="K197" s="181">
        <v>271500</v>
      </c>
      <c r="L197" s="6"/>
      <c r="M197" s="6"/>
      <c r="N197" s="6"/>
      <c r="O197" s="6"/>
    </row>
    <row r="198" spans="1:15" hidden="1" x14ac:dyDescent="0.2">
      <c r="A198" s="738"/>
      <c r="B198" s="6"/>
      <c r="C198" s="6"/>
      <c r="D198" s="6" t="s">
        <v>383</v>
      </c>
      <c r="E198" s="6"/>
      <c r="F198" s="6">
        <v>796</v>
      </c>
      <c r="G198" s="6" t="s">
        <v>107</v>
      </c>
      <c r="H198" s="25">
        <v>30</v>
      </c>
      <c r="I198" s="6" t="s">
        <v>18</v>
      </c>
      <c r="J198" s="6" t="s">
        <v>33</v>
      </c>
      <c r="K198" s="181">
        <v>360000</v>
      </c>
      <c r="L198" s="6"/>
      <c r="M198" s="6"/>
      <c r="N198" s="6"/>
      <c r="O198" s="6"/>
    </row>
    <row r="199" spans="1:15" ht="24" hidden="1" x14ac:dyDescent="0.2">
      <c r="A199" s="738"/>
      <c r="B199" s="6"/>
      <c r="C199" s="6"/>
      <c r="D199" s="6" t="s">
        <v>384</v>
      </c>
      <c r="E199" s="6" t="s">
        <v>385</v>
      </c>
      <c r="F199" s="6">
        <v>796</v>
      </c>
      <c r="G199" s="6" t="s">
        <v>107</v>
      </c>
      <c r="H199" s="25">
        <v>10</v>
      </c>
      <c r="I199" s="6" t="s">
        <v>18</v>
      </c>
      <c r="J199" s="6" t="s">
        <v>33</v>
      </c>
      <c r="K199" s="181">
        <v>20730</v>
      </c>
      <c r="L199" s="6"/>
      <c r="M199" s="6"/>
      <c r="N199" s="6"/>
      <c r="O199" s="6"/>
    </row>
    <row r="200" spans="1:15" ht="24" hidden="1" x14ac:dyDescent="0.2">
      <c r="A200" s="738"/>
      <c r="B200" s="6"/>
      <c r="C200" s="6"/>
      <c r="D200" s="6" t="s">
        <v>386</v>
      </c>
      <c r="E200" s="6" t="s">
        <v>387</v>
      </c>
      <c r="F200" s="6">
        <v>796</v>
      </c>
      <c r="G200" s="6" t="s">
        <v>107</v>
      </c>
      <c r="H200" s="25">
        <v>100</v>
      </c>
      <c r="I200" s="6" t="s">
        <v>18</v>
      </c>
      <c r="J200" s="6" t="s">
        <v>33</v>
      </c>
      <c r="K200" s="181">
        <v>16900</v>
      </c>
      <c r="L200" s="6"/>
      <c r="M200" s="6"/>
      <c r="N200" s="6"/>
      <c r="O200" s="6"/>
    </row>
    <row r="201" spans="1:15" ht="24" hidden="1" x14ac:dyDescent="0.2">
      <c r="A201" s="738"/>
      <c r="B201" s="6"/>
      <c r="C201" s="6"/>
      <c r="D201" s="6" t="s">
        <v>388</v>
      </c>
      <c r="E201" s="6" t="s">
        <v>389</v>
      </c>
      <c r="F201" s="6">
        <v>6</v>
      </c>
      <c r="G201" s="6" t="s">
        <v>1441</v>
      </c>
      <c r="H201" s="25">
        <v>4995</v>
      </c>
      <c r="I201" s="6" t="s">
        <v>18</v>
      </c>
      <c r="J201" s="6" t="s">
        <v>33</v>
      </c>
      <c r="K201" s="181">
        <v>12487.5</v>
      </c>
      <c r="L201" s="6"/>
      <c r="M201" s="6"/>
      <c r="N201" s="6"/>
      <c r="O201" s="6"/>
    </row>
    <row r="202" spans="1:15" ht="24" hidden="1" x14ac:dyDescent="0.2">
      <c r="A202" s="738"/>
      <c r="B202" s="6"/>
      <c r="C202" s="6"/>
      <c r="D202" s="6" t="s">
        <v>391</v>
      </c>
      <c r="E202" s="6" t="s">
        <v>392</v>
      </c>
      <c r="F202" s="6">
        <v>6</v>
      </c>
      <c r="G202" s="6" t="s">
        <v>1441</v>
      </c>
      <c r="H202" s="25">
        <v>3990</v>
      </c>
      <c r="I202" s="6" t="s">
        <v>18</v>
      </c>
      <c r="J202" s="6" t="s">
        <v>33</v>
      </c>
      <c r="K202" s="181">
        <v>15960</v>
      </c>
      <c r="L202" s="6"/>
      <c r="M202" s="6"/>
      <c r="N202" s="6"/>
      <c r="O202" s="6"/>
    </row>
    <row r="203" spans="1:15" ht="63" hidden="1" customHeight="1" x14ac:dyDescent="0.2">
      <c r="A203" s="738"/>
      <c r="B203" s="6"/>
      <c r="C203" s="6"/>
      <c r="D203" s="6" t="s">
        <v>393</v>
      </c>
      <c r="E203" s="6" t="s">
        <v>3124</v>
      </c>
      <c r="F203" s="6">
        <v>796</v>
      </c>
      <c r="G203" s="6" t="s">
        <v>107</v>
      </c>
      <c r="H203" s="25">
        <v>400</v>
      </c>
      <c r="I203" s="6" t="s">
        <v>18</v>
      </c>
      <c r="J203" s="6" t="s">
        <v>33</v>
      </c>
      <c r="K203" s="181">
        <v>7600</v>
      </c>
      <c r="L203" s="6"/>
      <c r="M203" s="6"/>
      <c r="N203" s="6"/>
      <c r="O203" s="6"/>
    </row>
    <row r="204" spans="1:15" ht="24" hidden="1" x14ac:dyDescent="0.2">
      <c r="A204" s="738"/>
      <c r="B204" s="6"/>
      <c r="C204" s="6"/>
      <c r="D204" s="6" t="s">
        <v>395</v>
      </c>
      <c r="E204" s="6" t="s">
        <v>396</v>
      </c>
      <c r="F204" s="6">
        <v>796</v>
      </c>
      <c r="G204" s="6" t="s">
        <v>107</v>
      </c>
      <c r="H204" s="25">
        <v>2800</v>
      </c>
      <c r="I204" s="6" t="s">
        <v>18</v>
      </c>
      <c r="J204" s="6" t="s">
        <v>33</v>
      </c>
      <c r="K204" s="181">
        <v>2800</v>
      </c>
      <c r="L204" s="6"/>
      <c r="M204" s="6"/>
      <c r="N204" s="6"/>
      <c r="O204" s="6"/>
    </row>
    <row r="205" spans="1:15" ht="24" hidden="1" x14ac:dyDescent="0.2">
      <c r="A205" s="738"/>
      <c r="B205" s="6"/>
      <c r="C205" s="6"/>
      <c r="D205" s="6" t="s">
        <v>397</v>
      </c>
      <c r="E205" s="6" t="s">
        <v>398</v>
      </c>
      <c r="F205" s="6">
        <v>796</v>
      </c>
      <c r="G205" s="6" t="s">
        <v>107</v>
      </c>
      <c r="H205" s="25">
        <v>2800</v>
      </c>
      <c r="I205" s="6" t="s">
        <v>18</v>
      </c>
      <c r="J205" s="6" t="s">
        <v>33</v>
      </c>
      <c r="K205" s="181">
        <v>4200</v>
      </c>
      <c r="L205" s="6"/>
      <c r="M205" s="6"/>
      <c r="N205" s="6"/>
      <c r="O205" s="6"/>
    </row>
    <row r="206" spans="1:15" ht="36" hidden="1" x14ac:dyDescent="0.2">
      <c r="A206" s="738"/>
      <c r="B206" s="6"/>
      <c r="C206" s="6"/>
      <c r="D206" s="6" t="s">
        <v>399</v>
      </c>
      <c r="E206" s="6" t="s">
        <v>400</v>
      </c>
      <c r="F206" s="6">
        <v>778</v>
      </c>
      <c r="G206" s="6" t="s">
        <v>903</v>
      </c>
      <c r="H206" s="25">
        <v>28</v>
      </c>
      <c r="I206" s="6" t="s">
        <v>18</v>
      </c>
      <c r="J206" s="6" t="s">
        <v>33</v>
      </c>
      <c r="K206" s="181">
        <v>21700</v>
      </c>
      <c r="L206" s="6"/>
      <c r="M206" s="6"/>
      <c r="N206" s="6"/>
      <c r="O206" s="6"/>
    </row>
    <row r="207" spans="1:15" ht="36" hidden="1" x14ac:dyDescent="0.2">
      <c r="A207" s="738"/>
      <c r="B207" s="6"/>
      <c r="C207" s="6"/>
      <c r="D207" s="6" t="s">
        <v>402</v>
      </c>
      <c r="E207" s="6" t="s">
        <v>400</v>
      </c>
      <c r="F207" s="6">
        <v>778</v>
      </c>
      <c r="G207" s="6" t="s">
        <v>903</v>
      </c>
      <c r="H207" s="25">
        <v>292</v>
      </c>
      <c r="I207" s="6" t="s">
        <v>18</v>
      </c>
      <c r="J207" s="6" t="s">
        <v>33</v>
      </c>
      <c r="K207" s="181">
        <v>7300</v>
      </c>
      <c r="L207" s="6"/>
      <c r="M207" s="6"/>
      <c r="N207" s="6"/>
      <c r="O207" s="6"/>
    </row>
    <row r="208" spans="1:15" ht="24" hidden="1" x14ac:dyDescent="0.2">
      <c r="A208" s="738"/>
      <c r="B208" s="6"/>
      <c r="C208" s="6"/>
      <c r="D208" s="6" t="s">
        <v>403</v>
      </c>
      <c r="E208" s="6"/>
      <c r="F208" s="6">
        <v>796</v>
      </c>
      <c r="G208" s="6" t="s">
        <v>17</v>
      </c>
      <c r="H208" s="25">
        <v>22</v>
      </c>
      <c r="I208" s="6" t="s">
        <v>18</v>
      </c>
      <c r="J208" s="6" t="s">
        <v>33</v>
      </c>
      <c r="K208" s="181">
        <v>66000</v>
      </c>
      <c r="L208" s="6"/>
      <c r="M208" s="6"/>
      <c r="N208" s="6"/>
      <c r="O208" s="6"/>
    </row>
    <row r="209" spans="1:15" hidden="1" x14ac:dyDescent="0.2">
      <c r="A209" s="738"/>
      <c r="B209" s="6"/>
      <c r="C209" s="6"/>
      <c r="D209" s="6" t="s">
        <v>404</v>
      </c>
      <c r="E209" s="6" t="s">
        <v>387</v>
      </c>
      <c r="F209" s="6">
        <v>796</v>
      </c>
      <c r="G209" s="6" t="s">
        <v>17</v>
      </c>
      <c r="H209" s="25">
        <v>100</v>
      </c>
      <c r="I209" s="6" t="s">
        <v>18</v>
      </c>
      <c r="J209" s="6" t="s">
        <v>33</v>
      </c>
      <c r="K209" s="181">
        <v>20670</v>
      </c>
      <c r="L209" s="6"/>
      <c r="M209" s="6"/>
      <c r="N209" s="6"/>
      <c r="O209" s="6"/>
    </row>
    <row r="210" spans="1:15" ht="24" hidden="1" x14ac:dyDescent="0.2">
      <c r="A210" s="738"/>
      <c r="B210" s="6"/>
      <c r="C210" s="6"/>
      <c r="D210" s="6" t="s">
        <v>405</v>
      </c>
      <c r="E210" s="6" t="s">
        <v>406</v>
      </c>
      <c r="F210" s="6">
        <v>796</v>
      </c>
      <c r="G210" s="6" t="s">
        <v>17</v>
      </c>
      <c r="H210" s="25">
        <v>200</v>
      </c>
      <c r="I210" s="6" t="s">
        <v>18</v>
      </c>
      <c r="J210" s="6" t="s">
        <v>33</v>
      </c>
      <c r="K210" s="181">
        <v>28200</v>
      </c>
      <c r="L210" s="6"/>
      <c r="M210" s="6"/>
      <c r="N210" s="6"/>
      <c r="O210" s="6"/>
    </row>
    <row r="211" spans="1:15" ht="72" hidden="1" x14ac:dyDescent="0.2">
      <c r="A211" s="738"/>
      <c r="B211" s="6"/>
      <c r="C211" s="6"/>
      <c r="D211" s="6" t="s">
        <v>407</v>
      </c>
      <c r="E211" s="6" t="s">
        <v>3125</v>
      </c>
      <c r="F211" s="6">
        <v>796</v>
      </c>
      <c r="G211" s="6" t="s">
        <v>17</v>
      </c>
      <c r="H211" s="25">
        <v>160</v>
      </c>
      <c r="I211" s="6" t="s">
        <v>18</v>
      </c>
      <c r="J211" s="6" t="s">
        <v>33</v>
      </c>
      <c r="K211" s="181">
        <v>62400</v>
      </c>
      <c r="L211" s="6"/>
      <c r="M211" s="6"/>
      <c r="N211" s="6"/>
      <c r="O211" s="6"/>
    </row>
    <row r="212" spans="1:15" ht="72" hidden="1" x14ac:dyDescent="0.2">
      <c r="A212" s="738"/>
      <c r="B212" s="6"/>
      <c r="C212" s="6"/>
      <c r="D212" s="6" t="s">
        <v>408</v>
      </c>
      <c r="E212" s="6" t="s">
        <v>3126</v>
      </c>
      <c r="F212" s="6">
        <v>796</v>
      </c>
      <c r="G212" s="6" t="s">
        <v>17</v>
      </c>
      <c r="H212" s="25">
        <v>28</v>
      </c>
      <c r="I212" s="6" t="s">
        <v>18</v>
      </c>
      <c r="J212" s="6" t="s">
        <v>33</v>
      </c>
      <c r="K212" s="181">
        <v>4200</v>
      </c>
      <c r="L212" s="6"/>
      <c r="M212" s="6"/>
      <c r="N212" s="6"/>
      <c r="O212" s="6"/>
    </row>
    <row r="213" spans="1:15" ht="72" hidden="1" x14ac:dyDescent="0.2">
      <c r="A213" s="738"/>
      <c r="B213" s="6"/>
      <c r="C213" s="6"/>
      <c r="D213" s="6" t="s">
        <v>409</v>
      </c>
      <c r="E213" s="6" t="s">
        <v>3127</v>
      </c>
      <c r="F213" s="6">
        <v>796</v>
      </c>
      <c r="G213" s="6" t="s">
        <v>17</v>
      </c>
      <c r="H213" s="25">
        <v>160</v>
      </c>
      <c r="I213" s="6" t="s">
        <v>18</v>
      </c>
      <c r="J213" s="6" t="s">
        <v>33</v>
      </c>
      <c r="K213" s="181">
        <v>60000</v>
      </c>
      <c r="L213" s="6"/>
      <c r="M213" s="6"/>
      <c r="N213" s="6"/>
      <c r="O213" s="6"/>
    </row>
    <row r="214" spans="1:15" ht="72" hidden="1" x14ac:dyDescent="0.2">
      <c r="A214" s="738"/>
      <c r="B214" s="6"/>
      <c r="C214" s="6"/>
      <c r="D214" s="6" t="s">
        <v>410</v>
      </c>
      <c r="E214" s="6" t="s">
        <v>394</v>
      </c>
      <c r="F214" s="6">
        <v>796</v>
      </c>
      <c r="G214" s="6" t="s">
        <v>17</v>
      </c>
      <c r="H214" s="25">
        <v>400</v>
      </c>
      <c r="I214" s="6" t="s">
        <v>18</v>
      </c>
      <c r="J214" s="6" t="s">
        <v>33</v>
      </c>
      <c r="K214" s="181">
        <v>54800</v>
      </c>
      <c r="L214" s="6"/>
      <c r="M214" s="6"/>
      <c r="N214" s="6"/>
      <c r="O214" s="6"/>
    </row>
    <row r="215" spans="1:15" ht="72" hidden="1" x14ac:dyDescent="0.2">
      <c r="A215" s="738"/>
      <c r="B215" s="6"/>
      <c r="C215" s="6"/>
      <c r="D215" s="6" t="s">
        <v>411</v>
      </c>
      <c r="E215" s="6" t="s">
        <v>412</v>
      </c>
      <c r="F215" s="6">
        <v>796</v>
      </c>
      <c r="G215" s="6" t="s">
        <v>17</v>
      </c>
      <c r="H215" s="25">
        <v>3454</v>
      </c>
      <c r="I215" s="6" t="s">
        <v>18</v>
      </c>
      <c r="J215" s="6" t="s">
        <v>33</v>
      </c>
      <c r="K215" s="181">
        <v>471471</v>
      </c>
      <c r="L215" s="6"/>
      <c r="M215" s="6"/>
      <c r="N215" s="6"/>
      <c r="O215" s="6"/>
    </row>
    <row r="216" spans="1:15" ht="60" hidden="1" x14ac:dyDescent="0.2">
      <c r="A216" s="738"/>
      <c r="B216" s="6"/>
      <c r="C216" s="6"/>
      <c r="D216" s="6" t="s">
        <v>413</v>
      </c>
      <c r="E216" s="6" t="s">
        <v>3128</v>
      </c>
      <c r="F216" s="6">
        <v>796</v>
      </c>
      <c r="G216" s="6" t="s">
        <v>17</v>
      </c>
      <c r="H216" s="25">
        <v>600</v>
      </c>
      <c r="I216" s="6" t="s">
        <v>18</v>
      </c>
      <c r="J216" s="6" t="s">
        <v>33</v>
      </c>
      <c r="K216" s="181">
        <v>20400</v>
      </c>
      <c r="L216" s="6"/>
      <c r="M216" s="6"/>
      <c r="N216" s="6"/>
      <c r="O216" s="6"/>
    </row>
    <row r="217" spans="1:15" hidden="1" x14ac:dyDescent="0.2">
      <c r="A217" s="738"/>
      <c r="B217" s="6"/>
      <c r="C217" s="6"/>
      <c r="D217" s="6" t="s">
        <v>414</v>
      </c>
      <c r="E217" s="6" t="s">
        <v>387</v>
      </c>
      <c r="F217" s="6">
        <v>796</v>
      </c>
      <c r="G217" s="6" t="s">
        <v>17</v>
      </c>
      <c r="H217" s="25">
        <v>100</v>
      </c>
      <c r="I217" s="6" t="s">
        <v>18</v>
      </c>
      <c r="J217" s="6" t="s">
        <v>33</v>
      </c>
      <c r="K217" s="181">
        <v>6370</v>
      </c>
      <c r="L217" s="6"/>
      <c r="M217" s="6"/>
      <c r="N217" s="6"/>
      <c r="O217" s="6"/>
    </row>
    <row r="218" spans="1:15" ht="36" hidden="1" x14ac:dyDescent="0.2">
      <c r="A218" s="738"/>
      <c r="B218" s="6"/>
      <c r="C218" s="6"/>
      <c r="D218" s="6" t="s">
        <v>415</v>
      </c>
      <c r="E218" s="6" t="s">
        <v>416</v>
      </c>
      <c r="F218" s="6">
        <v>796</v>
      </c>
      <c r="G218" s="6" t="s">
        <v>17</v>
      </c>
      <c r="H218" s="25">
        <v>100</v>
      </c>
      <c r="I218" s="6" t="s">
        <v>18</v>
      </c>
      <c r="J218" s="6" t="s">
        <v>33</v>
      </c>
      <c r="K218" s="181">
        <v>61300</v>
      </c>
      <c r="L218" s="6"/>
      <c r="M218" s="6"/>
      <c r="N218" s="6"/>
      <c r="O218" s="6"/>
    </row>
    <row r="219" spans="1:15" ht="36" hidden="1" x14ac:dyDescent="0.2">
      <c r="A219" s="738"/>
      <c r="B219" s="6"/>
      <c r="C219" s="6"/>
      <c r="D219" s="6" t="s">
        <v>417</v>
      </c>
      <c r="E219" s="6" t="s">
        <v>418</v>
      </c>
      <c r="F219" s="6">
        <v>796</v>
      </c>
      <c r="G219" s="6" t="s">
        <v>17</v>
      </c>
      <c r="H219" s="25">
        <v>40</v>
      </c>
      <c r="I219" s="6" t="s">
        <v>18</v>
      </c>
      <c r="J219" s="6" t="s">
        <v>33</v>
      </c>
      <c r="K219" s="181">
        <v>51400</v>
      </c>
      <c r="L219" s="6"/>
      <c r="M219" s="6"/>
      <c r="N219" s="6"/>
      <c r="O219" s="6"/>
    </row>
    <row r="220" spans="1:15" ht="72" hidden="1" x14ac:dyDescent="0.2">
      <c r="A220" s="738"/>
      <c r="B220" s="6"/>
      <c r="C220" s="6"/>
      <c r="D220" s="6" t="s">
        <v>419</v>
      </c>
      <c r="E220" s="6" t="s">
        <v>420</v>
      </c>
      <c r="F220" s="6">
        <v>6</v>
      </c>
      <c r="G220" s="6" t="s">
        <v>390</v>
      </c>
      <c r="H220" s="25">
        <v>11628</v>
      </c>
      <c r="I220" s="6" t="s">
        <v>18</v>
      </c>
      <c r="J220" s="6" t="s">
        <v>33</v>
      </c>
      <c r="K220" s="181">
        <v>86396.04</v>
      </c>
      <c r="L220" s="6"/>
      <c r="M220" s="6"/>
      <c r="N220" s="6"/>
      <c r="O220" s="6"/>
    </row>
    <row r="221" spans="1:15" ht="24" hidden="1" x14ac:dyDescent="0.2">
      <c r="A221" s="738"/>
      <c r="B221" s="6"/>
      <c r="C221" s="6"/>
      <c r="D221" s="6" t="s">
        <v>421</v>
      </c>
      <c r="E221" s="6" t="s">
        <v>422</v>
      </c>
      <c r="F221" s="6">
        <v>6</v>
      </c>
      <c r="G221" s="6" t="s">
        <v>390</v>
      </c>
      <c r="H221" s="25">
        <v>4727</v>
      </c>
      <c r="I221" s="6" t="s">
        <v>18</v>
      </c>
      <c r="J221" s="6" t="s">
        <v>33</v>
      </c>
      <c r="K221" s="181">
        <v>115196.99</v>
      </c>
      <c r="L221" s="6"/>
      <c r="M221" s="6"/>
      <c r="N221" s="6"/>
      <c r="O221" s="6"/>
    </row>
    <row r="222" spans="1:15" ht="60" hidden="1" x14ac:dyDescent="0.2">
      <c r="A222" s="738"/>
      <c r="B222" s="6"/>
      <c r="C222" s="6"/>
      <c r="D222" s="6" t="s">
        <v>423</v>
      </c>
      <c r="E222" s="6" t="s">
        <v>424</v>
      </c>
      <c r="F222" s="6">
        <v>8</v>
      </c>
      <c r="G222" s="6" t="s">
        <v>425</v>
      </c>
      <c r="H222" s="25">
        <v>6.2689999999999992</v>
      </c>
      <c r="I222" s="6" t="s">
        <v>18</v>
      </c>
      <c r="J222" s="6" t="s">
        <v>33</v>
      </c>
      <c r="K222" s="181">
        <v>56421</v>
      </c>
      <c r="L222" s="6"/>
      <c r="M222" s="6"/>
      <c r="N222" s="6"/>
      <c r="O222" s="6"/>
    </row>
    <row r="223" spans="1:15" ht="72" hidden="1" x14ac:dyDescent="0.2">
      <c r="A223" s="738"/>
      <c r="B223" s="6"/>
      <c r="C223" s="6"/>
      <c r="D223" s="6" t="s">
        <v>426</v>
      </c>
      <c r="E223" s="6" t="s">
        <v>427</v>
      </c>
      <c r="F223" s="6">
        <v>6</v>
      </c>
      <c r="G223" s="6" t="s">
        <v>390</v>
      </c>
      <c r="H223" s="25">
        <v>6100</v>
      </c>
      <c r="I223" s="6" t="s">
        <v>18</v>
      </c>
      <c r="J223" s="6" t="s">
        <v>33</v>
      </c>
      <c r="K223" s="181">
        <v>134200</v>
      </c>
      <c r="L223" s="6"/>
      <c r="M223" s="6"/>
      <c r="N223" s="6"/>
      <c r="O223" s="6"/>
    </row>
    <row r="224" spans="1:15" ht="24" hidden="1" x14ac:dyDescent="0.2">
      <c r="A224" s="738"/>
      <c r="B224" s="6"/>
      <c r="C224" s="6"/>
      <c r="D224" s="6" t="s">
        <v>428</v>
      </c>
      <c r="E224" s="6"/>
      <c r="F224" s="6">
        <v>8</v>
      </c>
      <c r="G224" s="6" t="s">
        <v>425</v>
      </c>
      <c r="H224" s="25">
        <v>2.1859999999999999</v>
      </c>
      <c r="I224" s="6" t="s">
        <v>18</v>
      </c>
      <c r="J224" s="6" t="s">
        <v>33</v>
      </c>
      <c r="K224" s="181">
        <v>39981.94</v>
      </c>
      <c r="L224" s="6"/>
      <c r="M224" s="6"/>
      <c r="N224" s="6"/>
      <c r="O224" s="6"/>
    </row>
    <row r="225" spans="1:15" ht="60" hidden="1" x14ac:dyDescent="0.2">
      <c r="A225" s="738"/>
      <c r="B225" s="6"/>
      <c r="C225" s="6"/>
      <c r="D225" s="6" t="s">
        <v>429</v>
      </c>
      <c r="E225" s="6" t="s">
        <v>430</v>
      </c>
      <c r="F225" s="6">
        <v>6</v>
      </c>
      <c r="G225" s="6" t="s">
        <v>390</v>
      </c>
      <c r="H225" s="25">
        <v>1600</v>
      </c>
      <c r="I225" s="6" t="s">
        <v>18</v>
      </c>
      <c r="J225" s="6" t="s">
        <v>33</v>
      </c>
      <c r="K225" s="181">
        <v>26400</v>
      </c>
      <c r="L225" s="6"/>
      <c r="M225" s="6"/>
      <c r="N225" s="6"/>
      <c r="O225" s="6"/>
    </row>
    <row r="226" spans="1:15" ht="60" hidden="1" x14ac:dyDescent="0.2">
      <c r="A226" s="738"/>
      <c r="B226" s="6"/>
      <c r="C226" s="6"/>
      <c r="D226" s="6" t="s">
        <v>431</v>
      </c>
      <c r="E226" s="6" t="s">
        <v>430</v>
      </c>
      <c r="F226" s="6">
        <v>6</v>
      </c>
      <c r="G226" s="6" t="s">
        <v>390</v>
      </c>
      <c r="H226" s="25">
        <v>19600</v>
      </c>
      <c r="I226" s="6" t="s">
        <v>18</v>
      </c>
      <c r="J226" s="6" t="s">
        <v>33</v>
      </c>
      <c r="K226" s="181">
        <v>98000</v>
      </c>
      <c r="L226" s="6"/>
      <c r="M226" s="6"/>
      <c r="N226" s="6"/>
      <c r="O226" s="6"/>
    </row>
    <row r="227" spans="1:15" ht="60" hidden="1" x14ac:dyDescent="0.2">
      <c r="A227" s="738"/>
      <c r="B227" s="6"/>
      <c r="C227" s="6"/>
      <c r="D227" s="6" t="s">
        <v>432</v>
      </c>
      <c r="E227" s="6" t="s">
        <v>3129</v>
      </c>
      <c r="F227" s="6">
        <v>6</v>
      </c>
      <c r="G227" s="6" t="s">
        <v>390</v>
      </c>
      <c r="H227" s="25">
        <v>9233</v>
      </c>
      <c r="I227" s="6" t="s">
        <v>18</v>
      </c>
      <c r="J227" s="6" t="s">
        <v>33</v>
      </c>
      <c r="K227" s="181">
        <v>69247.5</v>
      </c>
      <c r="L227" s="6"/>
      <c r="M227" s="6"/>
      <c r="N227" s="6"/>
      <c r="O227" s="6"/>
    </row>
    <row r="228" spans="1:15" ht="72" hidden="1" x14ac:dyDescent="0.2">
      <c r="A228" s="738"/>
      <c r="B228" s="6"/>
      <c r="C228" s="6"/>
      <c r="D228" s="6" t="s">
        <v>433</v>
      </c>
      <c r="E228" s="6" t="s">
        <v>434</v>
      </c>
      <c r="F228" s="6">
        <v>6</v>
      </c>
      <c r="G228" s="6" t="s">
        <v>390</v>
      </c>
      <c r="H228" s="25">
        <v>3200</v>
      </c>
      <c r="I228" s="6" t="s">
        <v>18</v>
      </c>
      <c r="J228" s="6" t="s">
        <v>33</v>
      </c>
      <c r="K228" s="181">
        <v>36672</v>
      </c>
      <c r="L228" s="6"/>
      <c r="M228" s="6"/>
      <c r="N228" s="6"/>
      <c r="O228" s="6"/>
    </row>
    <row r="229" spans="1:15" ht="72" hidden="1" x14ac:dyDescent="0.2">
      <c r="A229" s="738"/>
      <c r="B229" s="6"/>
      <c r="C229" s="6"/>
      <c r="D229" s="6" t="s">
        <v>435</v>
      </c>
      <c r="E229" s="6" t="s">
        <v>436</v>
      </c>
      <c r="F229" s="6">
        <v>6</v>
      </c>
      <c r="G229" s="6" t="s">
        <v>390</v>
      </c>
      <c r="H229" s="25">
        <v>12000</v>
      </c>
      <c r="I229" s="6" t="s">
        <v>18</v>
      </c>
      <c r="J229" s="6" t="s">
        <v>33</v>
      </c>
      <c r="K229" s="181">
        <v>56400</v>
      </c>
      <c r="L229" s="6"/>
      <c r="M229" s="6"/>
      <c r="N229" s="6"/>
      <c r="O229" s="6"/>
    </row>
    <row r="230" spans="1:15" ht="48" hidden="1" x14ac:dyDescent="0.2">
      <c r="A230" s="738"/>
      <c r="B230" s="6"/>
      <c r="C230" s="6"/>
      <c r="D230" s="6" t="s">
        <v>437</v>
      </c>
      <c r="E230" s="6" t="s">
        <v>438</v>
      </c>
      <c r="F230" s="6">
        <v>6</v>
      </c>
      <c r="G230" s="6" t="s">
        <v>390</v>
      </c>
      <c r="H230" s="25">
        <v>2400</v>
      </c>
      <c r="I230" s="6" t="s">
        <v>18</v>
      </c>
      <c r="J230" s="6" t="s">
        <v>33</v>
      </c>
      <c r="K230" s="181">
        <v>133440</v>
      </c>
      <c r="L230" s="6"/>
      <c r="M230" s="6"/>
      <c r="N230" s="6"/>
      <c r="O230" s="6"/>
    </row>
    <row r="231" spans="1:15" ht="72" hidden="1" x14ac:dyDescent="0.2">
      <c r="A231" s="738"/>
      <c r="B231" s="6"/>
      <c r="C231" s="6"/>
      <c r="D231" s="6" t="s">
        <v>439</v>
      </c>
      <c r="E231" s="6" t="s">
        <v>440</v>
      </c>
      <c r="F231" s="6">
        <v>6</v>
      </c>
      <c r="G231" s="6" t="s">
        <v>390</v>
      </c>
      <c r="H231" s="25">
        <v>8000</v>
      </c>
      <c r="I231" s="6" t="s">
        <v>18</v>
      </c>
      <c r="J231" s="6" t="s">
        <v>33</v>
      </c>
      <c r="K231" s="181">
        <v>116800</v>
      </c>
      <c r="L231" s="6"/>
      <c r="M231" s="6"/>
      <c r="N231" s="6"/>
      <c r="O231" s="6"/>
    </row>
    <row r="232" spans="1:15" ht="72" hidden="1" x14ac:dyDescent="0.2">
      <c r="A232" s="738"/>
      <c r="B232" s="6"/>
      <c r="C232" s="6"/>
      <c r="D232" s="6" t="s">
        <v>441</v>
      </c>
      <c r="E232" s="6" t="s">
        <v>436</v>
      </c>
      <c r="F232" s="6">
        <v>6</v>
      </c>
      <c r="G232" s="6" t="s">
        <v>390</v>
      </c>
      <c r="H232" s="25">
        <v>6400</v>
      </c>
      <c r="I232" s="6" t="s">
        <v>18</v>
      </c>
      <c r="J232" s="6" t="s">
        <v>33</v>
      </c>
      <c r="K232" s="181">
        <v>163840</v>
      </c>
      <c r="L232" s="6"/>
      <c r="M232" s="6"/>
      <c r="N232" s="6"/>
      <c r="O232" s="6"/>
    </row>
    <row r="233" spans="1:15" ht="24" hidden="1" x14ac:dyDescent="0.2">
      <c r="A233" s="738"/>
      <c r="B233" s="6"/>
      <c r="C233" s="6"/>
      <c r="D233" s="6" t="s">
        <v>442</v>
      </c>
      <c r="E233" s="6"/>
      <c r="F233" s="6">
        <v>8</v>
      </c>
      <c r="G233" s="6" t="s">
        <v>425</v>
      </c>
      <c r="H233" s="25">
        <v>5.15</v>
      </c>
      <c r="I233" s="6" t="s">
        <v>18</v>
      </c>
      <c r="J233" s="6" t="s">
        <v>33</v>
      </c>
      <c r="K233" s="181">
        <v>52890.5</v>
      </c>
      <c r="L233" s="6"/>
      <c r="M233" s="6"/>
      <c r="N233" s="6"/>
      <c r="O233" s="6"/>
    </row>
    <row r="234" spans="1:15" ht="60" hidden="1" x14ac:dyDescent="0.2">
      <c r="A234" s="738"/>
      <c r="B234" s="6"/>
      <c r="C234" s="6"/>
      <c r="D234" s="6" t="s">
        <v>443</v>
      </c>
      <c r="E234" s="6" t="s">
        <v>444</v>
      </c>
      <c r="F234" s="6">
        <v>6</v>
      </c>
      <c r="G234" s="6" t="s">
        <v>390</v>
      </c>
      <c r="H234" s="25">
        <v>5200</v>
      </c>
      <c r="I234" s="6" t="s">
        <v>18</v>
      </c>
      <c r="J234" s="6" t="s">
        <v>33</v>
      </c>
      <c r="K234" s="181">
        <v>25688</v>
      </c>
      <c r="L234" s="6"/>
      <c r="M234" s="6"/>
      <c r="N234" s="6"/>
      <c r="O234" s="6"/>
    </row>
    <row r="235" spans="1:15" hidden="1" x14ac:dyDescent="0.2">
      <c r="A235" s="738"/>
      <c r="B235" s="6"/>
      <c r="C235" s="6"/>
      <c r="D235" s="6" t="s">
        <v>445</v>
      </c>
      <c r="E235" s="6" t="s">
        <v>446</v>
      </c>
      <c r="F235" s="6">
        <v>796</v>
      </c>
      <c r="G235" s="6" t="s">
        <v>17</v>
      </c>
      <c r="H235" s="25">
        <v>208</v>
      </c>
      <c r="I235" s="6" t="s">
        <v>18</v>
      </c>
      <c r="J235" s="6" t="s">
        <v>33</v>
      </c>
      <c r="K235" s="181">
        <v>4160</v>
      </c>
      <c r="L235" s="6"/>
      <c r="M235" s="6"/>
      <c r="N235" s="6"/>
      <c r="O235" s="6"/>
    </row>
    <row r="236" spans="1:15" ht="36" hidden="1" x14ac:dyDescent="0.2">
      <c r="A236" s="738"/>
      <c r="B236" s="6"/>
      <c r="C236" s="6"/>
      <c r="D236" s="6" t="s">
        <v>447</v>
      </c>
      <c r="E236" s="6" t="s">
        <v>448</v>
      </c>
      <c r="F236" s="6">
        <v>839</v>
      </c>
      <c r="G236" s="6" t="s">
        <v>449</v>
      </c>
      <c r="H236" s="25">
        <v>1</v>
      </c>
      <c r="I236" s="6" t="s">
        <v>18</v>
      </c>
      <c r="J236" s="6" t="s">
        <v>33</v>
      </c>
      <c r="K236" s="181">
        <v>16120</v>
      </c>
      <c r="L236" s="6"/>
      <c r="M236" s="6"/>
      <c r="N236" s="6"/>
      <c r="O236" s="6"/>
    </row>
    <row r="237" spans="1:15" x14ac:dyDescent="0.2">
      <c r="A237" s="738"/>
      <c r="B237" s="6"/>
      <c r="C237" s="6"/>
      <c r="D237" s="6" t="s">
        <v>450</v>
      </c>
      <c r="E237" s="6" t="s">
        <v>387</v>
      </c>
      <c r="F237" s="6">
        <v>796</v>
      </c>
      <c r="G237" s="6" t="s">
        <v>17</v>
      </c>
      <c r="H237" s="25">
        <v>60</v>
      </c>
      <c r="I237" s="6" t="s">
        <v>18</v>
      </c>
      <c r="J237" s="6" t="s">
        <v>33</v>
      </c>
      <c r="K237" s="181">
        <v>5226</v>
      </c>
      <c r="L237" s="6"/>
      <c r="M237" s="6"/>
      <c r="N237" s="6"/>
      <c r="O237" s="6"/>
    </row>
    <row r="238" spans="1:15" ht="24" hidden="1" x14ac:dyDescent="0.2">
      <c r="A238" s="738"/>
      <c r="B238" s="6"/>
      <c r="C238" s="6"/>
      <c r="D238" s="6" t="s">
        <v>451</v>
      </c>
      <c r="E238" s="6" t="s">
        <v>452</v>
      </c>
      <c r="F238" s="6">
        <v>796</v>
      </c>
      <c r="G238" s="6" t="s">
        <v>17</v>
      </c>
      <c r="H238" s="25">
        <v>800</v>
      </c>
      <c r="I238" s="6" t="s">
        <v>18</v>
      </c>
      <c r="J238" s="6" t="s">
        <v>33</v>
      </c>
      <c r="K238" s="181">
        <v>1040</v>
      </c>
      <c r="L238" s="6"/>
      <c r="M238" s="6"/>
      <c r="N238" s="6"/>
      <c r="O238" s="6"/>
    </row>
    <row r="239" spans="1:15" ht="72" hidden="1" x14ac:dyDescent="0.2">
      <c r="A239" s="738"/>
      <c r="B239" s="6"/>
      <c r="C239" s="6"/>
      <c r="D239" s="6" t="s">
        <v>453</v>
      </c>
      <c r="E239" s="6" t="s">
        <v>3060</v>
      </c>
      <c r="F239" s="6">
        <v>796</v>
      </c>
      <c r="G239" s="6" t="s">
        <v>17</v>
      </c>
      <c r="H239" s="25">
        <v>20</v>
      </c>
      <c r="I239" s="6" t="s">
        <v>18</v>
      </c>
      <c r="J239" s="6" t="s">
        <v>33</v>
      </c>
      <c r="K239" s="181">
        <v>54600</v>
      </c>
      <c r="L239" s="6"/>
      <c r="M239" s="6"/>
      <c r="N239" s="6"/>
      <c r="O239" s="6"/>
    </row>
    <row r="240" spans="1:15" ht="24" hidden="1" x14ac:dyDescent="0.2">
      <c r="A240" s="738"/>
      <c r="B240" s="6"/>
      <c r="C240" s="6"/>
      <c r="D240" s="6" t="s">
        <v>454</v>
      </c>
      <c r="E240" s="6" t="s">
        <v>455</v>
      </c>
      <c r="F240" s="6">
        <v>796</v>
      </c>
      <c r="G240" s="6" t="s">
        <v>17</v>
      </c>
      <c r="H240" s="25">
        <v>100</v>
      </c>
      <c r="I240" s="6" t="s">
        <v>18</v>
      </c>
      <c r="J240" s="6" t="s">
        <v>33</v>
      </c>
      <c r="K240" s="181">
        <v>4440</v>
      </c>
      <c r="L240" s="6"/>
      <c r="M240" s="6"/>
      <c r="N240" s="6"/>
      <c r="O240" s="6"/>
    </row>
    <row r="241" spans="1:15" ht="84" hidden="1" x14ac:dyDescent="0.2">
      <c r="A241" s="738"/>
      <c r="B241" s="6"/>
      <c r="C241" s="6"/>
      <c r="D241" s="6" t="s">
        <v>456</v>
      </c>
      <c r="E241" s="6" t="s">
        <v>3061</v>
      </c>
      <c r="F241" s="6">
        <v>796</v>
      </c>
      <c r="G241" s="6" t="s">
        <v>17</v>
      </c>
      <c r="H241" s="25">
        <v>600</v>
      </c>
      <c r="I241" s="6" t="s">
        <v>18</v>
      </c>
      <c r="J241" s="6" t="s">
        <v>33</v>
      </c>
      <c r="K241" s="181">
        <v>4320</v>
      </c>
      <c r="L241" s="6"/>
      <c r="M241" s="6"/>
      <c r="N241" s="6"/>
      <c r="O241" s="6"/>
    </row>
    <row r="242" spans="1:15" hidden="1" x14ac:dyDescent="0.2">
      <c r="A242" s="738"/>
      <c r="B242" s="6"/>
      <c r="C242" s="6"/>
      <c r="D242" s="6" t="s">
        <v>457</v>
      </c>
      <c r="E242" s="6"/>
      <c r="F242" s="6">
        <v>796</v>
      </c>
      <c r="G242" s="6" t="s">
        <v>17</v>
      </c>
      <c r="H242" s="25">
        <v>41</v>
      </c>
      <c r="I242" s="6" t="s">
        <v>18</v>
      </c>
      <c r="J242" s="6" t="s">
        <v>33</v>
      </c>
      <c r="K242" s="181">
        <v>5330</v>
      </c>
      <c r="L242" s="6"/>
      <c r="M242" s="6"/>
      <c r="N242" s="6"/>
      <c r="O242" s="6"/>
    </row>
    <row r="243" spans="1:15" hidden="1" x14ac:dyDescent="0.2">
      <c r="A243" s="738"/>
      <c r="B243" s="6"/>
      <c r="C243" s="6"/>
      <c r="D243" s="6" t="s">
        <v>458</v>
      </c>
      <c r="E243" s="6"/>
      <c r="F243" s="6">
        <v>796</v>
      </c>
      <c r="G243" s="6" t="s">
        <v>17</v>
      </c>
      <c r="H243" s="25">
        <v>35</v>
      </c>
      <c r="I243" s="6" t="s">
        <v>18</v>
      </c>
      <c r="J243" s="6" t="s">
        <v>33</v>
      </c>
      <c r="K243" s="181">
        <v>9450</v>
      </c>
      <c r="L243" s="6"/>
      <c r="M243" s="6"/>
      <c r="N243" s="6"/>
      <c r="O243" s="6"/>
    </row>
    <row r="244" spans="1:15" hidden="1" x14ac:dyDescent="0.2">
      <c r="A244" s="738"/>
      <c r="B244" s="6"/>
      <c r="C244" s="6"/>
      <c r="D244" s="6" t="s">
        <v>459</v>
      </c>
      <c r="E244" s="6" t="s">
        <v>460</v>
      </c>
      <c r="F244" s="6">
        <v>796</v>
      </c>
      <c r="G244" s="6" t="s">
        <v>17</v>
      </c>
      <c r="H244" s="25">
        <v>100</v>
      </c>
      <c r="I244" s="6" t="s">
        <v>18</v>
      </c>
      <c r="J244" s="6" t="s">
        <v>33</v>
      </c>
      <c r="K244" s="181">
        <v>1500</v>
      </c>
      <c r="L244" s="6"/>
      <c r="M244" s="6"/>
      <c r="N244" s="6"/>
      <c r="O244" s="6"/>
    </row>
    <row r="245" spans="1:15" hidden="1" x14ac:dyDescent="0.2">
      <c r="A245" s="738"/>
      <c r="B245" s="6"/>
      <c r="C245" s="6"/>
      <c r="D245" s="6" t="s">
        <v>461</v>
      </c>
      <c r="E245" s="6" t="s">
        <v>387</v>
      </c>
      <c r="F245" s="6">
        <v>796</v>
      </c>
      <c r="G245" s="6" t="s">
        <v>17</v>
      </c>
      <c r="H245" s="25">
        <v>24</v>
      </c>
      <c r="I245" s="6" t="s">
        <v>18</v>
      </c>
      <c r="J245" s="6" t="s">
        <v>33</v>
      </c>
      <c r="K245" s="181">
        <v>36000</v>
      </c>
      <c r="L245" s="6"/>
      <c r="M245" s="6"/>
      <c r="N245" s="6"/>
      <c r="O245" s="6"/>
    </row>
    <row r="246" spans="1:15" ht="24" hidden="1" x14ac:dyDescent="0.2">
      <c r="A246" s="738"/>
      <c r="B246" s="6"/>
      <c r="C246" s="6"/>
      <c r="D246" s="6" t="s">
        <v>462</v>
      </c>
      <c r="E246" s="6" t="s">
        <v>463</v>
      </c>
      <c r="F246" s="6">
        <v>6</v>
      </c>
      <c r="G246" s="6" t="s">
        <v>390</v>
      </c>
      <c r="H246" s="25">
        <v>1600</v>
      </c>
      <c r="I246" s="6" t="s">
        <v>18</v>
      </c>
      <c r="J246" s="6" t="s">
        <v>33</v>
      </c>
      <c r="K246" s="181">
        <v>32000</v>
      </c>
      <c r="L246" s="6"/>
      <c r="M246" s="6"/>
      <c r="N246" s="6"/>
      <c r="O246" s="6"/>
    </row>
    <row r="247" spans="1:15" hidden="1" x14ac:dyDescent="0.2">
      <c r="A247" s="738"/>
      <c r="B247" s="6"/>
      <c r="C247" s="6"/>
      <c r="D247" s="6" t="s">
        <v>464</v>
      </c>
      <c r="E247" s="6"/>
      <c r="F247" s="6">
        <v>796</v>
      </c>
      <c r="G247" s="6" t="s">
        <v>17</v>
      </c>
      <c r="H247" s="25">
        <v>39</v>
      </c>
      <c r="I247" s="6" t="s">
        <v>18</v>
      </c>
      <c r="J247" s="6" t="s">
        <v>33</v>
      </c>
      <c r="K247" s="181">
        <v>115440</v>
      </c>
      <c r="L247" s="6"/>
      <c r="M247" s="6"/>
      <c r="N247" s="6"/>
      <c r="O247" s="6"/>
    </row>
    <row r="248" spans="1:15" ht="24" hidden="1" x14ac:dyDescent="0.2">
      <c r="A248" s="738"/>
      <c r="B248" s="6"/>
      <c r="C248" s="6"/>
      <c r="D248" s="6" t="s">
        <v>465</v>
      </c>
      <c r="E248" s="6" t="s">
        <v>466</v>
      </c>
      <c r="F248" s="6">
        <v>796</v>
      </c>
      <c r="G248" s="6" t="s">
        <v>17</v>
      </c>
      <c r="H248" s="25">
        <v>120</v>
      </c>
      <c r="I248" s="6" t="s">
        <v>18</v>
      </c>
      <c r="J248" s="6" t="s">
        <v>33</v>
      </c>
      <c r="K248" s="181">
        <v>12960</v>
      </c>
      <c r="L248" s="6"/>
      <c r="M248" s="6"/>
      <c r="N248" s="6"/>
      <c r="O248" s="6"/>
    </row>
    <row r="249" spans="1:15" ht="36" hidden="1" x14ac:dyDescent="0.2">
      <c r="A249" s="738"/>
      <c r="B249" s="6"/>
      <c r="C249" s="6"/>
      <c r="D249" s="6" t="s">
        <v>467</v>
      </c>
      <c r="E249" s="6" t="s">
        <v>468</v>
      </c>
      <c r="F249" s="6">
        <v>796</v>
      </c>
      <c r="G249" s="6" t="s">
        <v>17</v>
      </c>
      <c r="H249" s="25">
        <v>60</v>
      </c>
      <c r="I249" s="6" t="s">
        <v>18</v>
      </c>
      <c r="J249" s="6" t="s">
        <v>33</v>
      </c>
      <c r="K249" s="181">
        <v>16320</v>
      </c>
      <c r="L249" s="6"/>
      <c r="M249" s="6"/>
      <c r="N249" s="6"/>
      <c r="O249" s="6"/>
    </row>
    <row r="250" spans="1:15" ht="36" hidden="1" x14ac:dyDescent="0.2">
      <c r="A250" s="738"/>
      <c r="B250" s="6"/>
      <c r="C250" s="6"/>
      <c r="D250" s="6" t="s">
        <v>469</v>
      </c>
      <c r="E250" s="6" t="s">
        <v>448</v>
      </c>
      <c r="F250" s="6">
        <v>796</v>
      </c>
      <c r="G250" s="6" t="s">
        <v>17</v>
      </c>
      <c r="H250" s="25">
        <v>1</v>
      </c>
      <c r="I250" s="6" t="s">
        <v>18</v>
      </c>
      <c r="J250" s="6" t="s">
        <v>33</v>
      </c>
      <c r="K250" s="181">
        <v>9030</v>
      </c>
      <c r="L250" s="6"/>
      <c r="M250" s="6"/>
      <c r="N250" s="6"/>
      <c r="O250" s="6"/>
    </row>
    <row r="251" spans="1:15" ht="36" hidden="1" x14ac:dyDescent="0.2">
      <c r="A251" s="738"/>
      <c r="B251" s="6"/>
      <c r="C251" s="6"/>
      <c r="D251" s="6" t="s">
        <v>470</v>
      </c>
      <c r="E251" s="6" t="s">
        <v>471</v>
      </c>
      <c r="F251" s="6">
        <v>796</v>
      </c>
      <c r="G251" s="6" t="s">
        <v>17</v>
      </c>
      <c r="H251" s="25">
        <v>8</v>
      </c>
      <c r="I251" s="6" t="s">
        <v>18</v>
      </c>
      <c r="J251" s="6" t="s">
        <v>33</v>
      </c>
      <c r="K251" s="181">
        <v>116000</v>
      </c>
      <c r="L251" s="6"/>
      <c r="M251" s="6"/>
      <c r="N251" s="6"/>
      <c r="O251" s="6"/>
    </row>
    <row r="252" spans="1:15" hidden="1" x14ac:dyDescent="0.2">
      <c r="A252" s="738"/>
      <c r="B252" s="6"/>
      <c r="C252" s="6"/>
      <c r="D252" s="6" t="s">
        <v>472</v>
      </c>
      <c r="E252" s="6" t="s">
        <v>473</v>
      </c>
      <c r="F252" s="6">
        <v>166</v>
      </c>
      <c r="G252" s="6" t="s">
        <v>474</v>
      </c>
      <c r="H252" s="25">
        <v>2000</v>
      </c>
      <c r="I252" s="6" t="s">
        <v>18</v>
      </c>
      <c r="J252" s="6" t="s">
        <v>33</v>
      </c>
      <c r="K252" s="181">
        <v>99000</v>
      </c>
      <c r="L252" s="6"/>
      <c r="M252" s="6"/>
      <c r="N252" s="6"/>
      <c r="O252" s="6"/>
    </row>
    <row r="253" spans="1:15" ht="84" hidden="1" x14ac:dyDescent="0.2">
      <c r="A253" s="738"/>
      <c r="B253" s="6"/>
      <c r="C253" s="6"/>
      <c r="D253" s="6" t="s">
        <v>475</v>
      </c>
      <c r="E253" s="6" t="s">
        <v>476</v>
      </c>
      <c r="F253" s="6">
        <v>796</v>
      </c>
      <c r="G253" s="6" t="s">
        <v>17</v>
      </c>
      <c r="H253" s="25">
        <v>8</v>
      </c>
      <c r="I253" s="6" t="s">
        <v>18</v>
      </c>
      <c r="J253" s="6" t="s">
        <v>33</v>
      </c>
      <c r="K253" s="181">
        <v>14184</v>
      </c>
      <c r="L253" s="6"/>
      <c r="M253" s="6"/>
      <c r="N253" s="6"/>
      <c r="O253" s="6"/>
    </row>
    <row r="254" spans="1:15" ht="84" hidden="1" x14ac:dyDescent="0.2">
      <c r="A254" s="738"/>
      <c r="B254" s="6"/>
      <c r="C254" s="6"/>
      <c r="D254" s="6" t="s">
        <v>477</v>
      </c>
      <c r="E254" s="6" t="s">
        <v>478</v>
      </c>
      <c r="F254" s="6">
        <v>796</v>
      </c>
      <c r="G254" s="6" t="s">
        <v>17</v>
      </c>
      <c r="H254" s="25">
        <v>8</v>
      </c>
      <c r="I254" s="6" t="s">
        <v>18</v>
      </c>
      <c r="J254" s="6" t="s">
        <v>33</v>
      </c>
      <c r="K254" s="181">
        <v>16560</v>
      </c>
      <c r="L254" s="6"/>
      <c r="M254" s="6"/>
      <c r="N254" s="6"/>
      <c r="O254" s="6"/>
    </row>
    <row r="255" spans="1:15" ht="24" hidden="1" x14ac:dyDescent="0.2">
      <c r="A255" s="738"/>
      <c r="B255" s="6"/>
      <c r="C255" s="6"/>
      <c r="D255" s="6" t="s">
        <v>479</v>
      </c>
      <c r="E255" s="6" t="s">
        <v>480</v>
      </c>
      <c r="F255" s="6">
        <v>796</v>
      </c>
      <c r="G255" s="6" t="s">
        <v>17</v>
      </c>
      <c r="H255" s="25">
        <v>1</v>
      </c>
      <c r="I255" s="6" t="s">
        <v>18</v>
      </c>
      <c r="J255" s="6" t="s">
        <v>33</v>
      </c>
      <c r="K255" s="181">
        <v>11921</v>
      </c>
      <c r="L255" s="6"/>
      <c r="M255" s="6"/>
      <c r="N255" s="6"/>
      <c r="O255" s="6"/>
    </row>
    <row r="256" spans="1:15" ht="84" hidden="1" x14ac:dyDescent="0.2">
      <c r="A256" s="738"/>
      <c r="B256" s="6"/>
      <c r="C256" s="6"/>
      <c r="D256" s="6" t="s">
        <v>481</v>
      </c>
      <c r="E256" s="6" t="s">
        <v>482</v>
      </c>
      <c r="F256" s="6">
        <v>796</v>
      </c>
      <c r="G256" s="6" t="s">
        <v>17</v>
      </c>
      <c r="H256" s="25">
        <v>40</v>
      </c>
      <c r="I256" s="6" t="s">
        <v>18</v>
      </c>
      <c r="J256" s="6" t="s">
        <v>33</v>
      </c>
      <c r="K256" s="181">
        <v>69840</v>
      </c>
      <c r="L256" s="6"/>
      <c r="M256" s="6"/>
      <c r="N256" s="6"/>
      <c r="O256" s="6"/>
    </row>
    <row r="257" spans="1:15" ht="84" hidden="1" x14ac:dyDescent="0.2">
      <c r="A257" s="738"/>
      <c r="B257" s="6"/>
      <c r="C257" s="6"/>
      <c r="D257" s="6" t="s">
        <v>483</v>
      </c>
      <c r="E257" s="6" t="s">
        <v>482</v>
      </c>
      <c r="F257" s="6">
        <v>796</v>
      </c>
      <c r="G257" s="6" t="s">
        <v>17</v>
      </c>
      <c r="H257" s="25">
        <v>39</v>
      </c>
      <c r="I257" s="6" t="s">
        <v>18</v>
      </c>
      <c r="J257" s="6" t="s">
        <v>33</v>
      </c>
      <c r="K257" s="181">
        <v>128700</v>
      </c>
      <c r="L257" s="6"/>
      <c r="M257" s="6"/>
      <c r="N257" s="6"/>
      <c r="O257" s="6"/>
    </row>
    <row r="258" spans="1:15" ht="84" hidden="1" x14ac:dyDescent="0.2">
      <c r="A258" s="738"/>
      <c r="B258" s="6"/>
      <c r="C258" s="6"/>
      <c r="D258" s="6" t="s">
        <v>484</v>
      </c>
      <c r="E258" s="6" t="s">
        <v>485</v>
      </c>
      <c r="F258" s="6">
        <v>796</v>
      </c>
      <c r="G258" s="6" t="s">
        <v>17</v>
      </c>
      <c r="H258" s="25">
        <v>44</v>
      </c>
      <c r="I258" s="6" t="s">
        <v>18</v>
      </c>
      <c r="J258" s="6" t="s">
        <v>33</v>
      </c>
      <c r="K258" s="181">
        <v>114884</v>
      </c>
      <c r="L258" s="6"/>
      <c r="M258" s="6"/>
      <c r="N258" s="6"/>
      <c r="O258" s="6"/>
    </row>
    <row r="259" spans="1:15" ht="84" hidden="1" x14ac:dyDescent="0.2">
      <c r="A259" s="738"/>
      <c r="B259" s="6"/>
      <c r="C259" s="6"/>
      <c r="D259" s="6" t="s">
        <v>486</v>
      </c>
      <c r="E259" s="6" t="s">
        <v>487</v>
      </c>
      <c r="F259" s="6">
        <v>796</v>
      </c>
      <c r="G259" s="6" t="s">
        <v>17</v>
      </c>
      <c r="H259" s="25">
        <v>20</v>
      </c>
      <c r="I259" s="6" t="s">
        <v>18</v>
      </c>
      <c r="J259" s="6" t="s">
        <v>33</v>
      </c>
      <c r="K259" s="181">
        <v>35700</v>
      </c>
      <c r="L259" s="6"/>
      <c r="M259" s="6"/>
      <c r="N259" s="6"/>
      <c r="O259" s="6"/>
    </row>
    <row r="260" spans="1:15" ht="84" hidden="1" x14ac:dyDescent="0.2">
      <c r="A260" s="738"/>
      <c r="B260" s="6"/>
      <c r="C260" s="6"/>
      <c r="D260" s="6" t="s">
        <v>488</v>
      </c>
      <c r="E260" s="6" t="s">
        <v>487</v>
      </c>
      <c r="F260" s="6">
        <v>796</v>
      </c>
      <c r="G260" s="6" t="s">
        <v>17</v>
      </c>
      <c r="H260" s="25">
        <v>40</v>
      </c>
      <c r="I260" s="6" t="s">
        <v>18</v>
      </c>
      <c r="J260" s="6" t="s">
        <v>33</v>
      </c>
      <c r="K260" s="181">
        <v>215000</v>
      </c>
      <c r="L260" s="6"/>
      <c r="M260" s="6"/>
      <c r="N260" s="6"/>
      <c r="O260" s="6"/>
    </row>
    <row r="261" spans="1:15" ht="72" hidden="1" x14ac:dyDescent="0.2">
      <c r="A261" s="738"/>
      <c r="B261" s="6"/>
      <c r="C261" s="6"/>
      <c r="D261" s="6" t="s">
        <v>489</v>
      </c>
      <c r="E261" s="6" t="s">
        <v>490</v>
      </c>
      <c r="F261" s="6">
        <v>796</v>
      </c>
      <c r="G261" s="6" t="s">
        <v>17</v>
      </c>
      <c r="H261" s="25">
        <v>400</v>
      </c>
      <c r="I261" s="6" t="s">
        <v>18</v>
      </c>
      <c r="J261" s="6" t="s">
        <v>33</v>
      </c>
      <c r="K261" s="181">
        <v>10000</v>
      </c>
      <c r="L261" s="6"/>
      <c r="M261" s="6"/>
      <c r="N261" s="6"/>
      <c r="O261" s="6"/>
    </row>
    <row r="262" spans="1:15" hidden="1" x14ac:dyDescent="0.2">
      <c r="A262" s="738"/>
      <c r="B262" s="6"/>
      <c r="C262" s="6"/>
      <c r="D262" s="6" t="s">
        <v>491</v>
      </c>
      <c r="E262" s="6" t="s">
        <v>387</v>
      </c>
      <c r="F262" s="6">
        <v>796</v>
      </c>
      <c r="G262" s="6" t="s">
        <v>17</v>
      </c>
      <c r="H262" s="25">
        <v>20</v>
      </c>
      <c r="I262" s="6" t="s">
        <v>18</v>
      </c>
      <c r="J262" s="6" t="s">
        <v>33</v>
      </c>
      <c r="K262" s="181">
        <v>5200</v>
      </c>
      <c r="L262" s="6"/>
      <c r="M262" s="6"/>
      <c r="N262" s="6"/>
      <c r="O262" s="6"/>
    </row>
    <row r="263" spans="1:15" hidden="1" x14ac:dyDescent="0.2">
      <c r="A263" s="738"/>
      <c r="B263" s="6"/>
      <c r="C263" s="6"/>
      <c r="D263" s="6" t="s">
        <v>492</v>
      </c>
      <c r="E263" s="6" t="s">
        <v>387</v>
      </c>
      <c r="F263" s="6">
        <v>796</v>
      </c>
      <c r="G263" s="6" t="s">
        <v>17</v>
      </c>
      <c r="H263" s="25">
        <v>20</v>
      </c>
      <c r="I263" s="6" t="s">
        <v>18</v>
      </c>
      <c r="J263" s="6" t="s">
        <v>33</v>
      </c>
      <c r="K263" s="181">
        <v>1040</v>
      </c>
      <c r="L263" s="6"/>
      <c r="M263" s="6"/>
      <c r="N263" s="6"/>
      <c r="O263" s="6"/>
    </row>
    <row r="264" spans="1:15" hidden="1" x14ac:dyDescent="0.2">
      <c r="A264" s="738"/>
      <c r="B264" s="6"/>
      <c r="C264" s="6"/>
      <c r="D264" s="6" t="s">
        <v>493</v>
      </c>
      <c r="E264" s="6" t="s">
        <v>387</v>
      </c>
      <c r="F264" s="6">
        <v>796</v>
      </c>
      <c r="G264" s="6" t="s">
        <v>17</v>
      </c>
      <c r="H264" s="25">
        <v>39</v>
      </c>
      <c r="I264" s="6" t="s">
        <v>18</v>
      </c>
      <c r="J264" s="6" t="s">
        <v>33</v>
      </c>
      <c r="K264" s="181">
        <v>1571.7</v>
      </c>
      <c r="L264" s="6"/>
      <c r="M264" s="6"/>
      <c r="N264" s="6"/>
      <c r="O264" s="6"/>
    </row>
    <row r="265" spans="1:15" hidden="1" x14ac:dyDescent="0.2">
      <c r="A265" s="738"/>
      <c r="B265" s="6"/>
      <c r="C265" s="6"/>
      <c r="D265" s="6" t="s">
        <v>494</v>
      </c>
      <c r="E265" s="6"/>
      <c r="F265" s="6">
        <v>778</v>
      </c>
      <c r="G265" s="6" t="s">
        <v>401</v>
      </c>
      <c r="H265" s="25">
        <v>50</v>
      </c>
      <c r="I265" s="6" t="s">
        <v>18</v>
      </c>
      <c r="J265" s="6" t="s">
        <v>33</v>
      </c>
      <c r="K265" s="181">
        <v>7000</v>
      </c>
      <c r="L265" s="6"/>
      <c r="M265" s="6"/>
      <c r="N265" s="6"/>
      <c r="O265" s="6"/>
    </row>
    <row r="266" spans="1:15" hidden="1" x14ac:dyDescent="0.2">
      <c r="A266" s="738"/>
      <c r="B266" s="6"/>
      <c r="C266" s="6"/>
      <c r="D266" s="6" t="s">
        <v>495</v>
      </c>
      <c r="E266" s="6" t="s">
        <v>496</v>
      </c>
      <c r="F266" s="6">
        <v>778</v>
      </c>
      <c r="G266" s="6" t="s">
        <v>401</v>
      </c>
      <c r="H266" s="25">
        <v>60</v>
      </c>
      <c r="I266" s="6" t="s">
        <v>18</v>
      </c>
      <c r="J266" s="6" t="s">
        <v>33</v>
      </c>
      <c r="K266" s="181">
        <v>9000</v>
      </c>
      <c r="L266" s="6"/>
      <c r="M266" s="6"/>
      <c r="N266" s="6"/>
      <c r="O266" s="6"/>
    </row>
    <row r="267" spans="1:15" hidden="1" x14ac:dyDescent="0.2">
      <c r="A267" s="738"/>
      <c r="B267" s="6"/>
      <c r="C267" s="6"/>
      <c r="D267" s="6" t="s">
        <v>497</v>
      </c>
      <c r="E267" s="6" t="s">
        <v>153</v>
      </c>
      <c r="F267" s="6">
        <v>796</v>
      </c>
      <c r="G267" s="6" t="s">
        <v>17</v>
      </c>
      <c r="H267" s="25">
        <v>20</v>
      </c>
      <c r="I267" s="6" t="s">
        <v>18</v>
      </c>
      <c r="J267" s="6" t="s">
        <v>33</v>
      </c>
      <c r="K267" s="181">
        <v>4000</v>
      </c>
      <c r="L267" s="6"/>
      <c r="M267" s="6"/>
      <c r="N267" s="6"/>
      <c r="O267" s="6"/>
    </row>
    <row r="268" spans="1:15" ht="24" hidden="1" x14ac:dyDescent="0.2">
      <c r="A268" s="738"/>
      <c r="B268" s="6"/>
      <c r="C268" s="6"/>
      <c r="D268" s="6" t="s">
        <v>498</v>
      </c>
      <c r="E268" s="6" t="s">
        <v>499</v>
      </c>
      <c r="F268" s="6">
        <v>796</v>
      </c>
      <c r="G268" s="6" t="s">
        <v>17</v>
      </c>
      <c r="H268" s="25">
        <v>1</v>
      </c>
      <c r="I268" s="6" t="s">
        <v>18</v>
      </c>
      <c r="J268" s="6" t="s">
        <v>33</v>
      </c>
      <c r="K268" s="181">
        <v>5248</v>
      </c>
      <c r="L268" s="6"/>
      <c r="M268" s="6"/>
      <c r="N268" s="6"/>
      <c r="O268" s="6"/>
    </row>
    <row r="269" spans="1:15" ht="24" hidden="1" x14ac:dyDescent="0.2">
      <c r="A269" s="738"/>
      <c r="B269" s="6"/>
      <c r="C269" s="6"/>
      <c r="D269" s="6" t="s">
        <v>500</v>
      </c>
      <c r="E269" s="6" t="s">
        <v>501</v>
      </c>
      <c r="F269" s="6">
        <v>796</v>
      </c>
      <c r="G269" s="6" t="s">
        <v>17</v>
      </c>
      <c r="H269" s="25">
        <v>59</v>
      </c>
      <c r="I269" s="6" t="s">
        <v>18</v>
      </c>
      <c r="J269" s="6" t="s">
        <v>33</v>
      </c>
      <c r="K269" s="181">
        <v>17464</v>
      </c>
      <c r="L269" s="6"/>
      <c r="M269" s="6"/>
      <c r="N269" s="6"/>
      <c r="O269" s="6"/>
    </row>
    <row r="270" spans="1:15" ht="72" hidden="1" x14ac:dyDescent="0.2">
      <c r="A270" s="738"/>
      <c r="B270" s="6"/>
      <c r="C270" s="6"/>
      <c r="D270" s="6" t="s">
        <v>502</v>
      </c>
      <c r="E270" s="6" t="s">
        <v>3062</v>
      </c>
      <c r="F270" s="6">
        <v>796</v>
      </c>
      <c r="G270" s="6" t="s">
        <v>17</v>
      </c>
      <c r="H270" s="25">
        <v>160</v>
      </c>
      <c r="I270" s="6" t="s">
        <v>18</v>
      </c>
      <c r="J270" s="6" t="s">
        <v>33</v>
      </c>
      <c r="K270" s="181">
        <v>20800</v>
      </c>
      <c r="L270" s="6"/>
      <c r="M270" s="6"/>
      <c r="N270" s="6"/>
      <c r="O270" s="6"/>
    </row>
    <row r="271" spans="1:15" ht="60" hidden="1" x14ac:dyDescent="0.2">
      <c r="A271" s="738"/>
      <c r="B271" s="6"/>
      <c r="C271" s="6"/>
      <c r="D271" s="6" t="s">
        <v>503</v>
      </c>
      <c r="E271" s="6" t="s">
        <v>504</v>
      </c>
      <c r="F271" s="6">
        <v>796</v>
      </c>
      <c r="G271" s="6" t="s">
        <v>17</v>
      </c>
      <c r="H271" s="25">
        <v>22</v>
      </c>
      <c r="I271" s="6" t="s">
        <v>18</v>
      </c>
      <c r="J271" s="6" t="s">
        <v>33</v>
      </c>
      <c r="K271" s="181">
        <v>27940</v>
      </c>
      <c r="L271" s="6"/>
      <c r="M271" s="6"/>
      <c r="N271" s="6"/>
      <c r="O271" s="6"/>
    </row>
    <row r="272" spans="1:15" hidden="1" x14ac:dyDescent="0.2">
      <c r="A272" s="738"/>
      <c r="B272" s="6"/>
      <c r="C272" s="6"/>
      <c r="D272" s="6" t="s">
        <v>505</v>
      </c>
      <c r="E272" s="6" t="s">
        <v>387</v>
      </c>
      <c r="F272" s="6">
        <v>796</v>
      </c>
      <c r="G272" s="6" t="s">
        <v>17</v>
      </c>
      <c r="H272" s="25">
        <v>200</v>
      </c>
      <c r="I272" s="6" t="s">
        <v>18</v>
      </c>
      <c r="J272" s="6" t="s">
        <v>33</v>
      </c>
      <c r="K272" s="181">
        <v>11700</v>
      </c>
      <c r="L272" s="6"/>
      <c r="M272" s="6"/>
      <c r="N272" s="6"/>
      <c r="O272" s="6"/>
    </row>
    <row r="273" spans="1:15" hidden="1" x14ac:dyDescent="0.2">
      <c r="A273" s="738"/>
      <c r="B273" s="6"/>
      <c r="C273" s="6"/>
      <c r="D273" s="6" t="s">
        <v>506</v>
      </c>
      <c r="E273" s="6" t="s">
        <v>507</v>
      </c>
      <c r="F273" s="6">
        <v>166</v>
      </c>
      <c r="G273" s="6" t="s">
        <v>474</v>
      </c>
      <c r="H273" s="25">
        <v>2000</v>
      </c>
      <c r="I273" s="6" t="s">
        <v>18</v>
      </c>
      <c r="J273" s="6" t="s">
        <v>33</v>
      </c>
      <c r="K273" s="181">
        <v>46800</v>
      </c>
      <c r="L273" s="6"/>
      <c r="M273" s="6"/>
      <c r="N273" s="6"/>
      <c r="O273" s="6"/>
    </row>
    <row r="274" spans="1:15" ht="36" hidden="1" x14ac:dyDescent="0.2">
      <c r="A274" s="738"/>
      <c r="B274" s="6"/>
      <c r="C274" s="6"/>
      <c r="D274" s="6" t="s">
        <v>508</v>
      </c>
      <c r="E274" s="6" t="s">
        <v>509</v>
      </c>
      <c r="F274" s="6">
        <v>796</v>
      </c>
      <c r="G274" s="6" t="s">
        <v>17</v>
      </c>
      <c r="H274" s="25">
        <v>1</v>
      </c>
      <c r="I274" s="6" t="s">
        <v>18</v>
      </c>
      <c r="J274" s="6" t="s">
        <v>33</v>
      </c>
      <c r="K274" s="181">
        <v>8170</v>
      </c>
      <c r="L274" s="6"/>
      <c r="M274" s="6"/>
      <c r="N274" s="6"/>
      <c r="O274" s="6"/>
    </row>
    <row r="275" spans="1:15" hidden="1" x14ac:dyDescent="0.2">
      <c r="A275" s="738"/>
      <c r="B275" s="6"/>
      <c r="C275" s="6"/>
      <c r="D275" s="6" t="s">
        <v>510</v>
      </c>
      <c r="E275" s="6" t="s">
        <v>387</v>
      </c>
      <c r="F275" s="6">
        <v>796</v>
      </c>
      <c r="G275" s="6" t="s">
        <v>17</v>
      </c>
      <c r="H275" s="25">
        <v>300</v>
      </c>
      <c r="I275" s="6" t="s">
        <v>18</v>
      </c>
      <c r="J275" s="6" t="s">
        <v>33</v>
      </c>
      <c r="K275" s="181">
        <v>37050</v>
      </c>
      <c r="L275" s="6"/>
      <c r="M275" s="6"/>
      <c r="N275" s="6"/>
      <c r="O275" s="6"/>
    </row>
    <row r="276" spans="1:15" hidden="1" x14ac:dyDescent="0.2">
      <c r="A276" s="738"/>
      <c r="B276" s="6"/>
      <c r="C276" s="6"/>
      <c r="D276" s="6" t="s">
        <v>511</v>
      </c>
      <c r="E276" s="6" t="s">
        <v>512</v>
      </c>
      <c r="F276" s="6">
        <v>796</v>
      </c>
      <c r="G276" s="6" t="s">
        <v>17</v>
      </c>
      <c r="H276" s="25">
        <v>300</v>
      </c>
      <c r="I276" s="6" t="s">
        <v>18</v>
      </c>
      <c r="J276" s="6" t="s">
        <v>33</v>
      </c>
      <c r="K276" s="181">
        <v>40950</v>
      </c>
      <c r="L276" s="6"/>
      <c r="M276" s="6"/>
      <c r="N276" s="6"/>
      <c r="O276" s="6"/>
    </row>
    <row r="277" spans="1:15" ht="72" hidden="1" x14ac:dyDescent="0.2">
      <c r="A277" s="738"/>
      <c r="B277" s="6"/>
      <c r="C277" s="6"/>
      <c r="D277" s="6" t="s">
        <v>513</v>
      </c>
      <c r="E277" s="6" t="s">
        <v>3063</v>
      </c>
      <c r="F277" s="6">
        <v>796</v>
      </c>
      <c r="G277" s="6" t="s">
        <v>17</v>
      </c>
      <c r="H277" s="25">
        <v>100</v>
      </c>
      <c r="I277" s="6" t="s">
        <v>18</v>
      </c>
      <c r="J277" s="6" t="s">
        <v>33</v>
      </c>
      <c r="K277" s="181">
        <v>6500</v>
      </c>
      <c r="L277" s="6"/>
      <c r="M277" s="6"/>
      <c r="N277" s="6"/>
      <c r="O277" s="6"/>
    </row>
    <row r="278" spans="1:15" ht="24" hidden="1" x14ac:dyDescent="0.2">
      <c r="A278" s="738"/>
      <c r="B278" s="6"/>
      <c r="C278" s="6"/>
      <c r="D278" s="6" t="s">
        <v>514</v>
      </c>
      <c r="E278" s="6" t="s">
        <v>515</v>
      </c>
      <c r="F278" s="6">
        <v>166</v>
      </c>
      <c r="G278" s="6" t="s">
        <v>474</v>
      </c>
      <c r="H278" s="25">
        <v>420</v>
      </c>
      <c r="I278" s="6" t="s">
        <v>18</v>
      </c>
      <c r="J278" s="6" t="s">
        <v>33</v>
      </c>
      <c r="K278" s="181">
        <v>427140</v>
      </c>
      <c r="L278" s="6"/>
      <c r="M278" s="6"/>
      <c r="N278" s="6"/>
      <c r="O278" s="6"/>
    </row>
    <row r="279" spans="1:15" ht="24" hidden="1" x14ac:dyDescent="0.2">
      <c r="A279" s="738"/>
      <c r="B279" s="6"/>
      <c r="C279" s="6"/>
      <c r="D279" s="6" t="s">
        <v>516</v>
      </c>
      <c r="E279" s="6" t="s">
        <v>387</v>
      </c>
      <c r="F279" s="6">
        <v>796</v>
      </c>
      <c r="G279" s="6" t="s">
        <v>17</v>
      </c>
      <c r="H279" s="25">
        <v>60</v>
      </c>
      <c r="I279" s="6" t="s">
        <v>18</v>
      </c>
      <c r="J279" s="6" t="s">
        <v>33</v>
      </c>
      <c r="K279" s="181">
        <v>6240</v>
      </c>
      <c r="L279" s="6"/>
      <c r="M279" s="6"/>
      <c r="N279" s="6"/>
      <c r="O279" s="6"/>
    </row>
    <row r="280" spans="1:15" ht="24" hidden="1" x14ac:dyDescent="0.2">
      <c r="A280" s="738"/>
      <c r="B280" s="6"/>
      <c r="C280" s="6"/>
      <c r="D280" s="6" t="s">
        <v>517</v>
      </c>
      <c r="E280" s="6" t="s">
        <v>387</v>
      </c>
      <c r="F280" s="6">
        <v>796</v>
      </c>
      <c r="G280" s="6" t="s">
        <v>17</v>
      </c>
      <c r="H280" s="25">
        <v>60</v>
      </c>
      <c r="I280" s="6" t="s">
        <v>18</v>
      </c>
      <c r="J280" s="6" t="s">
        <v>33</v>
      </c>
      <c r="K280" s="181">
        <v>6240</v>
      </c>
      <c r="L280" s="6"/>
      <c r="M280" s="6"/>
      <c r="N280" s="6"/>
      <c r="O280" s="6"/>
    </row>
    <row r="281" spans="1:15" ht="24" hidden="1" x14ac:dyDescent="0.2">
      <c r="A281" s="738"/>
      <c r="B281" s="6"/>
      <c r="C281" s="6"/>
      <c r="D281" s="6" t="s">
        <v>518</v>
      </c>
      <c r="E281" s="6" t="s">
        <v>387</v>
      </c>
      <c r="F281" s="6">
        <v>796</v>
      </c>
      <c r="G281" s="6" t="s">
        <v>17</v>
      </c>
      <c r="H281" s="25">
        <v>60</v>
      </c>
      <c r="I281" s="6" t="s">
        <v>18</v>
      </c>
      <c r="J281" s="6" t="s">
        <v>33</v>
      </c>
      <c r="K281" s="181">
        <v>12402</v>
      </c>
      <c r="L281" s="6"/>
      <c r="M281" s="6"/>
      <c r="N281" s="6"/>
      <c r="O281" s="6"/>
    </row>
    <row r="282" spans="1:15" ht="36" hidden="1" x14ac:dyDescent="0.2">
      <c r="A282" s="738"/>
      <c r="B282" s="6"/>
      <c r="C282" s="6"/>
      <c r="D282" s="6" t="s">
        <v>519</v>
      </c>
      <c r="E282" s="6" t="s">
        <v>520</v>
      </c>
      <c r="F282" s="6">
        <v>796</v>
      </c>
      <c r="G282" s="6" t="s">
        <v>17</v>
      </c>
      <c r="H282" s="25">
        <v>1</v>
      </c>
      <c r="I282" s="6" t="s">
        <v>18</v>
      </c>
      <c r="J282" s="6" t="s">
        <v>33</v>
      </c>
      <c r="K282" s="181">
        <v>46129</v>
      </c>
      <c r="L282" s="6"/>
      <c r="M282" s="6"/>
      <c r="N282" s="6"/>
      <c r="O282" s="6"/>
    </row>
    <row r="283" spans="1:15" ht="24" hidden="1" x14ac:dyDescent="0.2">
      <c r="A283" s="737">
        <v>29</v>
      </c>
      <c r="B283" s="74" t="s">
        <v>521</v>
      </c>
      <c r="C283" s="33" t="s">
        <v>109</v>
      </c>
      <c r="D283" s="2" t="s">
        <v>522</v>
      </c>
      <c r="E283" s="2" t="s">
        <v>111</v>
      </c>
      <c r="F283" s="2">
        <v>839</v>
      </c>
      <c r="G283" s="2" t="s">
        <v>107</v>
      </c>
      <c r="H283" s="66">
        <v>247</v>
      </c>
      <c r="I283" s="2" t="s">
        <v>112</v>
      </c>
      <c r="J283" s="2" t="s">
        <v>113</v>
      </c>
      <c r="K283" s="261">
        <v>8621612</v>
      </c>
      <c r="L283" s="2" t="s">
        <v>7</v>
      </c>
      <c r="M283" s="2" t="s">
        <v>8</v>
      </c>
      <c r="N283" s="2" t="s">
        <v>22</v>
      </c>
      <c r="O283" s="2" t="s">
        <v>23</v>
      </c>
    </row>
    <row r="284" spans="1:15" ht="60" hidden="1" x14ac:dyDescent="0.2">
      <c r="A284" s="738"/>
      <c r="B284" s="2"/>
      <c r="C284" s="2"/>
      <c r="D284" s="6" t="s">
        <v>224</v>
      </c>
      <c r="E284" s="6" t="s">
        <v>3053</v>
      </c>
      <c r="F284" s="6">
        <v>796</v>
      </c>
      <c r="G284" s="6" t="s">
        <v>107</v>
      </c>
      <c r="H284" s="68">
        <v>1</v>
      </c>
      <c r="I284" s="6" t="s">
        <v>112</v>
      </c>
      <c r="J284" s="6" t="s">
        <v>113</v>
      </c>
      <c r="K284" s="181">
        <v>3456</v>
      </c>
      <c r="L284" s="6"/>
      <c r="M284" s="6"/>
      <c r="N284" s="6"/>
      <c r="O284" s="6"/>
    </row>
    <row r="285" spans="1:15" ht="24" hidden="1" x14ac:dyDescent="0.2">
      <c r="A285" s="738"/>
      <c r="B285" s="2"/>
      <c r="C285" s="2"/>
      <c r="D285" s="6" t="s">
        <v>523</v>
      </c>
      <c r="E285" s="6" t="s">
        <v>524</v>
      </c>
      <c r="F285" s="6">
        <v>796</v>
      </c>
      <c r="G285" s="6" t="s">
        <v>107</v>
      </c>
      <c r="H285" s="68">
        <v>78</v>
      </c>
      <c r="I285" s="6" t="s">
        <v>112</v>
      </c>
      <c r="J285" s="6" t="s">
        <v>113</v>
      </c>
      <c r="K285" s="181">
        <v>1237080</v>
      </c>
      <c r="L285" s="6"/>
      <c r="M285" s="6"/>
      <c r="N285" s="6"/>
      <c r="O285" s="6"/>
    </row>
    <row r="286" spans="1:15" ht="24" hidden="1" x14ac:dyDescent="0.2">
      <c r="A286" s="738"/>
      <c r="B286" s="2"/>
      <c r="C286" s="2"/>
      <c r="D286" s="6" t="s">
        <v>525</v>
      </c>
      <c r="E286" s="6" t="s">
        <v>153</v>
      </c>
      <c r="F286" s="6">
        <v>796</v>
      </c>
      <c r="G286" s="6" t="s">
        <v>107</v>
      </c>
      <c r="H286" s="68">
        <v>1</v>
      </c>
      <c r="I286" s="6" t="s">
        <v>112</v>
      </c>
      <c r="J286" s="6" t="s">
        <v>113</v>
      </c>
      <c r="K286" s="181">
        <v>16000</v>
      </c>
      <c r="L286" s="6"/>
      <c r="M286" s="6"/>
      <c r="N286" s="6"/>
      <c r="O286" s="6"/>
    </row>
    <row r="287" spans="1:15" ht="24" hidden="1" x14ac:dyDescent="0.2">
      <c r="A287" s="738"/>
      <c r="B287" s="2"/>
      <c r="C287" s="2"/>
      <c r="D287" s="6" t="s">
        <v>526</v>
      </c>
      <c r="E287" s="6" t="s">
        <v>527</v>
      </c>
      <c r="F287" s="6">
        <v>796</v>
      </c>
      <c r="G287" s="6" t="s">
        <v>107</v>
      </c>
      <c r="H287" s="68">
        <v>10</v>
      </c>
      <c r="I287" s="6" t="s">
        <v>112</v>
      </c>
      <c r="J287" s="6" t="s">
        <v>113</v>
      </c>
      <c r="K287" s="181">
        <v>130000</v>
      </c>
      <c r="L287" s="6"/>
      <c r="M287" s="6"/>
      <c r="N287" s="6"/>
      <c r="O287" s="6"/>
    </row>
    <row r="288" spans="1:15" ht="24" hidden="1" x14ac:dyDescent="0.2">
      <c r="A288" s="738"/>
      <c r="B288" s="2"/>
      <c r="C288" s="2"/>
      <c r="D288" s="6" t="s">
        <v>528</v>
      </c>
      <c r="E288" s="6" t="s">
        <v>529</v>
      </c>
      <c r="F288" s="6">
        <v>796</v>
      </c>
      <c r="G288" s="6" t="s">
        <v>107</v>
      </c>
      <c r="H288" s="68">
        <v>112</v>
      </c>
      <c r="I288" s="6" t="s">
        <v>112</v>
      </c>
      <c r="J288" s="6" t="s">
        <v>113</v>
      </c>
      <c r="K288" s="181">
        <v>4741296</v>
      </c>
      <c r="L288" s="6"/>
      <c r="M288" s="6"/>
      <c r="N288" s="6"/>
      <c r="O288" s="6"/>
    </row>
    <row r="289" spans="1:15" ht="24" hidden="1" x14ac:dyDescent="0.2">
      <c r="A289" s="738"/>
      <c r="B289" s="2"/>
      <c r="C289" s="2"/>
      <c r="D289" s="6" t="s">
        <v>530</v>
      </c>
      <c r="E289" s="6" t="s">
        <v>529</v>
      </c>
      <c r="F289" s="6">
        <v>796</v>
      </c>
      <c r="G289" s="6" t="s">
        <v>107</v>
      </c>
      <c r="H289" s="68">
        <v>41</v>
      </c>
      <c r="I289" s="6" t="s">
        <v>112</v>
      </c>
      <c r="J289" s="6" t="s">
        <v>113</v>
      </c>
      <c r="K289" s="181">
        <v>2249547</v>
      </c>
      <c r="L289" s="6"/>
      <c r="M289" s="6"/>
      <c r="N289" s="6"/>
      <c r="O289" s="6"/>
    </row>
    <row r="290" spans="1:15" ht="24" hidden="1" x14ac:dyDescent="0.2">
      <c r="A290" s="738"/>
      <c r="B290" s="2"/>
      <c r="C290" s="2"/>
      <c r="D290" s="6" t="s">
        <v>531</v>
      </c>
      <c r="E290" s="6" t="s">
        <v>529</v>
      </c>
      <c r="F290" s="6">
        <v>796</v>
      </c>
      <c r="G290" s="6" t="s">
        <v>107</v>
      </c>
      <c r="H290" s="68">
        <v>1</v>
      </c>
      <c r="I290" s="6" t="s">
        <v>112</v>
      </c>
      <c r="J290" s="6" t="s">
        <v>113</v>
      </c>
      <c r="K290" s="181">
        <v>72316</v>
      </c>
      <c r="L290" s="6"/>
      <c r="M290" s="6"/>
      <c r="N290" s="6"/>
      <c r="O290" s="6"/>
    </row>
    <row r="291" spans="1:15" ht="24" hidden="1" x14ac:dyDescent="0.2">
      <c r="A291" s="738"/>
      <c r="B291" s="2"/>
      <c r="C291" s="2"/>
      <c r="D291" s="6" t="s">
        <v>532</v>
      </c>
      <c r="E291" s="6" t="s">
        <v>529</v>
      </c>
      <c r="F291" s="6">
        <v>796</v>
      </c>
      <c r="G291" s="6" t="s">
        <v>107</v>
      </c>
      <c r="H291" s="68">
        <v>1</v>
      </c>
      <c r="I291" s="6" t="s">
        <v>112</v>
      </c>
      <c r="J291" s="6" t="s">
        <v>113</v>
      </c>
      <c r="K291" s="181">
        <v>75093</v>
      </c>
      <c r="L291" s="6"/>
      <c r="M291" s="6"/>
      <c r="N291" s="6"/>
      <c r="O291" s="6"/>
    </row>
    <row r="292" spans="1:15" ht="24" hidden="1" x14ac:dyDescent="0.2">
      <c r="A292" s="738"/>
      <c r="B292" s="2"/>
      <c r="C292" s="2"/>
      <c r="D292" s="6" t="s">
        <v>533</v>
      </c>
      <c r="E292" s="6" t="s">
        <v>529</v>
      </c>
      <c r="F292" s="6">
        <v>796</v>
      </c>
      <c r="G292" s="6" t="s">
        <v>107</v>
      </c>
      <c r="H292" s="68">
        <v>1</v>
      </c>
      <c r="I292" s="6" t="s">
        <v>112</v>
      </c>
      <c r="J292" s="6" t="s">
        <v>113</v>
      </c>
      <c r="K292" s="181">
        <v>75000</v>
      </c>
      <c r="L292" s="6"/>
      <c r="M292" s="6"/>
      <c r="N292" s="6"/>
      <c r="O292" s="6"/>
    </row>
    <row r="293" spans="1:15" ht="24" hidden="1" x14ac:dyDescent="0.2">
      <c r="A293" s="738"/>
      <c r="B293" s="2"/>
      <c r="C293" s="2"/>
      <c r="D293" s="6" t="s">
        <v>534</v>
      </c>
      <c r="E293" s="6" t="s">
        <v>535</v>
      </c>
      <c r="F293" s="6">
        <v>796</v>
      </c>
      <c r="G293" s="6" t="s">
        <v>107</v>
      </c>
      <c r="H293" s="68">
        <v>1</v>
      </c>
      <c r="I293" s="6" t="s">
        <v>112</v>
      </c>
      <c r="J293" s="6" t="s">
        <v>113</v>
      </c>
      <c r="K293" s="181">
        <v>21824</v>
      </c>
      <c r="L293" s="6"/>
      <c r="M293" s="6"/>
      <c r="N293" s="6"/>
      <c r="O293" s="6"/>
    </row>
    <row r="294" spans="1:15" ht="24" hidden="1" x14ac:dyDescent="0.2">
      <c r="A294" s="737">
        <v>30</v>
      </c>
      <c r="B294" s="75" t="s">
        <v>536</v>
      </c>
      <c r="C294" s="76" t="s">
        <v>537</v>
      </c>
      <c r="D294" s="2" t="s">
        <v>538</v>
      </c>
      <c r="E294" s="2" t="s">
        <v>111</v>
      </c>
      <c r="F294" s="2">
        <v>796</v>
      </c>
      <c r="G294" s="2" t="s">
        <v>107</v>
      </c>
      <c r="H294" s="66">
        <v>21</v>
      </c>
      <c r="I294" s="2" t="s">
        <v>112</v>
      </c>
      <c r="J294" s="2" t="s">
        <v>113</v>
      </c>
      <c r="K294" s="261">
        <v>3540296.61</v>
      </c>
      <c r="L294" s="2" t="s">
        <v>7</v>
      </c>
      <c r="M294" s="77" t="s">
        <v>539</v>
      </c>
      <c r="N294" s="2" t="s">
        <v>22</v>
      </c>
      <c r="O294" s="2" t="s">
        <v>23</v>
      </c>
    </row>
    <row r="295" spans="1:15" ht="24" hidden="1" x14ac:dyDescent="0.2">
      <c r="A295" s="738"/>
      <c r="B295" s="70"/>
      <c r="C295" s="2"/>
      <c r="D295" s="6" t="s">
        <v>541</v>
      </c>
      <c r="E295" s="6" t="s">
        <v>542</v>
      </c>
      <c r="F295" s="6">
        <v>796</v>
      </c>
      <c r="G295" s="6" t="s">
        <v>107</v>
      </c>
      <c r="H295" s="114">
        <v>5</v>
      </c>
      <c r="I295" s="6" t="s">
        <v>112</v>
      </c>
      <c r="J295" s="6" t="s">
        <v>113</v>
      </c>
      <c r="K295" s="185">
        <v>796610.16949152551</v>
      </c>
      <c r="L295" s="6"/>
      <c r="M295" s="6"/>
      <c r="N295" s="6"/>
      <c r="O295" s="6"/>
    </row>
    <row r="296" spans="1:15" ht="24" hidden="1" x14ac:dyDescent="0.2">
      <c r="A296" s="738"/>
      <c r="B296" s="70"/>
      <c r="C296" s="2"/>
      <c r="D296" s="6" t="s">
        <v>543</v>
      </c>
      <c r="E296" s="6" t="s">
        <v>542</v>
      </c>
      <c r="F296" s="6">
        <v>796</v>
      </c>
      <c r="G296" s="6" t="s">
        <v>107</v>
      </c>
      <c r="H296" s="115">
        <v>1</v>
      </c>
      <c r="I296" s="6" t="s">
        <v>112</v>
      </c>
      <c r="J296" s="6" t="s">
        <v>113</v>
      </c>
      <c r="K296" s="185">
        <v>129067.79661016951</v>
      </c>
      <c r="L296" s="6"/>
      <c r="M296" s="6"/>
      <c r="N296" s="6"/>
      <c r="O296" s="6"/>
    </row>
    <row r="297" spans="1:15" ht="36" hidden="1" x14ac:dyDescent="0.2">
      <c r="A297" s="738"/>
      <c r="B297" s="70"/>
      <c r="C297" s="2"/>
      <c r="D297" s="6" t="s">
        <v>544</v>
      </c>
      <c r="E297" s="6" t="s">
        <v>545</v>
      </c>
      <c r="F297" s="6">
        <v>796</v>
      </c>
      <c r="G297" s="6" t="s">
        <v>107</v>
      </c>
      <c r="H297" s="115">
        <v>2</v>
      </c>
      <c r="I297" s="6" t="s">
        <v>112</v>
      </c>
      <c r="J297" s="6" t="s">
        <v>113</v>
      </c>
      <c r="K297" s="185">
        <v>30508.474576271186</v>
      </c>
      <c r="L297" s="6"/>
      <c r="M297" s="6"/>
      <c r="N297" s="6"/>
      <c r="O297" s="6"/>
    </row>
    <row r="298" spans="1:15" ht="24" hidden="1" x14ac:dyDescent="0.2">
      <c r="A298" s="738"/>
      <c r="B298" s="70"/>
      <c r="C298" s="2"/>
      <c r="D298" s="6" t="s">
        <v>546</v>
      </c>
      <c r="E298" s="6" t="s">
        <v>542</v>
      </c>
      <c r="F298" s="6">
        <v>796</v>
      </c>
      <c r="G298" s="6" t="s">
        <v>107</v>
      </c>
      <c r="H298" s="116">
        <v>11</v>
      </c>
      <c r="I298" s="6" t="s">
        <v>112</v>
      </c>
      <c r="J298" s="6" t="s">
        <v>113</v>
      </c>
      <c r="K298" s="185">
        <v>279661.01694915257</v>
      </c>
      <c r="L298" s="6"/>
      <c r="M298" s="6"/>
      <c r="N298" s="6"/>
      <c r="O298" s="6"/>
    </row>
    <row r="299" spans="1:15" ht="24" hidden="1" x14ac:dyDescent="0.2">
      <c r="A299" s="738"/>
      <c r="B299" s="70"/>
      <c r="C299" s="2"/>
      <c r="D299" s="6" t="s">
        <v>547</v>
      </c>
      <c r="E299" s="6" t="s">
        <v>542</v>
      </c>
      <c r="F299" s="6">
        <v>796</v>
      </c>
      <c r="G299" s="6" t="s">
        <v>107</v>
      </c>
      <c r="H299" s="117">
        <v>5</v>
      </c>
      <c r="I299" s="6" t="s">
        <v>112</v>
      </c>
      <c r="J299" s="6" t="s">
        <v>113</v>
      </c>
      <c r="K299" s="185">
        <v>203389.83050847458</v>
      </c>
      <c r="L299" s="6"/>
      <c r="M299" s="6"/>
      <c r="N299" s="6"/>
      <c r="O299" s="6"/>
    </row>
    <row r="300" spans="1:15" ht="24" hidden="1" x14ac:dyDescent="0.2">
      <c r="A300" s="104"/>
      <c r="B300" s="70"/>
      <c r="C300" s="2"/>
      <c r="D300" s="42" t="s">
        <v>548</v>
      </c>
      <c r="E300" s="78" t="s">
        <v>542</v>
      </c>
      <c r="F300" s="78">
        <v>796</v>
      </c>
      <c r="G300" s="78" t="s">
        <v>107</v>
      </c>
      <c r="H300" s="114">
        <v>1</v>
      </c>
      <c r="I300" s="78" t="s">
        <v>112</v>
      </c>
      <c r="J300" s="78" t="s">
        <v>113</v>
      </c>
      <c r="K300" s="185">
        <v>44067.796610169491</v>
      </c>
      <c r="L300" s="6"/>
      <c r="M300" s="6"/>
      <c r="N300" s="6"/>
      <c r="O300" s="6"/>
    </row>
    <row r="301" spans="1:15" ht="24" hidden="1" x14ac:dyDescent="0.2">
      <c r="A301" s="104"/>
      <c r="B301" s="70"/>
      <c r="C301" s="2"/>
      <c r="D301" s="42" t="s">
        <v>549</v>
      </c>
      <c r="E301" s="78" t="s">
        <v>542</v>
      </c>
      <c r="F301" s="78">
        <v>796</v>
      </c>
      <c r="G301" s="78" t="s">
        <v>107</v>
      </c>
      <c r="H301" s="114">
        <v>67</v>
      </c>
      <c r="I301" s="78" t="s">
        <v>112</v>
      </c>
      <c r="J301" s="78" t="s">
        <v>113</v>
      </c>
      <c r="K301" s="185">
        <v>1121398.3050847459</v>
      </c>
      <c r="L301" s="6"/>
      <c r="M301" s="6"/>
      <c r="N301" s="6"/>
      <c r="O301" s="6"/>
    </row>
    <row r="302" spans="1:15" ht="24" hidden="1" x14ac:dyDescent="0.2">
      <c r="A302" s="104"/>
      <c r="B302" s="70"/>
      <c r="C302" s="2"/>
      <c r="D302" s="42" t="s">
        <v>550</v>
      </c>
      <c r="E302" s="78" t="s">
        <v>542</v>
      </c>
      <c r="F302" s="78">
        <v>796</v>
      </c>
      <c r="G302" s="78" t="s">
        <v>107</v>
      </c>
      <c r="H302" s="118">
        <v>92</v>
      </c>
      <c r="I302" s="78" t="s">
        <v>112</v>
      </c>
      <c r="J302" s="78" t="s">
        <v>113</v>
      </c>
      <c r="K302" s="185">
        <v>350847.45762711868</v>
      </c>
      <c r="L302" s="6"/>
      <c r="M302" s="6"/>
      <c r="N302" s="6"/>
      <c r="O302" s="6"/>
    </row>
    <row r="303" spans="1:15" ht="24" hidden="1" x14ac:dyDescent="0.2">
      <c r="A303" s="105"/>
      <c r="B303" s="70"/>
      <c r="C303" s="2"/>
      <c r="D303" s="42" t="s">
        <v>551</v>
      </c>
      <c r="E303" s="42" t="s">
        <v>552</v>
      </c>
      <c r="F303" s="78">
        <v>797</v>
      </c>
      <c r="G303" s="78" t="s">
        <v>107</v>
      </c>
      <c r="H303" s="114">
        <v>92</v>
      </c>
      <c r="I303" s="78" t="s">
        <v>112</v>
      </c>
      <c r="J303" s="78" t="s">
        <v>113</v>
      </c>
      <c r="K303" s="186">
        <v>584745.76271186443</v>
      </c>
      <c r="L303" s="6"/>
      <c r="M303" s="6"/>
      <c r="N303" s="6"/>
      <c r="O303" s="6"/>
    </row>
    <row r="304" spans="1:15" ht="24" hidden="1" x14ac:dyDescent="0.2">
      <c r="A304" s="104">
        <v>32</v>
      </c>
      <c r="B304" s="2" t="s">
        <v>196</v>
      </c>
      <c r="C304" s="2" t="s">
        <v>197</v>
      </c>
      <c r="D304" s="2" t="s">
        <v>553</v>
      </c>
      <c r="E304" s="2" t="s">
        <v>554</v>
      </c>
      <c r="F304" s="2" t="s">
        <v>135</v>
      </c>
      <c r="G304" s="2" t="s">
        <v>63</v>
      </c>
      <c r="H304" s="66">
        <v>105</v>
      </c>
      <c r="I304" s="2" t="s">
        <v>18</v>
      </c>
      <c r="J304" s="2" t="s">
        <v>136</v>
      </c>
      <c r="K304" s="261">
        <v>5911000</v>
      </c>
      <c r="L304" s="2" t="s">
        <v>7</v>
      </c>
      <c r="M304" s="2" t="s">
        <v>8</v>
      </c>
      <c r="N304" s="2" t="s">
        <v>22</v>
      </c>
      <c r="O304" s="2" t="s">
        <v>23</v>
      </c>
    </row>
    <row r="305" spans="1:15" ht="24" hidden="1" x14ac:dyDescent="0.2">
      <c r="A305" s="104"/>
      <c r="B305" s="70"/>
      <c r="C305" s="2"/>
      <c r="D305" s="6" t="s">
        <v>555</v>
      </c>
      <c r="E305" s="6" t="s">
        <v>554</v>
      </c>
      <c r="F305" s="6" t="s">
        <v>556</v>
      </c>
      <c r="G305" s="6" t="s">
        <v>63</v>
      </c>
      <c r="H305" s="68">
        <v>96</v>
      </c>
      <c r="I305" s="6" t="s">
        <v>18</v>
      </c>
      <c r="J305" s="6" t="s">
        <v>136</v>
      </c>
      <c r="K305" s="181">
        <v>4349292.4800000004</v>
      </c>
      <c r="L305" s="2"/>
      <c r="M305" s="2"/>
      <c r="N305" s="2"/>
      <c r="O305" s="2"/>
    </row>
    <row r="306" spans="1:15" ht="24" hidden="1" x14ac:dyDescent="0.2">
      <c r="A306" s="104"/>
      <c r="B306" s="70"/>
      <c r="C306" s="2"/>
      <c r="D306" s="6" t="s">
        <v>557</v>
      </c>
      <c r="E306" s="6" t="s">
        <v>554</v>
      </c>
      <c r="F306" s="6" t="s">
        <v>558</v>
      </c>
      <c r="G306" s="6" t="s">
        <v>63</v>
      </c>
      <c r="H306" s="68">
        <v>1</v>
      </c>
      <c r="I306" s="6" t="s">
        <v>18</v>
      </c>
      <c r="J306" s="6" t="s">
        <v>136</v>
      </c>
      <c r="K306" s="181">
        <v>173523.44</v>
      </c>
      <c r="L306" s="2"/>
      <c r="M306" s="2"/>
      <c r="N306" s="2"/>
      <c r="O306" s="2"/>
    </row>
    <row r="307" spans="1:15" ht="24" hidden="1" x14ac:dyDescent="0.2">
      <c r="A307" s="104"/>
      <c r="B307" s="70"/>
      <c r="C307" s="2"/>
      <c r="D307" s="6" t="s">
        <v>559</v>
      </c>
      <c r="E307" s="6" t="s">
        <v>554</v>
      </c>
      <c r="F307" s="6" t="s">
        <v>560</v>
      </c>
      <c r="G307" s="6" t="s">
        <v>63</v>
      </c>
      <c r="H307" s="68">
        <v>8</v>
      </c>
      <c r="I307" s="6" t="s">
        <v>18</v>
      </c>
      <c r="J307" s="6" t="s">
        <v>136</v>
      </c>
      <c r="K307" s="181">
        <v>1388184.08</v>
      </c>
      <c r="L307" s="2"/>
      <c r="M307" s="2"/>
      <c r="N307" s="2"/>
      <c r="O307" s="2"/>
    </row>
    <row r="308" spans="1:15" ht="72" hidden="1" x14ac:dyDescent="0.2">
      <c r="A308" s="103">
        <v>33</v>
      </c>
      <c r="B308" s="65" t="s">
        <v>215</v>
      </c>
      <c r="C308" s="43" t="s">
        <v>109</v>
      </c>
      <c r="D308" s="2" t="s">
        <v>561</v>
      </c>
      <c r="E308" s="6" t="s">
        <v>562</v>
      </c>
      <c r="F308" s="2">
        <v>796</v>
      </c>
      <c r="G308" s="2" t="s">
        <v>107</v>
      </c>
      <c r="H308" s="66">
        <v>4</v>
      </c>
      <c r="I308" s="2" t="s">
        <v>18</v>
      </c>
      <c r="J308" s="2" t="s">
        <v>136</v>
      </c>
      <c r="K308" s="261">
        <v>647476</v>
      </c>
      <c r="L308" s="2" t="s">
        <v>7</v>
      </c>
      <c r="M308" s="2" t="s">
        <v>313</v>
      </c>
      <c r="N308" s="2" t="s">
        <v>22</v>
      </c>
      <c r="O308" s="2" t="s">
        <v>23</v>
      </c>
    </row>
    <row r="309" spans="1:15" ht="24" hidden="1" x14ac:dyDescent="0.2">
      <c r="A309" s="737">
        <v>34</v>
      </c>
      <c r="B309" s="65" t="s">
        <v>215</v>
      </c>
      <c r="C309" s="43" t="s">
        <v>109</v>
      </c>
      <c r="D309" s="2" t="s">
        <v>563</v>
      </c>
      <c r="E309" s="2" t="s">
        <v>564</v>
      </c>
      <c r="F309" s="2">
        <v>839</v>
      </c>
      <c r="G309" s="2" t="s">
        <v>107</v>
      </c>
      <c r="H309" s="66">
        <v>56017</v>
      </c>
      <c r="I309" s="2" t="s">
        <v>18</v>
      </c>
      <c r="J309" s="2" t="s">
        <v>136</v>
      </c>
      <c r="K309" s="261">
        <v>12001460.699999999</v>
      </c>
      <c r="L309" s="2" t="s">
        <v>7</v>
      </c>
      <c r="M309" s="2" t="s">
        <v>8</v>
      </c>
      <c r="N309" s="2" t="s">
        <v>22</v>
      </c>
      <c r="O309" s="2" t="s">
        <v>23</v>
      </c>
    </row>
    <row r="310" spans="1:15" ht="84" hidden="1" x14ac:dyDescent="0.2">
      <c r="A310" s="738"/>
      <c r="B310" s="2"/>
      <c r="C310" s="2"/>
      <c r="D310" s="6" t="s">
        <v>565</v>
      </c>
      <c r="E310" s="6" t="s">
        <v>3064</v>
      </c>
      <c r="F310" s="6">
        <v>796</v>
      </c>
      <c r="G310" s="6" t="s">
        <v>107</v>
      </c>
      <c r="H310" s="68">
        <v>2</v>
      </c>
      <c r="I310" s="6" t="s">
        <v>18</v>
      </c>
      <c r="J310" s="6" t="s">
        <v>136</v>
      </c>
      <c r="K310" s="181">
        <v>9128</v>
      </c>
      <c r="L310" s="6"/>
      <c r="M310" s="6"/>
      <c r="N310" s="6"/>
      <c r="O310" s="6"/>
    </row>
    <row r="311" spans="1:15" ht="24" hidden="1" x14ac:dyDescent="0.2">
      <c r="A311" s="738"/>
      <c r="B311" s="2"/>
      <c r="C311" s="2"/>
      <c r="D311" s="6" t="s">
        <v>566</v>
      </c>
      <c r="E311" s="6" t="s">
        <v>359</v>
      </c>
      <c r="F311" s="6">
        <v>796</v>
      </c>
      <c r="G311" s="6" t="s">
        <v>107</v>
      </c>
      <c r="H311" s="68">
        <v>32</v>
      </c>
      <c r="I311" s="6" t="s">
        <v>18</v>
      </c>
      <c r="J311" s="6" t="s">
        <v>136</v>
      </c>
      <c r="K311" s="181">
        <v>11552</v>
      </c>
      <c r="L311" s="6"/>
      <c r="M311" s="6"/>
      <c r="N311" s="6"/>
      <c r="O311" s="6"/>
    </row>
    <row r="312" spans="1:15" ht="24" hidden="1" x14ac:dyDescent="0.2">
      <c r="A312" s="738"/>
      <c r="B312" s="2"/>
      <c r="C312" s="2"/>
      <c r="D312" s="6" t="s">
        <v>567</v>
      </c>
      <c r="E312" s="6" t="s">
        <v>568</v>
      </c>
      <c r="F312" s="6">
        <v>796</v>
      </c>
      <c r="G312" s="6" t="s">
        <v>107</v>
      </c>
      <c r="H312" s="68">
        <v>213</v>
      </c>
      <c r="I312" s="6" t="s">
        <v>18</v>
      </c>
      <c r="J312" s="6" t="s">
        <v>136</v>
      </c>
      <c r="K312" s="181">
        <v>87756</v>
      </c>
      <c r="L312" s="6"/>
      <c r="M312" s="6"/>
      <c r="N312" s="6"/>
      <c r="O312" s="6"/>
    </row>
    <row r="313" spans="1:15" ht="24" hidden="1" x14ac:dyDescent="0.2">
      <c r="A313" s="738"/>
      <c r="B313" s="2"/>
      <c r="C313" s="2"/>
      <c r="D313" s="6" t="s">
        <v>569</v>
      </c>
      <c r="E313" s="6" t="s">
        <v>570</v>
      </c>
      <c r="F313" s="6">
        <v>796</v>
      </c>
      <c r="G313" s="6" t="s">
        <v>107</v>
      </c>
      <c r="H313" s="68">
        <v>99</v>
      </c>
      <c r="I313" s="6" t="s">
        <v>18</v>
      </c>
      <c r="J313" s="6" t="s">
        <v>136</v>
      </c>
      <c r="K313" s="181">
        <v>149886</v>
      </c>
      <c r="L313" s="6"/>
      <c r="M313" s="6"/>
      <c r="N313" s="6"/>
      <c r="O313" s="6"/>
    </row>
    <row r="314" spans="1:15" hidden="1" x14ac:dyDescent="0.2">
      <c r="A314" s="738"/>
      <c r="B314" s="2"/>
      <c r="C314" s="2"/>
      <c r="D314" s="6" t="s">
        <v>571</v>
      </c>
      <c r="E314" s="6" t="s">
        <v>570</v>
      </c>
      <c r="F314" s="6">
        <v>796</v>
      </c>
      <c r="G314" s="6" t="s">
        <v>107</v>
      </c>
      <c r="H314" s="68">
        <v>170</v>
      </c>
      <c r="I314" s="6" t="s">
        <v>18</v>
      </c>
      <c r="J314" s="6" t="s">
        <v>136</v>
      </c>
      <c r="K314" s="181">
        <v>24310</v>
      </c>
      <c r="L314" s="6"/>
      <c r="M314" s="6"/>
      <c r="N314" s="6"/>
      <c r="O314" s="6"/>
    </row>
    <row r="315" spans="1:15" ht="24" hidden="1" x14ac:dyDescent="0.2">
      <c r="A315" s="738"/>
      <c r="B315" s="2"/>
      <c r="C315" s="2"/>
      <c r="D315" s="6" t="s">
        <v>572</v>
      </c>
      <c r="E315" s="6" t="s">
        <v>570</v>
      </c>
      <c r="F315" s="6">
        <v>796</v>
      </c>
      <c r="G315" s="6" t="s">
        <v>107</v>
      </c>
      <c r="H315" s="68">
        <v>134</v>
      </c>
      <c r="I315" s="6" t="s">
        <v>18</v>
      </c>
      <c r="J315" s="6" t="s">
        <v>136</v>
      </c>
      <c r="K315" s="181">
        <v>21976</v>
      </c>
      <c r="L315" s="6"/>
      <c r="M315" s="6"/>
      <c r="N315" s="6"/>
      <c r="O315" s="6"/>
    </row>
    <row r="316" spans="1:15" ht="24" hidden="1" x14ac:dyDescent="0.2">
      <c r="A316" s="738"/>
      <c r="B316" s="2"/>
      <c r="C316" s="2"/>
      <c r="D316" s="6" t="s">
        <v>573</v>
      </c>
      <c r="E316" s="6" t="s">
        <v>570</v>
      </c>
      <c r="F316" s="6">
        <v>796</v>
      </c>
      <c r="G316" s="6" t="s">
        <v>107</v>
      </c>
      <c r="H316" s="68">
        <v>100</v>
      </c>
      <c r="I316" s="6" t="s">
        <v>18</v>
      </c>
      <c r="J316" s="6" t="s">
        <v>136</v>
      </c>
      <c r="K316" s="181">
        <v>16400</v>
      </c>
      <c r="L316" s="6"/>
      <c r="M316" s="6"/>
      <c r="N316" s="6"/>
      <c r="O316" s="6"/>
    </row>
    <row r="317" spans="1:15" ht="24" hidden="1" x14ac:dyDescent="0.2">
      <c r="A317" s="738"/>
      <c r="B317" s="2"/>
      <c r="C317" s="2"/>
      <c r="D317" s="6" t="s">
        <v>574</v>
      </c>
      <c r="E317" s="6" t="s">
        <v>570</v>
      </c>
      <c r="F317" s="6">
        <v>796</v>
      </c>
      <c r="G317" s="6" t="s">
        <v>107</v>
      </c>
      <c r="H317" s="68">
        <v>150</v>
      </c>
      <c r="I317" s="6" t="s">
        <v>18</v>
      </c>
      <c r="J317" s="6" t="s">
        <v>136</v>
      </c>
      <c r="K317" s="181">
        <v>21450</v>
      </c>
      <c r="L317" s="6"/>
      <c r="M317" s="6"/>
      <c r="N317" s="6"/>
      <c r="O317" s="6"/>
    </row>
    <row r="318" spans="1:15" hidden="1" x14ac:dyDescent="0.2">
      <c r="A318" s="738"/>
      <c r="B318" s="2"/>
      <c r="C318" s="2"/>
      <c r="D318" s="6" t="s">
        <v>575</v>
      </c>
      <c r="E318" s="6" t="s">
        <v>570</v>
      </c>
      <c r="F318" s="6">
        <v>796</v>
      </c>
      <c r="G318" s="6" t="s">
        <v>107</v>
      </c>
      <c r="H318" s="68">
        <v>70</v>
      </c>
      <c r="I318" s="6" t="s">
        <v>18</v>
      </c>
      <c r="J318" s="6" t="s">
        <v>136</v>
      </c>
      <c r="K318" s="181">
        <v>17290</v>
      </c>
      <c r="L318" s="6"/>
      <c r="M318" s="6"/>
      <c r="N318" s="6"/>
      <c r="O318" s="6"/>
    </row>
    <row r="319" spans="1:15" ht="24" hidden="1" x14ac:dyDescent="0.2">
      <c r="A319" s="738"/>
      <c r="B319" s="2"/>
      <c r="C319" s="2"/>
      <c r="D319" s="6" t="s">
        <v>576</v>
      </c>
      <c r="E319" s="6" t="s">
        <v>577</v>
      </c>
      <c r="F319" s="6">
        <v>796</v>
      </c>
      <c r="G319" s="6" t="s">
        <v>107</v>
      </c>
      <c r="H319" s="68">
        <v>25</v>
      </c>
      <c r="I319" s="6" t="s">
        <v>18</v>
      </c>
      <c r="J319" s="6" t="s">
        <v>136</v>
      </c>
      <c r="K319" s="181">
        <v>22500</v>
      </c>
      <c r="L319" s="6"/>
      <c r="M319" s="6"/>
      <c r="N319" s="6"/>
      <c r="O319" s="6"/>
    </row>
    <row r="320" spans="1:15" hidden="1" x14ac:dyDescent="0.2">
      <c r="A320" s="738"/>
      <c r="B320" s="2"/>
      <c r="C320" s="2"/>
      <c r="D320" s="6" t="s">
        <v>578</v>
      </c>
      <c r="E320" s="6" t="s">
        <v>579</v>
      </c>
      <c r="F320" s="6">
        <v>796</v>
      </c>
      <c r="G320" s="6" t="s">
        <v>107</v>
      </c>
      <c r="H320" s="68">
        <v>20</v>
      </c>
      <c r="I320" s="6" t="s">
        <v>18</v>
      </c>
      <c r="J320" s="6" t="s">
        <v>136</v>
      </c>
      <c r="K320" s="181">
        <v>39520</v>
      </c>
      <c r="L320" s="6"/>
      <c r="M320" s="6"/>
      <c r="N320" s="6"/>
      <c r="O320" s="6"/>
    </row>
    <row r="321" spans="1:15" ht="72" hidden="1" x14ac:dyDescent="0.2">
      <c r="A321" s="738"/>
      <c r="B321" s="2"/>
      <c r="C321" s="2"/>
      <c r="D321" s="6" t="s">
        <v>580</v>
      </c>
      <c r="E321" s="6" t="s">
        <v>3065</v>
      </c>
      <c r="F321" s="6">
        <v>796</v>
      </c>
      <c r="G321" s="6" t="s">
        <v>107</v>
      </c>
      <c r="H321" s="68">
        <v>8</v>
      </c>
      <c r="I321" s="6" t="s">
        <v>18</v>
      </c>
      <c r="J321" s="6" t="s">
        <v>136</v>
      </c>
      <c r="K321" s="181">
        <v>11200</v>
      </c>
      <c r="L321" s="6"/>
      <c r="M321" s="6"/>
      <c r="N321" s="6"/>
      <c r="O321" s="6"/>
    </row>
    <row r="322" spans="1:15" ht="24" hidden="1" x14ac:dyDescent="0.2">
      <c r="A322" s="738"/>
      <c r="B322" s="2"/>
      <c r="C322" s="2"/>
      <c r="D322" s="6" t="s">
        <v>581</v>
      </c>
      <c r="E322" s="6" t="s">
        <v>582</v>
      </c>
      <c r="F322" s="6">
        <v>796</v>
      </c>
      <c r="G322" s="6" t="s">
        <v>107</v>
      </c>
      <c r="H322" s="68">
        <v>53</v>
      </c>
      <c r="I322" s="6" t="s">
        <v>18</v>
      </c>
      <c r="J322" s="6" t="s">
        <v>136</v>
      </c>
      <c r="K322" s="181">
        <v>4187</v>
      </c>
      <c r="L322" s="6"/>
      <c r="M322" s="6"/>
      <c r="N322" s="6"/>
      <c r="O322" s="6"/>
    </row>
    <row r="323" spans="1:15" ht="24" hidden="1" x14ac:dyDescent="0.2">
      <c r="A323" s="738"/>
      <c r="B323" s="2"/>
      <c r="C323" s="2"/>
      <c r="D323" s="6" t="s">
        <v>583</v>
      </c>
      <c r="E323" s="6" t="s">
        <v>584</v>
      </c>
      <c r="F323" s="6">
        <v>796</v>
      </c>
      <c r="G323" s="6" t="s">
        <v>107</v>
      </c>
      <c r="H323" s="68">
        <v>30</v>
      </c>
      <c r="I323" s="6" t="s">
        <v>18</v>
      </c>
      <c r="J323" s="6" t="s">
        <v>136</v>
      </c>
      <c r="K323" s="181">
        <v>6840</v>
      </c>
      <c r="L323" s="6"/>
      <c r="M323" s="6"/>
      <c r="N323" s="6"/>
      <c r="O323" s="6"/>
    </row>
    <row r="324" spans="1:15" hidden="1" x14ac:dyDescent="0.2">
      <c r="A324" s="738"/>
      <c r="B324" s="2"/>
      <c r="C324" s="2"/>
      <c r="D324" s="6" t="s">
        <v>585</v>
      </c>
      <c r="E324" s="6" t="s">
        <v>570</v>
      </c>
      <c r="F324" s="6">
        <v>796</v>
      </c>
      <c r="G324" s="6" t="s">
        <v>107</v>
      </c>
      <c r="H324" s="68">
        <v>33</v>
      </c>
      <c r="I324" s="6" t="s">
        <v>18</v>
      </c>
      <c r="J324" s="6" t="s">
        <v>136</v>
      </c>
      <c r="K324" s="181">
        <v>76263</v>
      </c>
      <c r="L324" s="6"/>
      <c r="M324" s="6"/>
      <c r="N324" s="6"/>
      <c r="O324" s="6"/>
    </row>
    <row r="325" spans="1:15" hidden="1" x14ac:dyDescent="0.2">
      <c r="A325" s="738"/>
      <c r="B325" s="2"/>
      <c r="C325" s="2"/>
      <c r="D325" s="6" t="s">
        <v>586</v>
      </c>
      <c r="E325" s="6" t="s">
        <v>570</v>
      </c>
      <c r="F325" s="6">
        <v>796</v>
      </c>
      <c r="G325" s="6" t="s">
        <v>107</v>
      </c>
      <c r="H325" s="68">
        <v>133</v>
      </c>
      <c r="I325" s="6" t="s">
        <v>18</v>
      </c>
      <c r="J325" s="6" t="s">
        <v>136</v>
      </c>
      <c r="K325" s="181">
        <v>200697</v>
      </c>
      <c r="L325" s="6"/>
      <c r="M325" s="6"/>
      <c r="N325" s="6"/>
      <c r="O325" s="6"/>
    </row>
    <row r="326" spans="1:15" ht="48" hidden="1" customHeight="1" x14ac:dyDescent="0.2">
      <c r="A326" s="738"/>
      <c r="B326" s="2"/>
      <c r="C326" s="2"/>
      <c r="D326" s="6" t="s">
        <v>587</v>
      </c>
      <c r="E326" s="6" t="s">
        <v>588</v>
      </c>
      <c r="F326" s="6">
        <v>796</v>
      </c>
      <c r="G326" s="6" t="s">
        <v>107</v>
      </c>
      <c r="H326" s="68">
        <v>20</v>
      </c>
      <c r="I326" s="6" t="s">
        <v>18</v>
      </c>
      <c r="J326" s="6" t="s">
        <v>136</v>
      </c>
      <c r="K326" s="181">
        <v>79660</v>
      </c>
      <c r="L326" s="6"/>
      <c r="M326" s="6"/>
      <c r="N326" s="6"/>
      <c r="O326" s="6"/>
    </row>
    <row r="327" spans="1:15" ht="49.5" hidden="1" customHeight="1" x14ac:dyDescent="0.2">
      <c r="A327" s="738"/>
      <c r="B327" s="2"/>
      <c r="C327" s="2"/>
      <c r="D327" s="6" t="s">
        <v>589</v>
      </c>
      <c r="E327" s="6" t="s">
        <v>588</v>
      </c>
      <c r="F327" s="6">
        <v>796</v>
      </c>
      <c r="G327" s="6" t="s">
        <v>107</v>
      </c>
      <c r="H327" s="68">
        <v>11</v>
      </c>
      <c r="I327" s="6" t="s">
        <v>18</v>
      </c>
      <c r="J327" s="6" t="s">
        <v>136</v>
      </c>
      <c r="K327" s="181">
        <v>43813</v>
      </c>
      <c r="L327" s="6"/>
      <c r="M327" s="6"/>
      <c r="N327" s="6"/>
      <c r="O327" s="6"/>
    </row>
    <row r="328" spans="1:15" ht="51" hidden="1" customHeight="1" x14ac:dyDescent="0.2">
      <c r="A328" s="738"/>
      <c r="B328" s="2"/>
      <c r="C328" s="2"/>
      <c r="D328" s="6" t="s">
        <v>590</v>
      </c>
      <c r="E328" s="6" t="s">
        <v>588</v>
      </c>
      <c r="F328" s="6">
        <v>796</v>
      </c>
      <c r="G328" s="6" t="s">
        <v>107</v>
      </c>
      <c r="H328" s="68">
        <v>20</v>
      </c>
      <c r="I328" s="6" t="s">
        <v>18</v>
      </c>
      <c r="J328" s="6" t="s">
        <v>136</v>
      </c>
      <c r="K328" s="181">
        <v>79660</v>
      </c>
      <c r="L328" s="6"/>
      <c r="M328" s="6"/>
      <c r="N328" s="6"/>
      <c r="O328" s="6"/>
    </row>
    <row r="329" spans="1:15" ht="51.75" hidden="1" customHeight="1" x14ac:dyDescent="0.2">
      <c r="A329" s="738"/>
      <c r="B329" s="2"/>
      <c r="C329" s="2"/>
      <c r="D329" s="6" t="s">
        <v>591</v>
      </c>
      <c r="E329" s="6" t="s">
        <v>588</v>
      </c>
      <c r="F329" s="6">
        <v>796</v>
      </c>
      <c r="G329" s="6" t="s">
        <v>107</v>
      </c>
      <c r="H329" s="68">
        <v>18</v>
      </c>
      <c r="I329" s="6" t="s">
        <v>18</v>
      </c>
      <c r="J329" s="6" t="s">
        <v>136</v>
      </c>
      <c r="K329" s="181">
        <v>15462</v>
      </c>
      <c r="L329" s="6"/>
      <c r="M329" s="6"/>
      <c r="N329" s="6"/>
      <c r="O329" s="6"/>
    </row>
    <row r="330" spans="1:15" ht="50.25" hidden="1" customHeight="1" x14ac:dyDescent="0.2">
      <c r="A330" s="738"/>
      <c r="B330" s="2"/>
      <c r="C330" s="2"/>
      <c r="D330" s="6" t="s">
        <v>592</v>
      </c>
      <c r="E330" s="6" t="s">
        <v>588</v>
      </c>
      <c r="F330" s="6">
        <v>796</v>
      </c>
      <c r="G330" s="6" t="s">
        <v>107</v>
      </c>
      <c r="H330" s="68">
        <v>27</v>
      </c>
      <c r="I330" s="6" t="s">
        <v>18</v>
      </c>
      <c r="J330" s="6" t="s">
        <v>136</v>
      </c>
      <c r="K330" s="181">
        <v>23193</v>
      </c>
      <c r="L330" s="6"/>
      <c r="M330" s="6"/>
      <c r="N330" s="6"/>
      <c r="O330" s="6"/>
    </row>
    <row r="331" spans="1:15" ht="36" hidden="1" x14ac:dyDescent="0.2">
      <c r="A331" s="738"/>
      <c r="B331" s="2"/>
      <c r="C331" s="2"/>
      <c r="D331" s="6" t="s">
        <v>593</v>
      </c>
      <c r="E331" s="6" t="s">
        <v>594</v>
      </c>
      <c r="F331" s="6">
        <v>796</v>
      </c>
      <c r="G331" s="6" t="s">
        <v>107</v>
      </c>
      <c r="H331" s="68">
        <v>30</v>
      </c>
      <c r="I331" s="6" t="s">
        <v>18</v>
      </c>
      <c r="J331" s="6" t="s">
        <v>136</v>
      </c>
      <c r="K331" s="181">
        <v>13500</v>
      </c>
      <c r="L331" s="6"/>
      <c r="M331" s="6"/>
      <c r="N331" s="6"/>
      <c r="O331" s="6"/>
    </row>
    <row r="332" spans="1:15" ht="24" hidden="1" x14ac:dyDescent="0.2">
      <c r="A332" s="738"/>
      <c r="B332" s="2"/>
      <c r="C332" s="2"/>
      <c r="D332" s="6" t="s">
        <v>595</v>
      </c>
      <c r="E332" s="6" t="s">
        <v>596</v>
      </c>
      <c r="F332" s="6">
        <v>796</v>
      </c>
      <c r="G332" s="6" t="s">
        <v>107</v>
      </c>
      <c r="H332" s="68">
        <v>12</v>
      </c>
      <c r="I332" s="6" t="s">
        <v>18</v>
      </c>
      <c r="J332" s="6" t="s">
        <v>136</v>
      </c>
      <c r="K332" s="181">
        <v>3336</v>
      </c>
      <c r="L332" s="6"/>
      <c r="M332" s="6"/>
      <c r="N332" s="6"/>
      <c r="O332" s="6"/>
    </row>
    <row r="333" spans="1:15" ht="36" hidden="1" x14ac:dyDescent="0.2">
      <c r="A333" s="738"/>
      <c r="B333" s="2"/>
      <c r="C333" s="2"/>
      <c r="D333" s="6" t="s">
        <v>597</v>
      </c>
      <c r="E333" s="6" t="s">
        <v>598</v>
      </c>
      <c r="F333" s="6">
        <v>796</v>
      </c>
      <c r="G333" s="6" t="s">
        <v>107</v>
      </c>
      <c r="H333" s="68">
        <v>8</v>
      </c>
      <c r="I333" s="6" t="s">
        <v>18</v>
      </c>
      <c r="J333" s="6" t="s">
        <v>136</v>
      </c>
      <c r="K333" s="181">
        <v>8168</v>
      </c>
      <c r="L333" s="6"/>
      <c r="M333" s="6"/>
      <c r="N333" s="6"/>
      <c r="O333" s="6"/>
    </row>
    <row r="334" spans="1:15" ht="24" hidden="1" x14ac:dyDescent="0.2">
      <c r="A334" s="738"/>
      <c r="B334" s="2"/>
      <c r="C334" s="2"/>
      <c r="D334" s="6" t="s">
        <v>599</v>
      </c>
      <c r="E334" s="6" t="s">
        <v>600</v>
      </c>
      <c r="F334" s="6">
        <v>796</v>
      </c>
      <c r="G334" s="6" t="s">
        <v>107</v>
      </c>
      <c r="H334" s="68">
        <v>39</v>
      </c>
      <c r="I334" s="6" t="s">
        <v>18</v>
      </c>
      <c r="J334" s="6" t="s">
        <v>136</v>
      </c>
      <c r="K334" s="181">
        <v>975</v>
      </c>
      <c r="L334" s="6"/>
      <c r="M334" s="6"/>
      <c r="N334" s="6"/>
      <c r="O334" s="6"/>
    </row>
    <row r="335" spans="1:15" ht="48" hidden="1" x14ac:dyDescent="0.2">
      <c r="A335" s="738"/>
      <c r="B335" s="2"/>
      <c r="C335" s="2"/>
      <c r="D335" s="6" t="s">
        <v>601</v>
      </c>
      <c r="E335" s="6" t="s">
        <v>602</v>
      </c>
      <c r="F335" s="6">
        <v>796</v>
      </c>
      <c r="G335" s="6" t="s">
        <v>107</v>
      </c>
      <c r="H335" s="68">
        <v>21</v>
      </c>
      <c r="I335" s="6" t="s">
        <v>18</v>
      </c>
      <c r="J335" s="6" t="s">
        <v>136</v>
      </c>
      <c r="K335" s="181">
        <v>7308</v>
      </c>
      <c r="L335" s="6"/>
      <c r="M335" s="6"/>
      <c r="N335" s="6"/>
      <c r="O335" s="6"/>
    </row>
    <row r="336" spans="1:15" ht="60" hidden="1" x14ac:dyDescent="0.2">
      <c r="A336" s="738"/>
      <c r="B336" s="2"/>
      <c r="C336" s="2"/>
      <c r="D336" s="6" t="s">
        <v>603</v>
      </c>
      <c r="E336" s="6" t="s">
        <v>588</v>
      </c>
      <c r="F336" s="6">
        <v>796</v>
      </c>
      <c r="G336" s="6" t="s">
        <v>107</v>
      </c>
      <c r="H336" s="68">
        <v>6</v>
      </c>
      <c r="I336" s="6" t="s">
        <v>18</v>
      </c>
      <c r="J336" s="6" t="s">
        <v>136</v>
      </c>
      <c r="K336" s="181">
        <v>6120</v>
      </c>
      <c r="L336" s="6"/>
      <c r="M336" s="6"/>
      <c r="N336" s="6"/>
      <c r="O336" s="6"/>
    </row>
    <row r="337" spans="1:15" ht="48.75" hidden="1" customHeight="1" x14ac:dyDescent="0.2">
      <c r="A337" s="738"/>
      <c r="B337" s="2"/>
      <c r="C337" s="2"/>
      <c r="D337" s="6" t="s">
        <v>604</v>
      </c>
      <c r="E337" s="6" t="s">
        <v>588</v>
      </c>
      <c r="F337" s="6">
        <v>796</v>
      </c>
      <c r="G337" s="6" t="s">
        <v>107</v>
      </c>
      <c r="H337" s="68">
        <v>12</v>
      </c>
      <c r="I337" s="6" t="s">
        <v>18</v>
      </c>
      <c r="J337" s="6" t="s">
        <v>136</v>
      </c>
      <c r="K337" s="181">
        <v>29472</v>
      </c>
      <c r="L337" s="6"/>
      <c r="M337" s="6"/>
      <c r="N337" s="6"/>
      <c r="O337" s="6"/>
    </row>
    <row r="338" spans="1:15" ht="48.75" hidden="1" customHeight="1" x14ac:dyDescent="0.2">
      <c r="A338" s="738"/>
      <c r="B338" s="2"/>
      <c r="C338" s="2"/>
      <c r="D338" s="6" t="s">
        <v>605</v>
      </c>
      <c r="E338" s="6" t="s">
        <v>588</v>
      </c>
      <c r="F338" s="6">
        <v>796</v>
      </c>
      <c r="G338" s="6" t="s">
        <v>107</v>
      </c>
      <c r="H338" s="68" t="s">
        <v>25</v>
      </c>
      <c r="I338" s="6" t="s">
        <v>18</v>
      </c>
      <c r="J338" s="6" t="s">
        <v>136</v>
      </c>
      <c r="K338" s="181">
        <v>164010</v>
      </c>
      <c r="L338" s="6"/>
      <c r="M338" s="6"/>
      <c r="N338" s="6"/>
      <c r="O338" s="6"/>
    </row>
    <row r="339" spans="1:15" ht="48.75" hidden="1" customHeight="1" x14ac:dyDescent="0.2">
      <c r="A339" s="738"/>
      <c r="B339" s="2"/>
      <c r="C339" s="2"/>
      <c r="D339" s="6" t="s">
        <v>606</v>
      </c>
      <c r="E339" s="6" t="s">
        <v>588</v>
      </c>
      <c r="F339" s="6">
        <v>796</v>
      </c>
      <c r="G339" s="6" t="s">
        <v>107</v>
      </c>
      <c r="H339" s="68">
        <v>59</v>
      </c>
      <c r="I339" s="6" t="s">
        <v>18</v>
      </c>
      <c r="J339" s="6" t="s">
        <v>136</v>
      </c>
      <c r="K339" s="181">
        <v>139004</v>
      </c>
      <c r="L339" s="6"/>
      <c r="M339" s="6"/>
      <c r="N339" s="6"/>
      <c r="O339" s="6"/>
    </row>
    <row r="340" spans="1:15" ht="48.75" hidden="1" customHeight="1" x14ac:dyDescent="0.2">
      <c r="A340" s="738"/>
      <c r="B340" s="2"/>
      <c r="C340" s="2"/>
      <c r="D340" s="6" t="s">
        <v>607</v>
      </c>
      <c r="E340" s="6" t="s">
        <v>588</v>
      </c>
      <c r="F340" s="6">
        <v>796</v>
      </c>
      <c r="G340" s="6" t="s">
        <v>107</v>
      </c>
      <c r="H340" s="68">
        <v>105</v>
      </c>
      <c r="I340" s="6" t="s">
        <v>18</v>
      </c>
      <c r="J340" s="6" t="s">
        <v>136</v>
      </c>
      <c r="K340" s="181">
        <v>7980</v>
      </c>
      <c r="L340" s="6"/>
      <c r="M340" s="6"/>
      <c r="N340" s="6"/>
      <c r="O340" s="6"/>
    </row>
    <row r="341" spans="1:15" ht="48.75" hidden="1" customHeight="1" x14ac:dyDescent="0.2">
      <c r="A341" s="738"/>
      <c r="B341" s="2"/>
      <c r="C341" s="2"/>
      <c r="D341" s="6" t="s">
        <v>608</v>
      </c>
      <c r="E341" s="6" t="s">
        <v>588</v>
      </c>
      <c r="F341" s="6">
        <v>796</v>
      </c>
      <c r="G341" s="6" t="s">
        <v>107</v>
      </c>
      <c r="H341" s="68">
        <v>45</v>
      </c>
      <c r="I341" s="6" t="s">
        <v>18</v>
      </c>
      <c r="J341" s="6" t="s">
        <v>136</v>
      </c>
      <c r="K341" s="181">
        <v>21915</v>
      </c>
      <c r="L341" s="6"/>
      <c r="M341" s="6"/>
      <c r="N341" s="6"/>
      <c r="O341" s="6"/>
    </row>
    <row r="342" spans="1:15" ht="48.75" hidden="1" customHeight="1" x14ac:dyDescent="0.2">
      <c r="A342" s="738"/>
      <c r="B342" s="2"/>
      <c r="C342" s="2"/>
      <c r="D342" s="6" t="s">
        <v>609</v>
      </c>
      <c r="E342" s="6" t="s">
        <v>588</v>
      </c>
      <c r="F342" s="6">
        <v>796</v>
      </c>
      <c r="G342" s="6" t="s">
        <v>107</v>
      </c>
      <c r="H342" s="68">
        <v>39</v>
      </c>
      <c r="I342" s="6" t="s">
        <v>18</v>
      </c>
      <c r="J342" s="6" t="s">
        <v>136</v>
      </c>
      <c r="K342" s="181">
        <v>18993</v>
      </c>
      <c r="L342" s="6"/>
      <c r="M342" s="6"/>
      <c r="N342" s="6"/>
      <c r="O342" s="6"/>
    </row>
    <row r="343" spans="1:15" ht="48.75" hidden="1" customHeight="1" x14ac:dyDescent="0.2">
      <c r="A343" s="738"/>
      <c r="B343" s="2"/>
      <c r="C343" s="2"/>
      <c r="D343" s="6" t="s">
        <v>610</v>
      </c>
      <c r="E343" s="6" t="s">
        <v>588</v>
      </c>
      <c r="F343" s="6">
        <v>796</v>
      </c>
      <c r="G343" s="6" t="s">
        <v>107</v>
      </c>
      <c r="H343" s="68">
        <v>9</v>
      </c>
      <c r="I343" s="6" t="s">
        <v>18</v>
      </c>
      <c r="J343" s="6" t="s">
        <v>136</v>
      </c>
      <c r="K343" s="181">
        <v>16929</v>
      </c>
      <c r="L343" s="6"/>
      <c r="M343" s="6"/>
      <c r="N343" s="6"/>
      <c r="O343" s="6"/>
    </row>
    <row r="344" spans="1:15" ht="48.75" hidden="1" customHeight="1" x14ac:dyDescent="0.2">
      <c r="A344" s="738"/>
      <c r="B344" s="2"/>
      <c r="C344" s="2"/>
      <c r="D344" s="6" t="s">
        <v>611</v>
      </c>
      <c r="E344" s="6" t="s">
        <v>588</v>
      </c>
      <c r="F344" s="6">
        <v>796</v>
      </c>
      <c r="G344" s="6" t="s">
        <v>107</v>
      </c>
      <c r="H344" s="68">
        <v>12</v>
      </c>
      <c r="I344" s="6" t="s">
        <v>18</v>
      </c>
      <c r="J344" s="6" t="s">
        <v>136</v>
      </c>
      <c r="K344" s="181">
        <v>14196</v>
      </c>
      <c r="L344" s="6"/>
      <c r="M344" s="6"/>
      <c r="N344" s="6"/>
      <c r="O344" s="6"/>
    </row>
    <row r="345" spans="1:15" ht="48.75" hidden="1" customHeight="1" x14ac:dyDescent="0.2">
      <c r="A345" s="738"/>
      <c r="B345" s="2"/>
      <c r="C345" s="2"/>
      <c r="D345" s="6" t="s">
        <v>612</v>
      </c>
      <c r="E345" s="6" t="s">
        <v>588</v>
      </c>
      <c r="F345" s="6">
        <v>796</v>
      </c>
      <c r="G345" s="6" t="s">
        <v>107</v>
      </c>
      <c r="H345" s="68">
        <v>8</v>
      </c>
      <c r="I345" s="6" t="s">
        <v>18</v>
      </c>
      <c r="J345" s="6" t="s">
        <v>136</v>
      </c>
      <c r="K345" s="181">
        <v>8984</v>
      </c>
      <c r="L345" s="6"/>
      <c r="M345" s="6"/>
      <c r="N345" s="6"/>
      <c r="O345" s="6"/>
    </row>
    <row r="346" spans="1:15" ht="48.75" hidden="1" customHeight="1" x14ac:dyDescent="0.2">
      <c r="A346" s="738"/>
      <c r="B346" s="2"/>
      <c r="C346" s="2"/>
      <c r="D346" s="6" t="s">
        <v>613</v>
      </c>
      <c r="E346" s="6" t="s">
        <v>588</v>
      </c>
      <c r="F346" s="6">
        <v>796</v>
      </c>
      <c r="G346" s="6" t="s">
        <v>107</v>
      </c>
      <c r="H346" s="68">
        <v>8</v>
      </c>
      <c r="I346" s="6" t="s">
        <v>18</v>
      </c>
      <c r="J346" s="6" t="s">
        <v>136</v>
      </c>
      <c r="K346" s="181">
        <v>8984</v>
      </c>
      <c r="L346" s="6"/>
      <c r="M346" s="6"/>
      <c r="N346" s="6"/>
      <c r="O346" s="6"/>
    </row>
    <row r="347" spans="1:15" ht="48.75" hidden="1" customHeight="1" x14ac:dyDescent="0.2">
      <c r="A347" s="738"/>
      <c r="B347" s="2"/>
      <c r="C347" s="2"/>
      <c r="D347" s="6" t="s">
        <v>614</v>
      </c>
      <c r="E347" s="6" t="s">
        <v>588</v>
      </c>
      <c r="F347" s="6">
        <v>796</v>
      </c>
      <c r="G347" s="6" t="s">
        <v>107</v>
      </c>
      <c r="H347" s="68">
        <v>11</v>
      </c>
      <c r="I347" s="6" t="s">
        <v>18</v>
      </c>
      <c r="J347" s="6" t="s">
        <v>136</v>
      </c>
      <c r="K347" s="181">
        <v>15048</v>
      </c>
      <c r="L347" s="6"/>
      <c r="M347" s="6"/>
      <c r="N347" s="6"/>
      <c r="O347" s="6"/>
    </row>
    <row r="348" spans="1:15" ht="48.75" hidden="1" customHeight="1" x14ac:dyDescent="0.2">
      <c r="A348" s="738"/>
      <c r="B348" s="2"/>
      <c r="C348" s="2"/>
      <c r="D348" s="6" t="s">
        <v>615</v>
      </c>
      <c r="E348" s="6" t="s">
        <v>588</v>
      </c>
      <c r="F348" s="6">
        <v>796</v>
      </c>
      <c r="G348" s="6" t="s">
        <v>107</v>
      </c>
      <c r="H348" s="68">
        <v>4</v>
      </c>
      <c r="I348" s="6" t="s">
        <v>18</v>
      </c>
      <c r="J348" s="6" t="s">
        <v>136</v>
      </c>
      <c r="K348" s="181">
        <v>5472</v>
      </c>
      <c r="L348" s="6"/>
      <c r="M348" s="6"/>
      <c r="N348" s="6"/>
      <c r="O348" s="6"/>
    </row>
    <row r="349" spans="1:15" ht="48.75" hidden="1" customHeight="1" x14ac:dyDescent="0.2">
      <c r="A349" s="738"/>
      <c r="B349" s="2"/>
      <c r="C349" s="2"/>
      <c r="D349" s="6" t="s">
        <v>616</v>
      </c>
      <c r="E349" s="6" t="s">
        <v>588</v>
      </c>
      <c r="F349" s="6">
        <v>796</v>
      </c>
      <c r="G349" s="6" t="s">
        <v>107</v>
      </c>
      <c r="H349" s="68">
        <v>4</v>
      </c>
      <c r="I349" s="6" t="s">
        <v>18</v>
      </c>
      <c r="J349" s="6" t="s">
        <v>136</v>
      </c>
      <c r="K349" s="181">
        <v>5472</v>
      </c>
      <c r="L349" s="6"/>
      <c r="M349" s="6"/>
      <c r="N349" s="6"/>
      <c r="O349" s="6"/>
    </row>
    <row r="350" spans="1:15" ht="48.75" hidden="1" customHeight="1" x14ac:dyDescent="0.2">
      <c r="A350" s="738"/>
      <c r="B350" s="2"/>
      <c r="C350" s="2"/>
      <c r="D350" s="6" t="s">
        <v>617</v>
      </c>
      <c r="E350" s="6" t="s">
        <v>588</v>
      </c>
      <c r="F350" s="6">
        <v>796</v>
      </c>
      <c r="G350" s="6" t="s">
        <v>107</v>
      </c>
      <c r="H350" s="68">
        <v>11</v>
      </c>
      <c r="I350" s="6" t="s">
        <v>18</v>
      </c>
      <c r="J350" s="6" t="s">
        <v>136</v>
      </c>
      <c r="K350" s="181">
        <v>15048</v>
      </c>
      <c r="L350" s="6"/>
      <c r="M350" s="6"/>
      <c r="N350" s="6"/>
      <c r="O350" s="6"/>
    </row>
    <row r="351" spans="1:15" ht="48.75" hidden="1" customHeight="1" x14ac:dyDescent="0.2">
      <c r="A351" s="738"/>
      <c r="B351" s="2"/>
      <c r="C351" s="2"/>
      <c r="D351" s="6" t="s">
        <v>618</v>
      </c>
      <c r="E351" s="6" t="s">
        <v>588</v>
      </c>
      <c r="F351" s="6">
        <v>796</v>
      </c>
      <c r="G351" s="6" t="s">
        <v>107</v>
      </c>
      <c r="H351" s="68">
        <v>45</v>
      </c>
      <c r="I351" s="6" t="s">
        <v>18</v>
      </c>
      <c r="J351" s="6" t="s">
        <v>136</v>
      </c>
      <c r="K351" s="181">
        <v>117315</v>
      </c>
      <c r="L351" s="6"/>
      <c r="M351" s="6"/>
      <c r="N351" s="6"/>
      <c r="O351" s="6"/>
    </row>
    <row r="352" spans="1:15" ht="48.75" hidden="1" customHeight="1" x14ac:dyDescent="0.2">
      <c r="A352" s="738"/>
      <c r="B352" s="2"/>
      <c r="C352" s="2"/>
      <c r="D352" s="6" t="s">
        <v>619</v>
      </c>
      <c r="E352" s="6" t="s">
        <v>588</v>
      </c>
      <c r="F352" s="6">
        <v>796</v>
      </c>
      <c r="G352" s="6" t="s">
        <v>107</v>
      </c>
      <c r="H352" s="68">
        <v>37</v>
      </c>
      <c r="I352" s="6" t="s">
        <v>18</v>
      </c>
      <c r="J352" s="6" t="s">
        <v>136</v>
      </c>
      <c r="K352" s="181">
        <v>96459</v>
      </c>
      <c r="L352" s="6"/>
      <c r="M352" s="6"/>
      <c r="N352" s="6"/>
      <c r="O352" s="6"/>
    </row>
    <row r="353" spans="1:15" ht="48.75" hidden="1" customHeight="1" x14ac:dyDescent="0.2">
      <c r="A353" s="738"/>
      <c r="B353" s="2"/>
      <c r="C353" s="2"/>
      <c r="D353" s="6" t="s">
        <v>620</v>
      </c>
      <c r="E353" s="6" t="s">
        <v>588</v>
      </c>
      <c r="F353" s="6">
        <v>796</v>
      </c>
      <c r="G353" s="6" t="s">
        <v>107</v>
      </c>
      <c r="H353" s="68">
        <v>37</v>
      </c>
      <c r="I353" s="6" t="s">
        <v>18</v>
      </c>
      <c r="J353" s="6" t="s">
        <v>136</v>
      </c>
      <c r="K353" s="181">
        <v>96459</v>
      </c>
      <c r="L353" s="6"/>
      <c r="M353" s="6"/>
      <c r="N353" s="6"/>
      <c r="O353" s="6"/>
    </row>
    <row r="354" spans="1:15" ht="48.75" hidden="1" customHeight="1" x14ac:dyDescent="0.2">
      <c r="A354" s="738"/>
      <c r="B354" s="2"/>
      <c r="C354" s="2"/>
      <c r="D354" s="6" t="s">
        <v>621</v>
      </c>
      <c r="E354" s="6" t="s">
        <v>588</v>
      </c>
      <c r="F354" s="6">
        <v>796</v>
      </c>
      <c r="G354" s="6" t="s">
        <v>107</v>
      </c>
      <c r="H354" s="68">
        <v>37</v>
      </c>
      <c r="I354" s="6" t="s">
        <v>18</v>
      </c>
      <c r="J354" s="6" t="s">
        <v>136</v>
      </c>
      <c r="K354" s="181">
        <v>96459</v>
      </c>
      <c r="L354" s="6"/>
      <c r="M354" s="6"/>
      <c r="N354" s="6"/>
      <c r="O354" s="6"/>
    </row>
    <row r="355" spans="1:15" ht="48.75" hidden="1" customHeight="1" x14ac:dyDescent="0.2">
      <c r="A355" s="738"/>
      <c r="B355" s="2"/>
      <c r="C355" s="2"/>
      <c r="D355" s="6" t="s">
        <v>622</v>
      </c>
      <c r="E355" s="6" t="s">
        <v>588</v>
      </c>
      <c r="F355" s="6">
        <v>796</v>
      </c>
      <c r="G355" s="6" t="s">
        <v>107</v>
      </c>
      <c r="H355" s="68">
        <v>33</v>
      </c>
      <c r="I355" s="6" t="s">
        <v>18</v>
      </c>
      <c r="J355" s="6" t="s">
        <v>136</v>
      </c>
      <c r="K355" s="181">
        <v>73392</v>
      </c>
      <c r="L355" s="6"/>
      <c r="M355" s="6"/>
      <c r="N355" s="6"/>
      <c r="O355" s="6"/>
    </row>
    <row r="356" spans="1:15" ht="48.75" hidden="1" customHeight="1" x14ac:dyDescent="0.2">
      <c r="A356" s="738"/>
      <c r="B356" s="2"/>
      <c r="C356" s="2"/>
      <c r="D356" s="6" t="s">
        <v>623</v>
      </c>
      <c r="E356" s="6" t="s">
        <v>588</v>
      </c>
      <c r="F356" s="6">
        <v>796</v>
      </c>
      <c r="G356" s="6" t="s">
        <v>107</v>
      </c>
      <c r="H356" s="68">
        <v>34</v>
      </c>
      <c r="I356" s="6" t="s">
        <v>18</v>
      </c>
      <c r="J356" s="6" t="s">
        <v>136</v>
      </c>
      <c r="K356" s="181">
        <v>75616</v>
      </c>
      <c r="L356" s="6"/>
      <c r="M356" s="6"/>
      <c r="N356" s="6"/>
      <c r="O356" s="6"/>
    </row>
    <row r="357" spans="1:15" ht="48.75" hidden="1" customHeight="1" x14ac:dyDescent="0.2">
      <c r="A357" s="738"/>
      <c r="B357" s="2"/>
      <c r="C357" s="2"/>
      <c r="D357" s="6" t="s">
        <v>624</v>
      </c>
      <c r="E357" s="6" t="s">
        <v>588</v>
      </c>
      <c r="F357" s="6">
        <v>796</v>
      </c>
      <c r="G357" s="6" t="s">
        <v>107</v>
      </c>
      <c r="H357" s="68">
        <v>33</v>
      </c>
      <c r="I357" s="6" t="s">
        <v>18</v>
      </c>
      <c r="J357" s="6" t="s">
        <v>136</v>
      </c>
      <c r="K357" s="181">
        <v>73392</v>
      </c>
      <c r="L357" s="6"/>
      <c r="M357" s="6"/>
      <c r="N357" s="6"/>
      <c r="O357" s="6"/>
    </row>
    <row r="358" spans="1:15" ht="48.75" hidden="1" customHeight="1" x14ac:dyDescent="0.2">
      <c r="A358" s="738"/>
      <c r="B358" s="2"/>
      <c r="C358" s="2"/>
      <c r="D358" s="6" t="s">
        <v>625</v>
      </c>
      <c r="E358" s="6" t="s">
        <v>588</v>
      </c>
      <c r="F358" s="6">
        <v>796</v>
      </c>
      <c r="G358" s="6" t="s">
        <v>107</v>
      </c>
      <c r="H358" s="68">
        <v>33</v>
      </c>
      <c r="I358" s="6" t="s">
        <v>18</v>
      </c>
      <c r="J358" s="6" t="s">
        <v>136</v>
      </c>
      <c r="K358" s="181">
        <v>73392</v>
      </c>
      <c r="L358" s="6"/>
      <c r="M358" s="6"/>
      <c r="N358" s="6"/>
      <c r="O358" s="6"/>
    </row>
    <row r="359" spans="1:15" ht="48.75" hidden="1" customHeight="1" x14ac:dyDescent="0.2">
      <c r="A359" s="738"/>
      <c r="B359" s="2"/>
      <c r="C359" s="2"/>
      <c r="D359" s="6" t="s">
        <v>626</v>
      </c>
      <c r="E359" s="6" t="s">
        <v>588</v>
      </c>
      <c r="F359" s="6">
        <v>796</v>
      </c>
      <c r="G359" s="6" t="s">
        <v>107</v>
      </c>
      <c r="H359" s="68">
        <v>20</v>
      </c>
      <c r="I359" s="6" t="s">
        <v>18</v>
      </c>
      <c r="J359" s="6" t="s">
        <v>136</v>
      </c>
      <c r="K359" s="181">
        <v>55600</v>
      </c>
      <c r="L359" s="6"/>
      <c r="M359" s="6"/>
      <c r="N359" s="6"/>
      <c r="O359" s="6"/>
    </row>
    <row r="360" spans="1:15" ht="48.75" hidden="1" customHeight="1" x14ac:dyDescent="0.2">
      <c r="A360" s="738"/>
      <c r="B360" s="2"/>
      <c r="C360" s="2"/>
      <c r="D360" s="6" t="s">
        <v>627</v>
      </c>
      <c r="E360" s="6" t="s">
        <v>588</v>
      </c>
      <c r="F360" s="6">
        <v>796</v>
      </c>
      <c r="G360" s="6" t="s">
        <v>107</v>
      </c>
      <c r="H360" s="68">
        <v>10</v>
      </c>
      <c r="I360" s="6" t="s">
        <v>18</v>
      </c>
      <c r="J360" s="6" t="s">
        <v>136</v>
      </c>
      <c r="K360" s="181">
        <v>27800</v>
      </c>
      <c r="L360" s="6"/>
      <c r="M360" s="6"/>
      <c r="N360" s="6"/>
      <c r="O360" s="6"/>
    </row>
    <row r="361" spans="1:15" ht="48.75" hidden="1" customHeight="1" x14ac:dyDescent="0.2">
      <c r="A361" s="738"/>
      <c r="B361" s="2"/>
      <c r="C361" s="2"/>
      <c r="D361" s="6" t="s">
        <v>628</v>
      </c>
      <c r="E361" s="6" t="s">
        <v>588</v>
      </c>
      <c r="F361" s="6">
        <v>796</v>
      </c>
      <c r="G361" s="6" t="s">
        <v>107</v>
      </c>
      <c r="H361" s="68">
        <v>10</v>
      </c>
      <c r="I361" s="6" t="s">
        <v>18</v>
      </c>
      <c r="J361" s="6" t="s">
        <v>136</v>
      </c>
      <c r="K361" s="181">
        <v>27800</v>
      </c>
      <c r="L361" s="6"/>
      <c r="M361" s="6"/>
      <c r="N361" s="6"/>
      <c r="O361" s="6"/>
    </row>
    <row r="362" spans="1:15" ht="48.75" hidden="1" customHeight="1" x14ac:dyDescent="0.2">
      <c r="A362" s="738"/>
      <c r="B362" s="2"/>
      <c r="C362" s="2"/>
      <c r="D362" s="6" t="s">
        <v>629</v>
      </c>
      <c r="E362" s="6" t="s">
        <v>588</v>
      </c>
      <c r="F362" s="6">
        <v>796</v>
      </c>
      <c r="G362" s="6" t="s">
        <v>107</v>
      </c>
      <c r="H362" s="68">
        <v>10</v>
      </c>
      <c r="I362" s="6" t="s">
        <v>18</v>
      </c>
      <c r="J362" s="6" t="s">
        <v>136</v>
      </c>
      <c r="K362" s="181">
        <v>27800</v>
      </c>
      <c r="L362" s="6"/>
      <c r="M362" s="6"/>
      <c r="N362" s="6"/>
      <c r="O362" s="6"/>
    </row>
    <row r="363" spans="1:15" ht="48.75" hidden="1" customHeight="1" x14ac:dyDescent="0.2">
      <c r="A363" s="738"/>
      <c r="B363" s="2"/>
      <c r="C363" s="2"/>
      <c r="D363" s="6" t="s">
        <v>630</v>
      </c>
      <c r="E363" s="6" t="s">
        <v>588</v>
      </c>
      <c r="F363" s="6">
        <v>796</v>
      </c>
      <c r="G363" s="6" t="s">
        <v>107</v>
      </c>
      <c r="H363" s="68">
        <v>14</v>
      </c>
      <c r="I363" s="6" t="s">
        <v>18</v>
      </c>
      <c r="J363" s="6" t="s">
        <v>136</v>
      </c>
      <c r="K363" s="181">
        <v>60046</v>
      </c>
      <c r="L363" s="6"/>
      <c r="M363" s="6"/>
      <c r="N363" s="6"/>
      <c r="O363" s="6"/>
    </row>
    <row r="364" spans="1:15" ht="48.75" hidden="1" customHeight="1" x14ac:dyDescent="0.2">
      <c r="A364" s="738"/>
      <c r="B364" s="2"/>
      <c r="C364" s="2"/>
      <c r="D364" s="6" t="s">
        <v>631</v>
      </c>
      <c r="E364" s="6" t="s">
        <v>588</v>
      </c>
      <c r="F364" s="6">
        <v>796</v>
      </c>
      <c r="G364" s="6" t="s">
        <v>107</v>
      </c>
      <c r="H364" s="68">
        <v>7</v>
      </c>
      <c r="I364" s="6" t="s">
        <v>18</v>
      </c>
      <c r="J364" s="6" t="s">
        <v>136</v>
      </c>
      <c r="K364" s="181">
        <v>30023</v>
      </c>
      <c r="L364" s="6"/>
      <c r="M364" s="6"/>
      <c r="N364" s="6"/>
      <c r="O364" s="6"/>
    </row>
    <row r="365" spans="1:15" ht="48.75" hidden="1" customHeight="1" x14ac:dyDescent="0.2">
      <c r="A365" s="738"/>
      <c r="B365" s="2"/>
      <c r="C365" s="2"/>
      <c r="D365" s="6" t="s">
        <v>632</v>
      </c>
      <c r="E365" s="6" t="s">
        <v>588</v>
      </c>
      <c r="F365" s="6">
        <v>796</v>
      </c>
      <c r="G365" s="6" t="s">
        <v>107</v>
      </c>
      <c r="H365" s="68">
        <v>7</v>
      </c>
      <c r="I365" s="6" t="s">
        <v>18</v>
      </c>
      <c r="J365" s="6" t="s">
        <v>136</v>
      </c>
      <c r="K365" s="181">
        <v>30023</v>
      </c>
      <c r="L365" s="6"/>
      <c r="M365" s="6"/>
      <c r="N365" s="6"/>
      <c r="O365" s="6"/>
    </row>
    <row r="366" spans="1:15" ht="48.75" hidden="1" customHeight="1" x14ac:dyDescent="0.2">
      <c r="A366" s="738"/>
      <c r="B366" s="2"/>
      <c r="C366" s="2"/>
      <c r="D366" s="6" t="s">
        <v>633</v>
      </c>
      <c r="E366" s="6" t="s">
        <v>588</v>
      </c>
      <c r="F366" s="6">
        <v>796</v>
      </c>
      <c r="G366" s="6" t="s">
        <v>107</v>
      </c>
      <c r="H366" s="68">
        <v>7</v>
      </c>
      <c r="I366" s="6" t="s">
        <v>18</v>
      </c>
      <c r="J366" s="6" t="s">
        <v>136</v>
      </c>
      <c r="K366" s="181">
        <v>30023</v>
      </c>
      <c r="L366" s="6"/>
      <c r="M366" s="6"/>
      <c r="N366" s="6"/>
      <c r="O366" s="6"/>
    </row>
    <row r="367" spans="1:15" ht="48.75" hidden="1" customHeight="1" x14ac:dyDescent="0.2">
      <c r="A367" s="738"/>
      <c r="B367" s="2"/>
      <c r="C367" s="2"/>
      <c r="D367" s="6" t="s">
        <v>634</v>
      </c>
      <c r="E367" s="6" t="s">
        <v>588</v>
      </c>
      <c r="F367" s="6">
        <v>796</v>
      </c>
      <c r="G367" s="6" t="s">
        <v>107</v>
      </c>
      <c r="H367" s="68">
        <v>9</v>
      </c>
      <c r="I367" s="6" t="s">
        <v>18</v>
      </c>
      <c r="J367" s="6" t="s">
        <v>136</v>
      </c>
      <c r="K367" s="181">
        <v>35280</v>
      </c>
      <c r="L367" s="6"/>
      <c r="M367" s="6"/>
      <c r="N367" s="6"/>
      <c r="O367" s="6"/>
    </row>
    <row r="368" spans="1:15" ht="48.75" hidden="1" customHeight="1" x14ac:dyDescent="0.2">
      <c r="A368" s="738"/>
      <c r="B368" s="2"/>
      <c r="C368" s="2"/>
      <c r="D368" s="6" t="s">
        <v>635</v>
      </c>
      <c r="E368" s="6" t="s">
        <v>588</v>
      </c>
      <c r="F368" s="6">
        <v>796</v>
      </c>
      <c r="G368" s="6" t="s">
        <v>107</v>
      </c>
      <c r="H368" s="68">
        <v>5</v>
      </c>
      <c r="I368" s="6" t="s">
        <v>18</v>
      </c>
      <c r="J368" s="6" t="s">
        <v>136</v>
      </c>
      <c r="K368" s="181">
        <v>19600</v>
      </c>
      <c r="L368" s="6"/>
      <c r="M368" s="6"/>
      <c r="N368" s="6"/>
      <c r="O368" s="6"/>
    </row>
    <row r="369" spans="1:15" ht="48.75" hidden="1" customHeight="1" x14ac:dyDescent="0.2">
      <c r="A369" s="738"/>
      <c r="B369" s="2"/>
      <c r="C369" s="2"/>
      <c r="D369" s="6" t="s">
        <v>636</v>
      </c>
      <c r="E369" s="6" t="s">
        <v>588</v>
      </c>
      <c r="F369" s="6">
        <v>796</v>
      </c>
      <c r="G369" s="6" t="s">
        <v>107</v>
      </c>
      <c r="H369" s="68">
        <v>5</v>
      </c>
      <c r="I369" s="6" t="s">
        <v>18</v>
      </c>
      <c r="J369" s="6" t="s">
        <v>136</v>
      </c>
      <c r="K369" s="181">
        <v>19600</v>
      </c>
      <c r="L369" s="6"/>
      <c r="M369" s="6"/>
      <c r="N369" s="6"/>
      <c r="O369" s="6"/>
    </row>
    <row r="370" spans="1:15" ht="48.75" hidden="1" customHeight="1" x14ac:dyDescent="0.2">
      <c r="A370" s="738"/>
      <c r="B370" s="2"/>
      <c r="C370" s="2"/>
      <c r="D370" s="6" t="s">
        <v>637</v>
      </c>
      <c r="E370" s="6" t="s">
        <v>588</v>
      </c>
      <c r="F370" s="6">
        <v>796</v>
      </c>
      <c r="G370" s="6" t="s">
        <v>107</v>
      </c>
      <c r="H370" s="68">
        <v>5</v>
      </c>
      <c r="I370" s="6" t="s">
        <v>18</v>
      </c>
      <c r="J370" s="6" t="s">
        <v>136</v>
      </c>
      <c r="K370" s="181">
        <v>19600</v>
      </c>
      <c r="L370" s="6"/>
      <c r="M370" s="6"/>
      <c r="N370" s="6"/>
      <c r="O370" s="6"/>
    </row>
    <row r="371" spans="1:15" ht="48.75" hidden="1" customHeight="1" x14ac:dyDescent="0.2">
      <c r="A371" s="738"/>
      <c r="B371" s="2"/>
      <c r="C371" s="2"/>
      <c r="D371" s="6" t="s">
        <v>638</v>
      </c>
      <c r="E371" s="6" t="s">
        <v>588</v>
      </c>
      <c r="F371" s="6">
        <v>796</v>
      </c>
      <c r="G371" s="6" t="s">
        <v>107</v>
      </c>
      <c r="H371" s="68">
        <v>6</v>
      </c>
      <c r="I371" s="6" t="s">
        <v>18</v>
      </c>
      <c r="J371" s="6" t="s">
        <v>136</v>
      </c>
      <c r="K371" s="181">
        <v>29124</v>
      </c>
      <c r="L371" s="6"/>
      <c r="M371" s="6"/>
      <c r="N371" s="6"/>
      <c r="O371" s="6"/>
    </row>
    <row r="372" spans="1:15" ht="48.75" hidden="1" customHeight="1" x14ac:dyDescent="0.2">
      <c r="A372" s="738"/>
      <c r="B372" s="2"/>
      <c r="C372" s="2"/>
      <c r="D372" s="6" t="s">
        <v>639</v>
      </c>
      <c r="E372" s="6" t="s">
        <v>588</v>
      </c>
      <c r="F372" s="6">
        <v>796</v>
      </c>
      <c r="G372" s="6" t="s">
        <v>107</v>
      </c>
      <c r="H372" s="68">
        <v>4</v>
      </c>
      <c r="I372" s="6" t="s">
        <v>18</v>
      </c>
      <c r="J372" s="6" t="s">
        <v>136</v>
      </c>
      <c r="K372" s="181">
        <v>19416</v>
      </c>
      <c r="L372" s="6"/>
      <c r="M372" s="6"/>
      <c r="N372" s="6"/>
      <c r="O372" s="6"/>
    </row>
    <row r="373" spans="1:15" ht="48.75" hidden="1" customHeight="1" x14ac:dyDescent="0.2">
      <c r="A373" s="738"/>
      <c r="B373" s="2"/>
      <c r="C373" s="2"/>
      <c r="D373" s="6" t="s">
        <v>640</v>
      </c>
      <c r="E373" s="6" t="s">
        <v>588</v>
      </c>
      <c r="F373" s="6">
        <v>796</v>
      </c>
      <c r="G373" s="6" t="s">
        <v>107</v>
      </c>
      <c r="H373" s="68">
        <v>4</v>
      </c>
      <c r="I373" s="6" t="s">
        <v>18</v>
      </c>
      <c r="J373" s="6" t="s">
        <v>136</v>
      </c>
      <c r="K373" s="181">
        <v>19416</v>
      </c>
      <c r="L373" s="6"/>
      <c r="M373" s="6"/>
      <c r="N373" s="6"/>
      <c r="O373" s="6"/>
    </row>
    <row r="374" spans="1:15" ht="48.75" hidden="1" customHeight="1" x14ac:dyDescent="0.2">
      <c r="A374" s="738"/>
      <c r="B374" s="2"/>
      <c r="C374" s="2"/>
      <c r="D374" s="6" t="s">
        <v>641</v>
      </c>
      <c r="E374" s="6" t="s">
        <v>588</v>
      </c>
      <c r="F374" s="6">
        <v>796</v>
      </c>
      <c r="G374" s="6" t="s">
        <v>107</v>
      </c>
      <c r="H374" s="68">
        <v>4</v>
      </c>
      <c r="I374" s="6" t="s">
        <v>18</v>
      </c>
      <c r="J374" s="6" t="s">
        <v>136</v>
      </c>
      <c r="K374" s="181">
        <v>19416</v>
      </c>
      <c r="L374" s="6"/>
      <c r="M374" s="6"/>
      <c r="N374" s="6"/>
      <c r="O374" s="6"/>
    </row>
    <row r="375" spans="1:15" ht="48.75" hidden="1" customHeight="1" x14ac:dyDescent="0.2">
      <c r="A375" s="738"/>
      <c r="B375" s="2"/>
      <c r="C375" s="2"/>
      <c r="D375" s="6" t="s">
        <v>642</v>
      </c>
      <c r="E375" s="6" t="s">
        <v>588</v>
      </c>
      <c r="F375" s="6">
        <v>796</v>
      </c>
      <c r="G375" s="6" t="s">
        <v>107</v>
      </c>
      <c r="H375" s="68">
        <v>6</v>
      </c>
      <c r="I375" s="6" t="s">
        <v>18</v>
      </c>
      <c r="J375" s="6" t="s">
        <v>136</v>
      </c>
      <c r="K375" s="181">
        <v>52734</v>
      </c>
      <c r="L375" s="6"/>
      <c r="M375" s="6"/>
      <c r="N375" s="6"/>
      <c r="O375" s="6"/>
    </row>
    <row r="376" spans="1:15" ht="48.75" hidden="1" customHeight="1" x14ac:dyDescent="0.2">
      <c r="A376" s="738"/>
      <c r="B376" s="2"/>
      <c r="C376" s="2"/>
      <c r="D376" s="6" t="s">
        <v>643</v>
      </c>
      <c r="E376" s="6" t="s">
        <v>588</v>
      </c>
      <c r="F376" s="6">
        <v>796</v>
      </c>
      <c r="G376" s="6" t="s">
        <v>107</v>
      </c>
      <c r="H376" s="68">
        <v>3</v>
      </c>
      <c r="I376" s="6" t="s">
        <v>18</v>
      </c>
      <c r="J376" s="6" t="s">
        <v>136</v>
      </c>
      <c r="K376" s="181">
        <v>35034</v>
      </c>
      <c r="L376" s="6"/>
      <c r="M376" s="6"/>
      <c r="N376" s="6"/>
      <c r="O376" s="6"/>
    </row>
    <row r="377" spans="1:15" ht="48.75" hidden="1" customHeight="1" x14ac:dyDescent="0.2">
      <c r="A377" s="738"/>
      <c r="B377" s="2"/>
      <c r="C377" s="2"/>
      <c r="D377" s="6" t="s">
        <v>644</v>
      </c>
      <c r="E377" s="6" t="s">
        <v>588</v>
      </c>
      <c r="F377" s="6">
        <v>796</v>
      </c>
      <c r="G377" s="6" t="s">
        <v>107</v>
      </c>
      <c r="H377" s="68">
        <v>3</v>
      </c>
      <c r="I377" s="6" t="s">
        <v>18</v>
      </c>
      <c r="J377" s="6" t="s">
        <v>136</v>
      </c>
      <c r="K377" s="181">
        <v>35034</v>
      </c>
      <c r="L377" s="6"/>
      <c r="M377" s="6"/>
      <c r="N377" s="6"/>
      <c r="O377" s="6"/>
    </row>
    <row r="378" spans="1:15" ht="48.75" hidden="1" customHeight="1" x14ac:dyDescent="0.2">
      <c r="A378" s="738"/>
      <c r="B378" s="2"/>
      <c r="C378" s="2"/>
      <c r="D378" s="6" t="s">
        <v>645</v>
      </c>
      <c r="E378" s="6" t="s">
        <v>588</v>
      </c>
      <c r="F378" s="6">
        <v>796</v>
      </c>
      <c r="G378" s="6" t="s">
        <v>107</v>
      </c>
      <c r="H378" s="68">
        <v>3</v>
      </c>
      <c r="I378" s="6" t="s">
        <v>18</v>
      </c>
      <c r="J378" s="6" t="s">
        <v>136</v>
      </c>
      <c r="K378" s="181">
        <v>35034</v>
      </c>
      <c r="L378" s="6"/>
      <c r="M378" s="6"/>
      <c r="N378" s="6"/>
      <c r="O378" s="6"/>
    </row>
    <row r="379" spans="1:15" ht="48.75" hidden="1" customHeight="1" x14ac:dyDescent="0.2">
      <c r="A379" s="738"/>
      <c r="B379" s="2"/>
      <c r="C379" s="2"/>
      <c r="D379" s="6" t="s">
        <v>646</v>
      </c>
      <c r="E379" s="6" t="s">
        <v>588</v>
      </c>
      <c r="F379" s="6">
        <v>796</v>
      </c>
      <c r="G379" s="6" t="s">
        <v>107</v>
      </c>
      <c r="H379" s="68">
        <v>8</v>
      </c>
      <c r="I379" s="6" t="s">
        <v>18</v>
      </c>
      <c r="J379" s="6" t="s">
        <v>136</v>
      </c>
      <c r="K379" s="181">
        <v>8752</v>
      </c>
      <c r="L379" s="6"/>
      <c r="M379" s="6"/>
      <c r="N379" s="6"/>
      <c r="O379" s="6"/>
    </row>
    <row r="380" spans="1:15" ht="48.75" hidden="1" customHeight="1" x14ac:dyDescent="0.2">
      <c r="A380" s="738"/>
      <c r="B380" s="2"/>
      <c r="C380" s="2"/>
      <c r="D380" s="6" t="s">
        <v>647</v>
      </c>
      <c r="E380" s="6" t="s">
        <v>588</v>
      </c>
      <c r="F380" s="6">
        <v>796</v>
      </c>
      <c r="G380" s="6" t="s">
        <v>107</v>
      </c>
      <c r="H380" s="68">
        <v>8</v>
      </c>
      <c r="I380" s="6" t="s">
        <v>18</v>
      </c>
      <c r="J380" s="6" t="s">
        <v>136</v>
      </c>
      <c r="K380" s="181">
        <v>8752</v>
      </c>
      <c r="L380" s="6"/>
      <c r="M380" s="6"/>
      <c r="N380" s="6"/>
      <c r="O380" s="6"/>
    </row>
    <row r="381" spans="1:15" ht="48.75" hidden="1" customHeight="1" x14ac:dyDescent="0.2">
      <c r="A381" s="738"/>
      <c r="B381" s="2"/>
      <c r="C381" s="2"/>
      <c r="D381" s="6" t="s">
        <v>648</v>
      </c>
      <c r="E381" s="6" t="s">
        <v>588</v>
      </c>
      <c r="F381" s="6">
        <v>796</v>
      </c>
      <c r="G381" s="6" t="s">
        <v>107</v>
      </c>
      <c r="H381" s="68">
        <v>29</v>
      </c>
      <c r="I381" s="6" t="s">
        <v>18</v>
      </c>
      <c r="J381" s="6" t="s">
        <v>136</v>
      </c>
      <c r="K381" s="181">
        <v>21402</v>
      </c>
      <c r="L381" s="6"/>
      <c r="M381" s="6"/>
      <c r="N381" s="6"/>
      <c r="O381" s="6"/>
    </row>
    <row r="382" spans="1:15" ht="48.75" hidden="1" customHeight="1" x14ac:dyDescent="0.2">
      <c r="A382" s="738"/>
      <c r="B382" s="2"/>
      <c r="C382" s="2"/>
      <c r="D382" s="6" t="s">
        <v>649</v>
      </c>
      <c r="E382" s="6" t="s">
        <v>588</v>
      </c>
      <c r="F382" s="6">
        <v>796</v>
      </c>
      <c r="G382" s="6" t="s">
        <v>107</v>
      </c>
      <c r="H382" s="68">
        <v>29</v>
      </c>
      <c r="I382" s="6" t="s">
        <v>18</v>
      </c>
      <c r="J382" s="6" t="s">
        <v>136</v>
      </c>
      <c r="K382" s="181">
        <v>21605</v>
      </c>
      <c r="L382" s="6"/>
      <c r="M382" s="6"/>
      <c r="N382" s="6"/>
      <c r="O382" s="6"/>
    </row>
    <row r="383" spans="1:15" ht="48.75" hidden="1" customHeight="1" x14ac:dyDescent="0.2">
      <c r="A383" s="738"/>
      <c r="B383" s="2"/>
      <c r="C383" s="2"/>
      <c r="D383" s="6" t="s">
        <v>650</v>
      </c>
      <c r="E383" s="6" t="s">
        <v>588</v>
      </c>
      <c r="F383" s="6">
        <v>796</v>
      </c>
      <c r="G383" s="6" t="s">
        <v>107</v>
      </c>
      <c r="H383" s="68">
        <v>2</v>
      </c>
      <c r="I383" s="6" t="s">
        <v>18</v>
      </c>
      <c r="J383" s="6" t="s">
        <v>136</v>
      </c>
      <c r="K383" s="181">
        <v>1868</v>
      </c>
      <c r="L383" s="6"/>
      <c r="M383" s="6"/>
      <c r="N383" s="6"/>
      <c r="O383" s="6"/>
    </row>
    <row r="384" spans="1:15" ht="48.75" hidden="1" customHeight="1" x14ac:dyDescent="0.2">
      <c r="A384" s="738"/>
      <c r="B384" s="2"/>
      <c r="C384" s="2"/>
      <c r="D384" s="6" t="s">
        <v>651</v>
      </c>
      <c r="E384" s="6" t="s">
        <v>588</v>
      </c>
      <c r="F384" s="6">
        <v>796</v>
      </c>
      <c r="G384" s="6" t="s">
        <v>107</v>
      </c>
      <c r="H384" s="68">
        <v>2</v>
      </c>
      <c r="I384" s="6" t="s">
        <v>18</v>
      </c>
      <c r="J384" s="6" t="s">
        <v>136</v>
      </c>
      <c r="K384" s="181">
        <v>1868</v>
      </c>
      <c r="L384" s="6"/>
      <c r="M384" s="6"/>
      <c r="N384" s="6"/>
      <c r="O384" s="6"/>
    </row>
    <row r="385" spans="1:15" ht="48.75" hidden="1" customHeight="1" x14ac:dyDescent="0.2">
      <c r="A385" s="738"/>
      <c r="B385" s="2"/>
      <c r="C385" s="2"/>
      <c r="D385" s="6" t="s">
        <v>652</v>
      </c>
      <c r="E385" s="6" t="s">
        <v>588</v>
      </c>
      <c r="F385" s="6">
        <v>796</v>
      </c>
      <c r="G385" s="6" t="s">
        <v>107</v>
      </c>
      <c r="H385" s="68">
        <v>15</v>
      </c>
      <c r="I385" s="6" t="s">
        <v>18</v>
      </c>
      <c r="J385" s="6" t="s">
        <v>136</v>
      </c>
      <c r="K385" s="181">
        <v>3495</v>
      </c>
      <c r="L385" s="6"/>
      <c r="M385" s="6"/>
      <c r="N385" s="6"/>
      <c r="O385" s="6"/>
    </row>
    <row r="386" spans="1:15" ht="48.75" hidden="1" customHeight="1" x14ac:dyDescent="0.2">
      <c r="A386" s="738"/>
      <c r="B386" s="2"/>
      <c r="C386" s="2"/>
      <c r="D386" s="6" t="s">
        <v>653</v>
      </c>
      <c r="E386" s="6" t="s">
        <v>588</v>
      </c>
      <c r="F386" s="6">
        <v>796</v>
      </c>
      <c r="G386" s="6" t="s">
        <v>107</v>
      </c>
      <c r="H386" s="68">
        <v>2</v>
      </c>
      <c r="I386" s="6" t="s">
        <v>18</v>
      </c>
      <c r="J386" s="6" t="s">
        <v>136</v>
      </c>
      <c r="K386" s="181">
        <v>2138</v>
      </c>
      <c r="L386" s="6"/>
      <c r="M386" s="6"/>
      <c r="N386" s="6"/>
      <c r="O386" s="6"/>
    </row>
    <row r="387" spans="1:15" ht="48.75" hidden="1" customHeight="1" x14ac:dyDescent="0.2">
      <c r="A387" s="738"/>
      <c r="B387" s="2"/>
      <c r="C387" s="2"/>
      <c r="D387" s="6" t="s">
        <v>654</v>
      </c>
      <c r="E387" s="6" t="s">
        <v>588</v>
      </c>
      <c r="F387" s="6">
        <v>796</v>
      </c>
      <c r="G387" s="6" t="s">
        <v>107</v>
      </c>
      <c r="H387" s="68">
        <v>6</v>
      </c>
      <c r="I387" s="6" t="s">
        <v>18</v>
      </c>
      <c r="J387" s="6" t="s">
        <v>136</v>
      </c>
      <c r="K387" s="181">
        <v>12708</v>
      </c>
      <c r="L387" s="6"/>
      <c r="M387" s="6"/>
      <c r="N387" s="6"/>
      <c r="O387" s="6"/>
    </row>
    <row r="388" spans="1:15" ht="48.75" hidden="1" customHeight="1" x14ac:dyDescent="0.2">
      <c r="A388" s="738"/>
      <c r="B388" s="2"/>
      <c r="C388" s="2"/>
      <c r="D388" s="6" t="s">
        <v>655</v>
      </c>
      <c r="E388" s="6" t="s">
        <v>588</v>
      </c>
      <c r="F388" s="6">
        <v>796</v>
      </c>
      <c r="G388" s="6" t="s">
        <v>107</v>
      </c>
      <c r="H388" s="68">
        <v>19</v>
      </c>
      <c r="I388" s="6" t="s">
        <v>18</v>
      </c>
      <c r="J388" s="6" t="s">
        <v>136</v>
      </c>
      <c r="K388" s="181">
        <v>49001</v>
      </c>
      <c r="L388" s="6"/>
      <c r="M388" s="6"/>
      <c r="N388" s="6"/>
      <c r="O388" s="6"/>
    </row>
    <row r="389" spans="1:15" ht="48.75" hidden="1" customHeight="1" x14ac:dyDescent="0.2">
      <c r="A389" s="738"/>
      <c r="B389" s="2"/>
      <c r="C389" s="2"/>
      <c r="D389" s="6" t="s">
        <v>656</v>
      </c>
      <c r="E389" s="6" t="s">
        <v>657</v>
      </c>
      <c r="F389" s="6">
        <v>796</v>
      </c>
      <c r="G389" s="6" t="s">
        <v>107</v>
      </c>
      <c r="H389" s="68">
        <v>22</v>
      </c>
      <c r="I389" s="6" t="s">
        <v>18</v>
      </c>
      <c r="J389" s="6" t="s">
        <v>136</v>
      </c>
      <c r="K389" s="181">
        <v>12496</v>
      </c>
      <c r="L389" s="6"/>
      <c r="M389" s="6"/>
      <c r="N389" s="6"/>
      <c r="O389" s="6"/>
    </row>
    <row r="390" spans="1:15" ht="48.75" hidden="1" customHeight="1" x14ac:dyDescent="0.2">
      <c r="A390" s="738"/>
      <c r="B390" s="2"/>
      <c r="C390" s="2"/>
      <c r="D390" s="6" t="s">
        <v>658</v>
      </c>
      <c r="E390" s="6" t="s">
        <v>588</v>
      </c>
      <c r="F390" s="6">
        <v>796</v>
      </c>
      <c r="G390" s="6" t="s">
        <v>107</v>
      </c>
      <c r="H390" s="68">
        <v>117</v>
      </c>
      <c r="I390" s="6" t="s">
        <v>18</v>
      </c>
      <c r="J390" s="6" t="s">
        <v>136</v>
      </c>
      <c r="K390" s="181">
        <v>301743</v>
      </c>
      <c r="L390" s="6"/>
      <c r="M390" s="6"/>
      <c r="N390" s="6"/>
      <c r="O390" s="6"/>
    </row>
    <row r="391" spans="1:15" ht="48.75" hidden="1" customHeight="1" x14ac:dyDescent="0.2">
      <c r="A391" s="738"/>
      <c r="B391" s="2"/>
      <c r="C391" s="2"/>
      <c r="D391" s="6" t="s">
        <v>659</v>
      </c>
      <c r="E391" s="6" t="s">
        <v>657</v>
      </c>
      <c r="F391" s="6">
        <v>796</v>
      </c>
      <c r="G391" s="6" t="s">
        <v>107</v>
      </c>
      <c r="H391" s="68">
        <v>217</v>
      </c>
      <c r="I391" s="6" t="s">
        <v>18</v>
      </c>
      <c r="J391" s="6" t="s">
        <v>136</v>
      </c>
      <c r="K391" s="181">
        <v>135191</v>
      </c>
      <c r="L391" s="6"/>
      <c r="M391" s="6"/>
      <c r="N391" s="6"/>
      <c r="O391" s="6"/>
    </row>
    <row r="392" spans="1:15" ht="48.75" hidden="1" customHeight="1" x14ac:dyDescent="0.2">
      <c r="A392" s="738"/>
      <c r="B392" s="2"/>
      <c r="C392" s="2"/>
      <c r="D392" s="6" t="s">
        <v>660</v>
      </c>
      <c r="E392" s="6" t="s">
        <v>588</v>
      </c>
      <c r="F392" s="6">
        <v>796</v>
      </c>
      <c r="G392" s="6" t="s">
        <v>107</v>
      </c>
      <c r="H392" s="68">
        <v>20</v>
      </c>
      <c r="I392" s="6" t="s">
        <v>18</v>
      </c>
      <c r="J392" s="6" t="s">
        <v>136</v>
      </c>
      <c r="K392" s="181">
        <v>47360</v>
      </c>
      <c r="L392" s="6"/>
      <c r="M392" s="6"/>
      <c r="N392" s="6"/>
      <c r="O392" s="6"/>
    </row>
    <row r="393" spans="1:15" ht="48.75" hidden="1" customHeight="1" x14ac:dyDescent="0.2">
      <c r="A393" s="738"/>
      <c r="B393" s="2"/>
      <c r="C393" s="2"/>
      <c r="D393" s="6" t="s">
        <v>661</v>
      </c>
      <c r="E393" s="6" t="s">
        <v>657</v>
      </c>
      <c r="F393" s="6">
        <v>796</v>
      </c>
      <c r="G393" s="6" t="s">
        <v>107</v>
      </c>
      <c r="H393" s="68">
        <v>1</v>
      </c>
      <c r="I393" s="6" t="s">
        <v>18</v>
      </c>
      <c r="J393" s="6" t="s">
        <v>136</v>
      </c>
      <c r="K393" s="181">
        <v>659</v>
      </c>
      <c r="L393" s="6"/>
      <c r="M393" s="6"/>
      <c r="N393" s="6"/>
      <c r="O393" s="6"/>
    </row>
    <row r="394" spans="1:15" ht="48.75" hidden="1" customHeight="1" x14ac:dyDescent="0.2">
      <c r="A394" s="738"/>
      <c r="B394" s="2"/>
      <c r="C394" s="2"/>
      <c r="D394" s="6" t="s">
        <v>662</v>
      </c>
      <c r="E394" s="6" t="s">
        <v>588</v>
      </c>
      <c r="F394" s="6">
        <v>796</v>
      </c>
      <c r="G394" s="6" t="s">
        <v>107</v>
      </c>
      <c r="H394" s="68">
        <v>17</v>
      </c>
      <c r="I394" s="6" t="s">
        <v>18</v>
      </c>
      <c r="J394" s="6" t="s">
        <v>136</v>
      </c>
      <c r="K394" s="181">
        <v>43843</v>
      </c>
      <c r="L394" s="6"/>
      <c r="M394" s="6"/>
      <c r="N394" s="6"/>
      <c r="O394" s="6"/>
    </row>
    <row r="395" spans="1:15" ht="48.75" hidden="1" customHeight="1" x14ac:dyDescent="0.2">
      <c r="A395" s="738"/>
      <c r="B395" s="2"/>
      <c r="C395" s="2"/>
      <c r="D395" s="6" t="s">
        <v>663</v>
      </c>
      <c r="E395" s="6" t="s">
        <v>657</v>
      </c>
      <c r="F395" s="6">
        <v>796</v>
      </c>
      <c r="G395" s="6" t="s">
        <v>107</v>
      </c>
      <c r="H395" s="68">
        <v>55</v>
      </c>
      <c r="I395" s="6" t="s">
        <v>18</v>
      </c>
      <c r="J395" s="6" t="s">
        <v>136</v>
      </c>
      <c r="K395" s="181">
        <v>36795</v>
      </c>
      <c r="L395" s="6"/>
      <c r="M395" s="6"/>
      <c r="N395" s="6"/>
      <c r="O395" s="6"/>
    </row>
    <row r="396" spans="1:15" ht="48.75" hidden="1" customHeight="1" x14ac:dyDescent="0.2">
      <c r="A396" s="738"/>
      <c r="B396" s="2"/>
      <c r="C396" s="2"/>
      <c r="D396" s="6" t="s">
        <v>664</v>
      </c>
      <c r="E396" s="6" t="s">
        <v>588</v>
      </c>
      <c r="F396" s="6">
        <v>796</v>
      </c>
      <c r="G396" s="6" t="s">
        <v>107</v>
      </c>
      <c r="H396" s="68">
        <v>57</v>
      </c>
      <c r="I396" s="6" t="s">
        <v>18</v>
      </c>
      <c r="J396" s="6" t="s">
        <v>136</v>
      </c>
      <c r="K396" s="181">
        <v>129219</v>
      </c>
      <c r="L396" s="6"/>
      <c r="M396" s="6"/>
      <c r="N396" s="6"/>
      <c r="O396" s="6"/>
    </row>
    <row r="397" spans="1:15" ht="48.75" hidden="1" customHeight="1" x14ac:dyDescent="0.2">
      <c r="A397" s="738"/>
      <c r="B397" s="2"/>
      <c r="C397" s="2"/>
      <c r="D397" s="6" t="s">
        <v>665</v>
      </c>
      <c r="E397" s="6" t="s">
        <v>657</v>
      </c>
      <c r="F397" s="6">
        <v>796</v>
      </c>
      <c r="G397" s="6" t="s">
        <v>107</v>
      </c>
      <c r="H397" s="68">
        <v>112</v>
      </c>
      <c r="I397" s="6" t="s">
        <v>18</v>
      </c>
      <c r="J397" s="6" t="s">
        <v>136</v>
      </c>
      <c r="K397" s="181">
        <v>77392</v>
      </c>
      <c r="L397" s="6"/>
      <c r="M397" s="6"/>
      <c r="N397" s="6"/>
      <c r="O397" s="6"/>
    </row>
    <row r="398" spans="1:15" ht="48.75" hidden="1" customHeight="1" x14ac:dyDescent="0.2">
      <c r="A398" s="738"/>
      <c r="B398" s="2"/>
      <c r="C398" s="2"/>
      <c r="D398" s="6" t="s">
        <v>666</v>
      </c>
      <c r="E398" s="6" t="s">
        <v>588</v>
      </c>
      <c r="F398" s="6">
        <v>796</v>
      </c>
      <c r="G398" s="6" t="s">
        <v>107</v>
      </c>
      <c r="H398" s="68">
        <v>27</v>
      </c>
      <c r="I398" s="6" t="s">
        <v>18</v>
      </c>
      <c r="J398" s="6" t="s">
        <v>136</v>
      </c>
      <c r="K398" s="181">
        <v>70200</v>
      </c>
      <c r="L398" s="6"/>
      <c r="M398" s="6"/>
      <c r="N398" s="6"/>
      <c r="O398" s="6"/>
    </row>
    <row r="399" spans="1:15" ht="48.75" hidden="1" customHeight="1" x14ac:dyDescent="0.2">
      <c r="A399" s="738"/>
      <c r="B399" s="2"/>
      <c r="C399" s="2"/>
      <c r="D399" s="6" t="s">
        <v>667</v>
      </c>
      <c r="E399" s="6" t="s">
        <v>657</v>
      </c>
      <c r="F399" s="6">
        <v>796</v>
      </c>
      <c r="G399" s="6" t="s">
        <v>107</v>
      </c>
      <c r="H399" s="68">
        <v>22</v>
      </c>
      <c r="I399" s="6" t="s">
        <v>18</v>
      </c>
      <c r="J399" s="6" t="s">
        <v>136</v>
      </c>
      <c r="K399" s="181">
        <v>18282</v>
      </c>
      <c r="L399" s="6"/>
      <c r="M399" s="6"/>
      <c r="N399" s="6"/>
      <c r="O399" s="6"/>
    </row>
    <row r="400" spans="1:15" ht="48.75" hidden="1" customHeight="1" x14ac:dyDescent="0.2">
      <c r="A400" s="738"/>
      <c r="B400" s="2"/>
      <c r="C400" s="2"/>
      <c r="D400" s="6" t="s">
        <v>668</v>
      </c>
      <c r="E400" s="6" t="s">
        <v>588</v>
      </c>
      <c r="F400" s="6">
        <v>796</v>
      </c>
      <c r="G400" s="6" t="s">
        <v>107</v>
      </c>
      <c r="H400" s="68">
        <v>45</v>
      </c>
      <c r="I400" s="6" t="s">
        <v>18</v>
      </c>
      <c r="J400" s="6" t="s">
        <v>136</v>
      </c>
      <c r="K400" s="181">
        <v>125730</v>
      </c>
      <c r="L400" s="6"/>
      <c r="M400" s="6"/>
      <c r="N400" s="6"/>
      <c r="O400" s="6"/>
    </row>
    <row r="401" spans="1:15" ht="48.75" hidden="1" customHeight="1" x14ac:dyDescent="0.2">
      <c r="A401" s="738"/>
      <c r="B401" s="2"/>
      <c r="C401" s="2"/>
      <c r="D401" s="6" t="s">
        <v>669</v>
      </c>
      <c r="E401" s="6" t="s">
        <v>657</v>
      </c>
      <c r="F401" s="6">
        <v>796</v>
      </c>
      <c r="G401" s="6" t="s">
        <v>107</v>
      </c>
      <c r="H401" s="68">
        <v>47</v>
      </c>
      <c r="I401" s="6" t="s">
        <v>18</v>
      </c>
      <c r="J401" s="6" t="s">
        <v>136</v>
      </c>
      <c r="K401" s="181">
        <v>39104</v>
      </c>
      <c r="L401" s="6"/>
      <c r="M401" s="6"/>
      <c r="N401" s="6"/>
      <c r="O401" s="6"/>
    </row>
    <row r="402" spans="1:15" ht="48.75" hidden="1" customHeight="1" x14ac:dyDescent="0.2">
      <c r="A402" s="738"/>
      <c r="B402" s="2"/>
      <c r="C402" s="2"/>
      <c r="D402" s="6" t="s">
        <v>670</v>
      </c>
      <c r="E402" s="6" t="s">
        <v>588</v>
      </c>
      <c r="F402" s="6">
        <v>796</v>
      </c>
      <c r="G402" s="6" t="s">
        <v>107</v>
      </c>
      <c r="H402" s="68">
        <v>6</v>
      </c>
      <c r="I402" s="6" t="s">
        <v>18</v>
      </c>
      <c r="J402" s="6" t="s">
        <v>136</v>
      </c>
      <c r="K402" s="181">
        <v>18180</v>
      </c>
      <c r="L402" s="6"/>
      <c r="M402" s="6"/>
      <c r="N402" s="6"/>
      <c r="O402" s="6"/>
    </row>
    <row r="403" spans="1:15" ht="48.75" hidden="1" customHeight="1" x14ac:dyDescent="0.2">
      <c r="A403" s="738"/>
      <c r="B403" s="2"/>
      <c r="C403" s="2"/>
      <c r="D403" s="6" t="s">
        <v>671</v>
      </c>
      <c r="E403" s="6" t="s">
        <v>657</v>
      </c>
      <c r="F403" s="6">
        <v>796</v>
      </c>
      <c r="G403" s="6" t="s">
        <v>107</v>
      </c>
      <c r="H403" s="68">
        <v>9</v>
      </c>
      <c r="I403" s="6" t="s">
        <v>18</v>
      </c>
      <c r="J403" s="6" t="s">
        <v>136</v>
      </c>
      <c r="K403" s="181">
        <v>6921</v>
      </c>
      <c r="L403" s="6"/>
      <c r="M403" s="6"/>
      <c r="N403" s="6"/>
      <c r="O403" s="6"/>
    </row>
    <row r="404" spans="1:15" ht="48.75" hidden="1" customHeight="1" x14ac:dyDescent="0.2">
      <c r="A404" s="738"/>
      <c r="B404" s="2"/>
      <c r="C404" s="2"/>
      <c r="D404" s="6" t="s">
        <v>672</v>
      </c>
      <c r="E404" s="6" t="s">
        <v>588</v>
      </c>
      <c r="F404" s="6">
        <v>796</v>
      </c>
      <c r="G404" s="6" t="s">
        <v>107</v>
      </c>
      <c r="H404" s="68">
        <v>20</v>
      </c>
      <c r="I404" s="6" t="s">
        <v>18</v>
      </c>
      <c r="J404" s="6" t="s">
        <v>136</v>
      </c>
      <c r="K404" s="181">
        <v>60400</v>
      </c>
      <c r="L404" s="6"/>
      <c r="M404" s="6"/>
      <c r="N404" s="6"/>
      <c r="O404" s="6"/>
    </row>
    <row r="405" spans="1:15" ht="48.75" hidden="1" customHeight="1" x14ac:dyDescent="0.2">
      <c r="A405" s="738"/>
      <c r="B405" s="2"/>
      <c r="C405" s="2"/>
      <c r="D405" s="6" t="s">
        <v>673</v>
      </c>
      <c r="E405" s="6" t="s">
        <v>657</v>
      </c>
      <c r="F405" s="6">
        <v>796</v>
      </c>
      <c r="G405" s="6" t="s">
        <v>107</v>
      </c>
      <c r="H405" s="68">
        <v>7</v>
      </c>
      <c r="I405" s="6" t="s">
        <v>18</v>
      </c>
      <c r="J405" s="6" t="s">
        <v>136</v>
      </c>
      <c r="K405" s="181">
        <v>5544</v>
      </c>
      <c r="L405" s="6"/>
      <c r="M405" s="6"/>
      <c r="N405" s="6"/>
      <c r="O405" s="6"/>
    </row>
    <row r="406" spans="1:15" ht="48.75" hidden="1" customHeight="1" x14ac:dyDescent="0.2">
      <c r="A406" s="738"/>
      <c r="B406" s="2"/>
      <c r="C406" s="2"/>
      <c r="D406" s="6" t="s">
        <v>674</v>
      </c>
      <c r="E406" s="6" t="s">
        <v>588</v>
      </c>
      <c r="F406" s="6">
        <v>796</v>
      </c>
      <c r="G406" s="6" t="s">
        <v>107</v>
      </c>
      <c r="H406" s="68">
        <v>33</v>
      </c>
      <c r="I406" s="6" t="s">
        <v>18</v>
      </c>
      <c r="J406" s="6" t="s">
        <v>136</v>
      </c>
      <c r="K406" s="181">
        <v>178002</v>
      </c>
      <c r="L406" s="6"/>
      <c r="M406" s="6"/>
      <c r="N406" s="6"/>
      <c r="O406" s="6"/>
    </row>
    <row r="407" spans="1:15" ht="48.75" hidden="1" customHeight="1" x14ac:dyDescent="0.2">
      <c r="A407" s="738"/>
      <c r="B407" s="2"/>
      <c r="C407" s="2"/>
      <c r="D407" s="6" t="s">
        <v>675</v>
      </c>
      <c r="E407" s="6" t="s">
        <v>657</v>
      </c>
      <c r="F407" s="6">
        <v>796</v>
      </c>
      <c r="G407" s="6" t="s">
        <v>107</v>
      </c>
      <c r="H407" s="68">
        <v>103</v>
      </c>
      <c r="I407" s="6" t="s">
        <v>18</v>
      </c>
      <c r="J407" s="6" t="s">
        <v>136</v>
      </c>
      <c r="K407" s="181">
        <v>95275</v>
      </c>
      <c r="L407" s="6"/>
      <c r="M407" s="6"/>
      <c r="N407" s="6"/>
      <c r="O407" s="6"/>
    </row>
    <row r="408" spans="1:15" ht="48.75" hidden="1" customHeight="1" x14ac:dyDescent="0.2">
      <c r="A408" s="738"/>
      <c r="B408" s="2"/>
      <c r="C408" s="2"/>
      <c r="D408" s="6" t="s">
        <v>676</v>
      </c>
      <c r="E408" s="6" t="s">
        <v>588</v>
      </c>
      <c r="F408" s="6">
        <v>796</v>
      </c>
      <c r="G408" s="6" t="s">
        <v>107</v>
      </c>
      <c r="H408" s="68">
        <v>52</v>
      </c>
      <c r="I408" s="6" t="s">
        <v>18</v>
      </c>
      <c r="J408" s="6" t="s">
        <v>136</v>
      </c>
      <c r="K408" s="181">
        <v>157040</v>
      </c>
      <c r="L408" s="6"/>
      <c r="M408" s="6"/>
      <c r="N408" s="6"/>
      <c r="O408" s="6"/>
    </row>
    <row r="409" spans="1:15" ht="48.75" hidden="1" customHeight="1" x14ac:dyDescent="0.2">
      <c r="A409" s="738"/>
      <c r="B409" s="2"/>
      <c r="C409" s="2"/>
      <c r="D409" s="6" t="s">
        <v>677</v>
      </c>
      <c r="E409" s="6" t="s">
        <v>657</v>
      </c>
      <c r="F409" s="6">
        <v>796</v>
      </c>
      <c r="G409" s="6" t="s">
        <v>107</v>
      </c>
      <c r="H409" s="68">
        <v>154</v>
      </c>
      <c r="I409" s="6" t="s">
        <v>18</v>
      </c>
      <c r="J409" s="6" t="s">
        <v>136</v>
      </c>
      <c r="K409" s="181">
        <v>113806</v>
      </c>
      <c r="L409" s="6"/>
      <c r="M409" s="6"/>
      <c r="N409" s="6"/>
      <c r="O409" s="6"/>
    </row>
    <row r="410" spans="1:15" ht="48.75" hidden="1" customHeight="1" x14ac:dyDescent="0.2">
      <c r="A410" s="738"/>
      <c r="B410" s="2"/>
      <c r="C410" s="2"/>
      <c r="D410" s="6" t="s">
        <v>678</v>
      </c>
      <c r="E410" s="6" t="s">
        <v>588</v>
      </c>
      <c r="F410" s="6">
        <v>796</v>
      </c>
      <c r="G410" s="6" t="s">
        <v>107</v>
      </c>
      <c r="H410" s="68">
        <v>10</v>
      </c>
      <c r="I410" s="6" t="s">
        <v>18</v>
      </c>
      <c r="J410" s="6" t="s">
        <v>136</v>
      </c>
      <c r="K410" s="181">
        <v>50810</v>
      </c>
      <c r="L410" s="6"/>
      <c r="M410" s="6"/>
      <c r="N410" s="6"/>
      <c r="O410" s="6"/>
    </row>
    <row r="411" spans="1:15" ht="48.75" hidden="1" customHeight="1" x14ac:dyDescent="0.2">
      <c r="A411" s="738"/>
      <c r="B411" s="2"/>
      <c r="C411" s="2"/>
      <c r="D411" s="6" t="s">
        <v>679</v>
      </c>
      <c r="E411" s="6" t="s">
        <v>657</v>
      </c>
      <c r="F411" s="6">
        <v>796</v>
      </c>
      <c r="G411" s="6" t="s">
        <v>107</v>
      </c>
      <c r="H411" s="68">
        <v>152</v>
      </c>
      <c r="I411" s="6" t="s">
        <v>18</v>
      </c>
      <c r="J411" s="6" t="s">
        <v>136</v>
      </c>
      <c r="K411" s="181">
        <v>126920</v>
      </c>
      <c r="L411" s="6"/>
      <c r="M411" s="6"/>
      <c r="N411" s="6"/>
      <c r="O411" s="6"/>
    </row>
    <row r="412" spans="1:15" ht="48.75" hidden="1" customHeight="1" x14ac:dyDescent="0.2">
      <c r="A412" s="738"/>
      <c r="B412" s="2"/>
      <c r="C412" s="2"/>
      <c r="D412" s="6" t="s">
        <v>680</v>
      </c>
      <c r="E412" s="6" t="s">
        <v>588</v>
      </c>
      <c r="F412" s="6">
        <v>796</v>
      </c>
      <c r="G412" s="6" t="s">
        <v>107</v>
      </c>
      <c r="H412" s="68">
        <v>2</v>
      </c>
      <c r="I412" s="6" t="s">
        <v>18</v>
      </c>
      <c r="J412" s="6" t="s">
        <v>136</v>
      </c>
      <c r="K412" s="181">
        <v>8402</v>
      </c>
      <c r="L412" s="6"/>
      <c r="M412" s="6"/>
      <c r="N412" s="6"/>
      <c r="O412" s="6"/>
    </row>
    <row r="413" spans="1:15" ht="48.75" hidden="1" customHeight="1" x14ac:dyDescent="0.2">
      <c r="A413" s="738"/>
      <c r="B413" s="2"/>
      <c r="C413" s="2"/>
      <c r="D413" s="6" t="s">
        <v>681</v>
      </c>
      <c r="E413" s="6" t="s">
        <v>657</v>
      </c>
      <c r="F413" s="6">
        <v>796</v>
      </c>
      <c r="G413" s="6" t="s">
        <v>107</v>
      </c>
      <c r="H413" s="68">
        <v>2</v>
      </c>
      <c r="I413" s="6" t="s">
        <v>18</v>
      </c>
      <c r="J413" s="6" t="s">
        <v>136</v>
      </c>
      <c r="K413" s="181">
        <v>2562</v>
      </c>
      <c r="L413" s="6"/>
      <c r="M413" s="6"/>
      <c r="N413" s="6"/>
      <c r="O413" s="6"/>
    </row>
    <row r="414" spans="1:15" ht="48.75" hidden="1" customHeight="1" x14ac:dyDescent="0.2">
      <c r="A414" s="738"/>
      <c r="B414" s="2"/>
      <c r="C414" s="2"/>
      <c r="D414" s="6" t="s">
        <v>682</v>
      </c>
      <c r="E414" s="6" t="s">
        <v>588</v>
      </c>
      <c r="F414" s="6">
        <v>796</v>
      </c>
      <c r="G414" s="6" t="s">
        <v>107</v>
      </c>
      <c r="H414" s="68">
        <v>6</v>
      </c>
      <c r="I414" s="6" t="s">
        <v>18</v>
      </c>
      <c r="J414" s="6" t="s">
        <v>136</v>
      </c>
      <c r="K414" s="181">
        <v>17040</v>
      </c>
      <c r="L414" s="6"/>
      <c r="M414" s="6"/>
      <c r="N414" s="6"/>
      <c r="O414" s="6"/>
    </row>
    <row r="415" spans="1:15" ht="48.75" hidden="1" customHeight="1" x14ac:dyDescent="0.2">
      <c r="A415" s="738"/>
      <c r="B415" s="2"/>
      <c r="C415" s="2"/>
      <c r="D415" s="6" t="s">
        <v>683</v>
      </c>
      <c r="E415" s="6" t="s">
        <v>588</v>
      </c>
      <c r="F415" s="6">
        <v>796</v>
      </c>
      <c r="G415" s="6" t="s">
        <v>107</v>
      </c>
      <c r="H415" s="68">
        <v>7</v>
      </c>
      <c r="I415" s="6" t="s">
        <v>18</v>
      </c>
      <c r="J415" s="6" t="s">
        <v>136</v>
      </c>
      <c r="K415" s="181">
        <v>39522</v>
      </c>
      <c r="L415" s="6"/>
      <c r="M415" s="6"/>
      <c r="N415" s="6"/>
      <c r="O415" s="6"/>
    </row>
    <row r="416" spans="1:15" ht="48.75" hidden="1" customHeight="1" x14ac:dyDescent="0.2">
      <c r="A416" s="738"/>
      <c r="B416" s="2"/>
      <c r="C416" s="2"/>
      <c r="D416" s="6" t="s">
        <v>684</v>
      </c>
      <c r="E416" s="6" t="s">
        <v>657</v>
      </c>
      <c r="F416" s="6">
        <v>796</v>
      </c>
      <c r="G416" s="6" t="s">
        <v>107</v>
      </c>
      <c r="H416" s="68">
        <v>27</v>
      </c>
      <c r="I416" s="6" t="s">
        <v>18</v>
      </c>
      <c r="J416" s="6" t="s">
        <v>136</v>
      </c>
      <c r="K416" s="181">
        <v>63801</v>
      </c>
      <c r="L416" s="6"/>
      <c r="M416" s="6"/>
      <c r="N416" s="6"/>
      <c r="O416" s="6"/>
    </row>
    <row r="417" spans="1:15" ht="48.75" hidden="1" customHeight="1" x14ac:dyDescent="0.2">
      <c r="A417" s="738"/>
      <c r="B417" s="2"/>
      <c r="C417" s="2"/>
      <c r="D417" s="6" t="s">
        <v>685</v>
      </c>
      <c r="E417" s="6" t="s">
        <v>588</v>
      </c>
      <c r="F417" s="6">
        <v>796</v>
      </c>
      <c r="G417" s="6" t="s">
        <v>107</v>
      </c>
      <c r="H417" s="68">
        <v>3</v>
      </c>
      <c r="I417" s="6" t="s">
        <v>18</v>
      </c>
      <c r="J417" s="6" t="s">
        <v>136</v>
      </c>
      <c r="K417" s="181">
        <v>30450</v>
      </c>
      <c r="L417" s="6"/>
      <c r="M417" s="6"/>
      <c r="N417" s="6"/>
      <c r="O417" s="6"/>
    </row>
    <row r="418" spans="1:15" ht="48.75" hidden="1" customHeight="1" x14ac:dyDescent="0.2">
      <c r="A418" s="738"/>
      <c r="B418" s="2"/>
      <c r="C418" s="2"/>
      <c r="D418" s="6" t="s">
        <v>686</v>
      </c>
      <c r="E418" s="6" t="s">
        <v>657</v>
      </c>
      <c r="F418" s="6">
        <v>796</v>
      </c>
      <c r="G418" s="6" t="s">
        <v>107</v>
      </c>
      <c r="H418" s="68">
        <v>11</v>
      </c>
      <c r="I418" s="6" t="s">
        <v>18</v>
      </c>
      <c r="J418" s="6" t="s">
        <v>136</v>
      </c>
      <c r="K418" s="181">
        <v>32769</v>
      </c>
      <c r="L418" s="6"/>
      <c r="M418" s="6"/>
      <c r="N418" s="6"/>
      <c r="O418" s="6"/>
    </row>
    <row r="419" spans="1:15" ht="48.75" hidden="1" customHeight="1" x14ac:dyDescent="0.2">
      <c r="A419" s="738"/>
      <c r="B419" s="2"/>
      <c r="C419" s="2"/>
      <c r="D419" s="6" t="s">
        <v>687</v>
      </c>
      <c r="E419" s="6" t="s">
        <v>588</v>
      </c>
      <c r="F419" s="6">
        <v>796</v>
      </c>
      <c r="G419" s="6" t="s">
        <v>107</v>
      </c>
      <c r="H419" s="68">
        <v>3</v>
      </c>
      <c r="I419" s="6" t="s">
        <v>18</v>
      </c>
      <c r="J419" s="6" t="s">
        <v>136</v>
      </c>
      <c r="K419" s="181">
        <v>15393</v>
      </c>
      <c r="L419" s="6"/>
      <c r="M419" s="6"/>
      <c r="N419" s="6"/>
      <c r="O419" s="6"/>
    </row>
    <row r="420" spans="1:15" ht="48.75" hidden="1" customHeight="1" x14ac:dyDescent="0.2">
      <c r="A420" s="738"/>
      <c r="B420" s="2"/>
      <c r="C420" s="2"/>
      <c r="D420" s="6" t="s">
        <v>688</v>
      </c>
      <c r="E420" s="6" t="s">
        <v>657</v>
      </c>
      <c r="F420" s="6">
        <v>796</v>
      </c>
      <c r="G420" s="6" t="s">
        <v>107</v>
      </c>
      <c r="H420" s="68">
        <v>38</v>
      </c>
      <c r="I420" s="6" t="s">
        <v>18</v>
      </c>
      <c r="J420" s="6" t="s">
        <v>136</v>
      </c>
      <c r="K420" s="181">
        <v>60876</v>
      </c>
      <c r="L420" s="6"/>
      <c r="M420" s="6"/>
      <c r="N420" s="6"/>
      <c r="O420" s="6"/>
    </row>
    <row r="421" spans="1:15" ht="48.75" hidden="1" customHeight="1" x14ac:dyDescent="0.2">
      <c r="A421" s="738"/>
      <c r="B421" s="2"/>
      <c r="C421" s="2"/>
      <c r="D421" s="6" t="s">
        <v>689</v>
      </c>
      <c r="E421" s="6" t="s">
        <v>588</v>
      </c>
      <c r="F421" s="6">
        <v>796</v>
      </c>
      <c r="G421" s="6" t="s">
        <v>107</v>
      </c>
      <c r="H421" s="68">
        <v>13</v>
      </c>
      <c r="I421" s="6" t="s">
        <v>18</v>
      </c>
      <c r="J421" s="6" t="s">
        <v>136</v>
      </c>
      <c r="K421" s="181">
        <v>108290</v>
      </c>
      <c r="L421" s="6"/>
      <c r="M421" s="6"/>
      <c r="N421" s="6"/>
      <c r="O421" s="6"/>
    </row>
    <row r="422" spans="1:15" ht="48.75" hidden="1" customHeight="1" x14ac:dyDescent="0.2">
      <c r="A422" s="738"/>
      <c r="B422" s="2"/>
      <c r="C422" s="2"/>
      <c r="D422" s="6" t="s">
        <v>690</v>
      </c>
      <c r="E422" s="6" t="s">
        <v>657</v>
      </c>
      <c r="F422" s="6">
        <v>796</v>
      </c>
      <c r="G422" s="6" t="s">
        <v>107</v>
      </c>
      <c r="H422" s="68">
        <v>47</v>
      </c>
      <c r="I422" s="6" t="s">
        <v>18</v>
      </c>
      <c r="J422" s="6" t="s">
        <v>136</v>
      </c>
      <c r="K422" s="181">
        <v>128827</v>
      </c>
      <c r="L422" s="6"/>
      <c r="M422" s="6"/>
      <c r="N422" s="6"/>
      <c r="O422" s="6"/>
    </row>
    <row r="423" spans="1:15" ht="48.75" hidden="1" customHeight="1" x14ac:dyDescent="0.2">
      <c r="A423" s="738"/>
      <c r="B423" s="2"/>
      <c r="C423" s="2"/>
      <c r="D423" s="6" t="s">
        <v>691</v>
      </c>
      <c r="E423" s="6" t="s">
        <v>588</v>
      </c>
      <c r="F423" s="6">
        <v>796</v>
      </c>
      <c r="G423" s="6" t="s">
        <v>107</v>
      </c>
      <c r="H423" s="68">
        <v>17</v>
      </c>
      <c r="I423" s="6" t="s">
        <v>18</v>
      </c>
      <c r="J423" s="6" t="s">
        <v>136</v>
      </c>
      <c r="K423" s="181">
        <v>79339</v>
      </c>
      <c r="L423" s="6"/>
      <c r="M423" s="6"/>
      <c r="N423" s="6"/>
      <c r="O423" s="6"/>
    </row>
    <row r="424" spans="1:15" ht="48.75" hidden="1" customHeight="1" x14ac:dyDescent="0.2">
      <c r="A424" s="738"/>
      <c r="B424" s="2"/>
      <c r="C424" s="2"/>
      <c r="D424" s="6" t="s">
        <v>692</v>
      </c>
      <c r="E424" s="6" t="s">
        <v>588</v>
      </c>
      <c r="F424" s="6">
        <v>796</v>
      </c>
      <c r="G424" s="6" t="s">
        <v>107</v>
      </c>
      <c r="H424" s="68">
        <v>2</v>
      </c>
      <c r="I424" s="6" t="s">
        <v>18</v>
      </c>
      <c r="J424" s="6" t="s">
        <v>136</v>
      </c>
      <c r="K424" s="181">
        <v>4670</v>
      </c>
      <c r="L424" s="6"/>
      <c r="M424" s="6"/>
      <c r="N424" s="6"/>
      <c r="O424" s="6"/>
    </row>
    <row r="425" spans="1:15" ht="48.75" hidden="1" customHeight="1" x14ac:dyDescent="0.2">
      <c r="A425" s="738"/>
      <c r="B425" s="2"/>
      <c r="C425" s="2"/>
      <c r="D425" s="6" t="s">
        <v>693</v>
      </c>
      <c r="E425" s="6" t="s">
        <v>588</v>
      </c>
      <c r="F425" s="6">
        <v>796</v>
      </c>
      <c r="G425" s="6" t="s">
        <v>107</v>
      </c>
      <c r="H425" s="68">
        <v>32</v>
      </c>
      <c r="I425" s="6" t="s">
        <v>18</v>
      </c>
      <c r="J425" s="6" t="s">
        <v>136</v>
      </c>
      <c r="K425" s="181">
        <v>325664</v>
      </c>
      <c r="L425" s="6"/>
      <c r="M425" s="6"/>
      <c r="N425" s="6"/>
      <c r="O425" s="6"/>
    </row>
    <row r="426" spans="1:15" ht="48.75" hidden="1" customHeight="1" x14ac:dyDescent="0.2">
      <c r="A426" s="738"/>
      <c r="B426" s="2"/>
      <c r="C426" s="2"/>
      <c r="D426" s="6" t="s">
        <v>694</v>
      </c>
      <c r="E426" s="6" t="s">
        <v>657</v>
      </c>
      <c r="F426" s="6">
        <v>796</v>
      </c>
      <c r="G426" s="6" t="s">
        <v>107</v>
      </c>
      <c r="H426" s="68">
        <v>92</v>
      </c>
      <c r="I426" s="6" t="s">
        <v>18</v>
      </c>
      <c r="J426" s="6" t="s">
        <v>136</v>
      </c>
      <c r="K426" s="181">
        <v>366896</v>
      </c>
      <c r="L426" s="6"/>
      <c r="M426" s="6"/>
      <c r="N426" s="6"/>
      <c r="O426" s="6"/>
    </row>
    <row r="427" spans="1:15" ht="48.75" hidden="1" customHeight="1" x14ac:dyDescent="0.2">
      <c r="A427" s="738"/>
      <c r="B427" s="2"/>
      <c r="C427" s="2"/>
      <c r="D427" s="6" t="s">
        <v>695</v>
      </c>
      <c r="E427" s="6" t="s">
        <v>588</v>
      </c>
      <c r="F427" s="6">
        <v>796</v>
      </c>
      <c r="G427" s="6" t="s">
        <v>107</v>
      </c>
      <c r="H427" s="68">
        <v>25</v>
      </c>
      <c r="I427" s="6" t="s">
        <v>18</v>
      </c>
      <c r="J427" s="6" t="s">
        <v>136</v>
      </c>
      <c r="K427" s="181">
        <v>83325</v>
      </c>
      <c r="L427" s="6"/>
      <c r="M427" s="6"/>
      <c r="N427" s="6"/>
      <c r="O427" s="6"/>
    </row>
    <row r="428" spans="1:15" ht="48.75" hidden="1" customHeight="1" x14ac:dyDescent="0.2">
      <c r="A428" s="738"/>
      <c r="B428" s="2"/>
      <c r="C428" s="2"/>
      <c r="D428" s="6" t="s">
        <v>696</v>
      </c>
      <c r="E428" s="6" t="s">
        <v>657</v>
      </c>
      <c r="F428" s="6">
        <v>796</v>
      </c>
      <c r="G428" s="6" t="s">
        <v>107</v>
      </c>
      <c r="H428" s="68">
        <v>181</v>
      </c>
      <c r="I428" s="6" t="s">
        <v>18</v>
      </c>
      <c r="J428" s="6" t="s">
        <v>136</v>
      </c>
      <c r="K428" s="181">
        <v>230956</v>
      </c>
      <c r="L428" s="6"/>
      <c r="M428" s="6"/>
      <c r="N428" s="6"/>
      <c r="O428" s="6"/>
    </row>
    <row r="429" spans="1:15" ht="48.75" hidden="1" customHeight="1" x14ac:dyDescent="0.2">
      <c r="A429" s="738"/>
      <c r="B429" s="2"/>
      <c r="C429" s="2"/>
      <c r="D429" s="6" t="s">
        <v>697</v>
      </c>
      <c r="E429" s="6" t="s">
        <v>588</v>
      </c>
      <c r="F429" s="6">
        <v>796</v>
      </c>
      <c r="G429" s="6" t="s">
        <v>107</v>
      </c>
      <c r="H429" s="68">
        <v>11</v>
      </c>
      <c r="I429" s="6" t="s">
        <v>18</v>
      </c>
      <c r="J429" s="6" t="s">
        <v>136</v>
      </c>
      <c r="K429" s="181">
        <v>69355</v>
      </c>
      <c r="L429" s="6"/>
      <c r="M429" s="6"/>
      <c r="N429" s="6"/>
      <c r="O429" s="6"/>
    </row>
    <row r="430" spans="1:15" ht="48.75" hidden="1" customHeight="1" x14ac:dyDescent="0.2">
      <c r="A430" s="738"/>
      <c r="B430" s="2"/>
      <c r="C430" s="2"/>
      <c r="D430" s="6" t="s">
        <v>698</v>
      </c>
      <c r="E430" s="6" t="s">
        <v>657</v>
      </c>
      <c r="F430" s="6">
        <v>796</v>
      </c>
      <c r="G430" s="6" t="s">
        <v>107</v>
      </c>
      <c r="H430" s="68">
        <v>21</v>
      </c>
      <c r="I430" s="6" t="s">
        <v>18</v>
      </c>
      <c r="J430" s="6" t="s">
        <v>136</v>
      </c>
      <c r="K430" s="181">
        <v>58989</v>
      </c>
      <c r="L430" s="6"/>
      <c r="M430" s="6"/>
      <c r="N430" s="6"/>
      <c r="O430" s="6"/>
    </row>
    <row r="431" spans="1:15" ht="48.75" hidden="1" customHeight="1" x14ac:dyDescent="0.2">
      <c r="A431" s="738"/>
      <c r="B431" s="2"/>
      <c r="C431" s="2"/>
      <c r="D431" s="6" t="s">
        <v>699</v>
      </c>
      <c r="E431" s="6" t="s">
        <v>588</v>
      </c>
      <c r="F431" s="6">
        <v>796</v>
      </c>
      <c r="G431" s="6" t="s">
        <v>107</v>
      </c>
      <c r="H431" s="68">
        <v>6</v>
      </c>
      <c r="I431" s="6" t="s">
        <v>18</v>
      </c>
      <c r="J431" s="6" t="s">
        <v>136</v>
      </c>
      <c r="K431" s="181">
        <v>14604</v>
      </c>
      <c r="L431" s="6"/>
      <c r="M431" s="6"/>
      <c r="N431" s="6"/>
      <c r="O431" s="6"/>
    </row>
    <row r="432" spans="1:15" ht="48.75" hidden="1" customHeight="1" x14ac:dyDescent="0.2">
      <c r="A432" s="738"/>
      <c r="B432" s="2"/>
      <c r="C432" s="2"/>
      <c r="D432" s="6" t="s">
        <v>700</v>
      </c>
      <c r="E432" s="6" t="s">
        <v>588</v>
      </c>
      <c r="F432" s="6">
        <v>796</v>
      </c>
      <c r="G432" s="6" t="s">
        <v>107</v>
      </c>
      <c r="H432" s="68">
        <v>3</v>
      </c>
      <c r="I432" s="6" t="s">
        <v>18</v>
      </c>
      <c r="J432" s="6" t="s">
        <v>136</v>
      </c>
      <c r="K432" s="181">
        <v>8688</v>
      </c>
      <c r="L432" s="6"/>
      <c r="M432" s="6"/>
      <c r="N432" s="6"/>
      <c r="O432" s="6"/>
    </row>
    <row r="433" spans="1:15" ht="48.75" hidden="1" customHeight="1" x14ac:dyDescent="0.2">
      <c r="A433" s="738"/>
      <c r="B433" s="2"/>
      <c r="C433" s="2"/>
      <c r="D433" s="6" t="s">
        <v>701</v>
      </c>
      <c r="E433" s="6" t="s">
        <v>588</v>
      </c>
      <c r="F433" s="6">
        <v>796</v>
      </c>
      <c r="G433" s="6" t="s">
        <v>107</v>
      </c>
      <c r="H433" s="68">
        <v>3</v>
      </c>
      <c r="I433" s="6" t="s">
        <v>18</v>
      </c>
      <c r="J433" s="6" t="s">
        <v>136</v>
      </c>
      <c r="K433" s="181">
        <v>8688</v>
      </c>
      <c r="L433" s="6"/>
      <c r="M433" s="6"/>
      <c r="N433" s="6"/>
      <c r="O433" s="6"/>
    </row>
    <row r="434" spans="1:15" ht="48.75" hidden="1" customHeight="1" x14ac:dyDescent="0.2">
      <c r="A434" s="738"/>
      <c r="B434" s="2"/>
      <c r="C434" s="2"/>
      <c r="D434" s="6" t="s">
        <v>702</v>
      </c>
      <c r="E434" s="6" t="s">
        <v>588</v>
      </c>
      <c r="F434" s="6">
        <v>796</v>
      </c>
      <c r="G434" s="6" t="s">
        <v>107</v>
      </c>
      <c r="H434" s="68">
        <v>3</v>
      </c>
      <c r="I434" s="6" t="s">
        <v>18</v>
      </c>
      <c r="J434" s="6" t="s">
        <v>136</v>
      </c>
      <c r="K434" s="181">
        <v>8688</v>
      </c>
      <c r="L434" s="6"/>
      <c r="M434" s="6"/>
      <c r="N434" s="6"/>
      <c r="O434" s="6"/>
    </row>
    <row r="435" spans="1:15" ht="48.75" hidden="1" customHeight="1" x14ac:dyDescent="0.2">
      <c r="A435" s="738"/>
      <c r="B435" s="2"/>
      <c r="C435" s="2"/>
      <c r="D435" s="6" t="s">
        <v>703</v>
      </c>
      <c r="E435" s="6" t="s">
        <v>588</v>
      </c>
      <c r="F435" s="6">
        <v>796</v>
      </c>
      <c r="G435" s="6" t="s">
        <v>107</v>
      </c>
      <c r="H435" s="68">
        <v>65</v>
      </c>
      <c r="I435" s="6" t="s">
        <v>18</v>
      </c>
      <c r="J435" s="6" t="s">
        <v>136</v>
      </c>
      <c r="K435" s="181">
        <v>67860</v>
      </c>
      <c r="L435" s="6"/>
      <c r="M435" s="6"/>
      <c r="N435" s="6"/>
      <c r="O435" s="6"/>
    </row>
    <row r="436" spans="1:15" ht="48.75" hidden="1" customHeight="1" x14ac:dyDescent="0.2">
      <c r="A436" s="738"/>
      <c r="B436" s="2"/>
      <c r="C436" s="2"/>
      <c r="D436" s="6" t="s">
        <v>704</v>
      </c>
      <c r="E436" s="6" t="s">
        <v>588</v>
      </c>
      <c r="F436" s="6">
        <v>796</v>
      </c>
      <c r="G436" s="6" t="s">
        <v>107</v>
      </c>
      <c r="H436" s="68">
        <v>60</v>
      </c>
      <c r="I436" s="6" t="s">
        <v>18</v>
      </c>
      <c r="J436" s="6" t="s">
        <v>136</v>
      </c>
      <c r="K436" s="181">
        <v>62640</v>
      </c>
      <c r="L436" s="6"/>
      <c r="M436" s="6"/>
      <c r="N436" s="6"/>
      <c r="O436" s="6"/>
    </row>
    <row r="437" spans="1:15" ht="48.75" hidden="1" customHeight="1" x14ac:dyDescent="0.2">
      <c r="A437" s="738"/>
      <c r="B437" s="2"/>
      <c r="C437" s="2"/>
      <c r="D437" s="6" t="s">
        <v>705</v>
      </c>
      <c r="E437" s="6" t="s">
        <v>588</v>
      </c>
      <c r="F437" s="6">
        <v>796</v>
      </c>
      <c r="G437" s="6" t="s">
        <v>107</v>
      </c>
      <c r="H437" s="68">
        <v>15</v>
      </c>
      <c r="I437" s="6" t="s">
        <v>18</v>
      </c>
      <c r="J437" s="6" t="s">
        <v>136</v>
      </c>
      <c r="K437" s="181">
        <v>15660</v>
      </c>
      <c r="L437" s="6"/>
      <c r="M437" s="6"/>
      <c r="N437" s="6"/>
      <c r="O437" s="6"/>
    </row>
    <row r="438" spans="1:15" ht="48.75" hidden="1" customHeight="1" x14ac:dyDescent="0.2">
      <c r="A438" s="738"/>
      <c r="B438" s="2"/>
      <c r="C438" s="2"/>
      <c r="D438" s="6" t="s">
        <v>706</v>
      </c>
      <c r="E438" s="6" t="s">
        <v>588</v>
      </c>
      <c r="F438" s="6">
        <v>796</v>
      </c>
      <c r="G438" s="6" t="s">
        <v>107</v>
      </c>
      <c r="H438" s="68">
        <v>5</v>
      </c>
      <c r="I438" s="6" t="s">
        <v>18</v>
      </c>
      <c r="J438" s="6" t="s">
        <v>136</v>
      </c>
      <c r="K438" s="181">
        <v>9830</v>
      </c>
      <c r="L438" s="6"/>
      <c r="M438" s="6"/>
      <c r="N438" s="6"/>
      <c r="O438" s="6"/>
    </row>
    <row r="439" spans="1:15" ht="48.75" hidden="1" customHeight="1" x14ac:dyDescent="0.2">
      <c r="A439" s="738"/>
      <c r="B439" s="2"/>
      <c r="C439" s="2"/>
      <c r="D439" s="6" t="s">
        <v>707</v>
      </c>
      <c r="E439" s="6" t="s">
        <v>588</v>
      </c>
      <c r="F439" s="6">
        <v>796</v>
      </c>
      <c r="G439" s="6" t="s">
        <v>107</v>
      </c>
      <c r="H439" s="68">
        <v>4</v>
      </c>
      <c r="I439" s="6" t="s">
        <v>18</v>
      </c>
      <c r="J439" s="6" t="s">
        <v>136</v>
      </c>
      <c r="K439" s="181">
        <v>15724</v>
      </c>
      <c r="L439" s="6"/>
      <c r="M439" s="6"/>
      <c r="N439" s="6"/>
      <c r="O439" s="6"/>
    </row>
    <row r="440" spans="1:15" ht="48.75" hidden="1" customHeight="1" x14ac:dyDescent="0.2">
      <c r="A440" s="738"/>
      <c r="B440" s="2"/>
      <c r="C440" s="2"/>
      <c r="D440" s="6" t="s">
        <v>708</v>
      </c>
      <c r="E440" s="6" t="s">
        <v>588</v>
      </c>
      <c r="F440" s="6">
        <v>796</v>
      </c>
      <c r="G440" s="6" t="s">
        <v>107</v>
      </c>
      <c r="H440" s="68">
        <v>51</v>
      </c>
      <c r="I440" s="6" t="s">
        <v>18</v>
      </c>
      <c r="J440" s="6" t="s">
        <v>136</v>
      </c>
      <c r="K440" s="181">
        <v>96849</v>
      </c>
      <c r="L440" s="6"/>
      <c r="M440" s="6"/>
      <c r="N440" s="6"/>
      <c r="O440" s="6"/>
    </row>
    <row r="441" spans="1:15" ht="48.75" hidden="1" customHeight="1" x14ac:dyDescent="0.2">
      <c r="A441" s="738"/>
      <c r="B441" s="2"/>
      <c r="C441" s="2"/>
      <c r="D441" s="6" t="s">
        <v>709</v>
      </c>
      <c r="E441" s="6" t="s">
        <v>588</v>
      </c>
      <c r="F441" s="6">
        <v>796</v>
      </c>
      <c r="G441" s="6" t="s">
        <v>107</v>
      </c>
      <c r="H441" s="68">
        <v>20</v>
      </c>
      <c r="I441" s="6" t="s">
        <v>18</v>
      </c>
      <c r="J441" s="6" t="s">
        <v>136</v>
      </c>
      <c r="K441" s="181">
        <v>50840</v>
      </c>
      <c r="L441" s="6"/>
      <c r="M441" s="6"/>
      <c r="N441" s="6"/>
      <c r="O441" s="6"/>
    </row>
    <row r="442" spans="1:15" ht="48.75" hidden="1" customHeight="1" x14ac:dyDescent="0.2">
      <c r="A442" s="738"/>
      <c r="B442" s="2"/>
      <c r="C442" s="2"/>
      <c r="D442" s="6" t="s">
        <v>710</v>
      </c>
      <c r="E442" s="6" t="s">
        <v>588</v>
      </c>
      <c r="F442" s="6">
        <v>796</v>
      </c>
      <c r="G442" s="6" t="s">
        <v>107</v>
      </c>
      <c r="H442" s="68">
        <v>18</v>
      </c>
      <c r="I442" s="6" t="s">
        <v>18</v>
      </c>
      <c r="J442" s="6" t="s">
        <v>136</v>
      </c>
      <c r="K442" s="181">
        <v>45756</v>
      </c>
      <c r="L442" s="6"/>
      <c r="M442" s="6"/>
      <c r="N442" s="6"/>
      <c r="O442" s="6"/>
    </row>
    <row r="443" spans="1:15" ht="48.75" hidden="1" customHeight="1" x14ac:dyDescent="0.2">
      <c r="A443" s="738"/>
      <c r="B443" s="2"/>
      <c r="C443" s="2"/>
      <c r="D443" s="6" t="s">
        <v>711</v>
      </c>
      <c r="E443" s="6" t="s">
        <v>588</v>
      </c>
      <c r="F443" s="6">
        <v>796</v>
      </c>
      <c r="G443" s="6" t="s">
        <v>107</v>
      </c>
      <c r="H443" s="68">
        <v>18</v>
      </c>
      <c r="I443" s="6" t="s">
        <v>18</v>
      </c>
      <c r="J443" s="6" t="s">
        <v>136</v>
      </c>
      <c r="K443" s="181">
        <v>45756</v>
      </c>
      <c r="L443" s="6"/>
      <c r="M443" s="6"/>
      <c r="N443" s="6"/>
      <c r="O443" s="6"/>
    </row>
    <row r="444" spans="1:15" ht="48.75" hidden="1" customHeight="1" x14ac:dyDescent="0.2">
      <c r="A444" s="738"/>
      <c r="B444" s="2"/>
      <c r="C444" s="2"/>
      <c r="D444" s="6" t="s">
        <v>712</v>
      </c>
      <c r="E444" s="6" t="s">
        <v>588</v>
      </c>
      <c r="F444" s="6">
        <v>796</v>
      </c>
      <c r="G444" s="6" t="s">
        <v>107</v>
      </c>
      <c r="H444" s="68">
        <v>18</v>
      </c>
      <c r="I444" s="6" t="s">
        <v>18</v>
      </c>
      <c r="J444" s="6" t="s">
        <v>136</v>
      </c>
      <c r="K444" s="181">
        <v>45756</v>
      </c>
      <c r="L444" s="6"/>
      <c r="M444" s="6"/>
      <c r="N444" s="6"/>
      <c r="O444" s="6"/>
    </row>
    <row r="445" spans="1:15" ht="48.75" hidden="1" customHeight="1" x14ac:dyDescent="0.2">
      <c r="A445" s="738"/>
      <c r="B445" s="2"/>
      <c r="C445" s="2"/>
      <c r="D445" s="6" t="s">
        <v>713</v>
      </c>
      <c r="E445" s="6" t="s">
        <v>588</v>
      </c>
      <c r="F445" s="6">
        <v>796</v>
      </c>
      <c r="G445" s="6" t="s">
        <v>107</v>
      </c>
      <c r="H445" s="68">
        <v>4</v>
      </c>
      <c r="I445" s="6" t="s">
        <v>18</v>
      </c>
      <c r="J445" s="6" t="s">
        <v>136</v>
      </c>
      <c r="K445" s="181">
        <v>17764</v>
      </c>
      <c r="L445" s="6"/>
      <c r="M445" s="6"/>
      <c r="N445" s="6"/>
      <c r="O445" s="6"/>
    </row>
    <row r="446" spans="1:15" ht="48.75" hidden="1" customHeight="1" x14ac:dyDescent="0.2">
      <c r="A446" s="738"/>
      <c r="B446" s="2"/>
      <c r="C446" s="2"/>
      <c r="D446" s="6" t="s">
        <v>714</v>
      </c>
      <c r="E446" s="6" t="s">
        <v>588</v>
      </c>
      <c r="F446" s="6">
        <v>796</v>
      </c>
      <c r="G446" s="6" t="s">
        <v>107</v>
      </c>
      <c r="H446" s="68">
        <v>2</v>
      </c>
      <c r="I446" s="6" t="s">
        <v>18</v>
      </c>
      <c r="J446" s="6" t="s">
        <v>136</v>
      </c>
      <c r="K446" s="181">
        <v>846</v>
      </c>
      <c r="L446" s="6"/>
      <c r="M446" s="6"/>
      <c r="N446" s="6"/>
      <c r="O446" s="6"/>
    </row>
    <row r="447" spans="1:15" ht="48.75" hidden="1" customHeight="1" x14ac:dyDescent="0.2">
      <c r="A447" s="738"/>
      <c r="B447" s="2"/>
      <c r="C447" s="2"/>
      <c r="D447" s="6" t="s">
        <v>715</v>
      </c>
      <c r="E447" s="6" t="s">
        <v>588</v>
      </c>
      <c r="F447" s="6">
        <v>796</v>
      </c>
      <c r="G447" s="6" t="s">
        <v>107</v>
      </c>
      <c r="H447" s="68">
        <v>6</v>
      </c>
      <c r="I447" s="6" t="s">
        <v>18</v>
      </c>
      <c r="J447" s="6" t="s">
        <v>136</v>
      </c>
      <c r="K447" s="181">
        <v>14184</v>
      </c>
      <c r="L447" s="6"/>
      <c r="M447" s="6"/>
      <c r="N447" s="6"/>
      <c r="O447" s="6"/>
    </row>
    <row r="448" spans="1:15" ht="48.75" hidden="1" customHeight="1" x14ac:dyDescent="0.2">
      <c r="A448" s="738"/>
      <c r="B448" s="2"/>
      <c r="C448" s="2"/>
      <c r="D448" s="6" t="s">
        <v>716</v>
      </c>
      <c r="E448" s="6" t="s">
        <v>588</v>
      </c>
      <c r="F448" s="6">
        <v>796</v>
      </c>
      <c r="G448" s="6" t="s">
        <v>107</v>
      </c>
      <c r="H448" s="68">
        <v>6</v>
      </c>
      <c r="I448" s="6" t="s">
        <v>18</v>
      </c>
      <c r="J448" s="6" t="s">
        <v>136</v>
      </c>
      <c r="K448" s="181">
        <v>14184</v>
      </c>
      <c r="L448" s="6"/>
      <c r="M448" s="6"/>
      <c r="N448" s="6"/>
      <c r="O448" s="6"/>
    </row>
    <row r="449" spans="1:15" ht="48.75" hidden="1" customHeight="1" x14ac:dyDescent="0.2">
      <c r="A449" s="738"/>
      <c r="B449" s="2"/>
      <c r="C449" s="2"/>
      <c r="D449" s="6" t="s">
        <v>717</v>
      </c>
      <c r="E449" s="6" t="s">
        <v>588</v>
      </c>
      <c r="F449" s="6">
        <v>796</v>
      </c>
      <c r="G449" s="6" t="s">
        <v>107</v>
      </c>
      <c r="H449" s="68">
        <v>6</v>
      </c>
      <c r="I449" s="6" t="s">
        <v>18</v>
      </c>
      <c r="J449" s="6" t="s">
        <v>136</v>
      </c>
      <c r="K449" s="181">
        <v>14184</v>
      </c>
      <c r="L449" s="6"/>
      <c r="M449" s="6"/>
      <c r="N449" s="6"/>
      <c r="O449" s="6"/>
    </row>
    <row r="450" spans="1:15" ht="48.75" hidden="1" customHeight="1" x14ac:dyDescent="0.2">
      <c r="A450" s="738"/>
      <c r="B450" s="2"/>
      <c r="C450" s="2"/>
      <c r="D450" s="6" t="s">
        <v>718</v>
      </c>
      <c r="E450" s="6" t="s">
        <v>588</v>
      </c>
      <c r="F450" s="6">
        <v>796</v>
      </c>
      <c r="G450" s="6" t="s">
        <v>107</v>
      </c>
      <c r="H450" s="68">
        <v>6</v>
      </c>
      <c r="I450" s="6" t="s">
        <v>18</v>
      </c>
      <c r="J450" s="6" t="s">
        <v>136</v>
      </c>
      <c r="K450" s="181">
        <v>14184</v>
      </c>
      <c r="L450" s="6"/>
      <c r="M450" s="6"/>
      <c r="N450" s="6"/>
      <c r="O450" s="6"/>
    </row>
    <row r="451" spans="1:15" hidden="1" x14ac:dyDescent="0.2">
      <c r="A451" s="738"/>
      <c r="B451" s="2"/>
      <c r="C451" s="2"/>
      <c r="D451" s="6" t="s">
        <v>719</v>
      </c>
      <c r="E451" s="6" t="s">
        <v>720</v>
      </c>
      <c r="F451" s="6">
        <v>796</v>
      </c>
      <c r="G451" s="6" t="s">
        <v>107</v>
      </c>
      <c r="H451" s="68">
        <v>153</v>
      </c>
      <c r="I451" s="6" t="s">
        <v>18</v>
      </c>
      <c r="J451" s="6" t="s">
        <v>136</v>
      </c>
      <c r="K451" s="181">
        <v>16065</v>
      </c>
      <c r="L451" s="6"/>
      <c r="M451" s="6"/>
      <c r="N451" s="6"/>
      <c r="O451" s="6"/>
    </row>
    <row r="452" spans="1:15" hidden="1" x14ac:dyDescent="0.2">
      <c r="A452" s="738"/>
      <c r="B452" s="2"/>
      <c r="C452" s="2"/>
      <c r="D452" s="6" t="s">
        <v>721</v>
      </c>
      <c r="E452" s="6" t="s">
        <v>722</v>
      </c>
      <c r="F452" s="6">
        <v>796</v>
      </c>
      <c r="G452" s="6" t="s">
        <v>107</v>
      </c>
      <c r="H452" s="68">
        <v>232</v>
      </c>
      <c r="I452" s="6" t="s">
        <v>18</v>
      </c>
      <c r="J452" s="6" t="s">
        <v>136</v>
      </c>
      <c r="K452" s="181">
        <v>24360</v>
      </c>
      <c r="L452" s="6"/>
      <c r="M452" s="6"/>
      <c r="N452" s="6"/>
      <c r="O452" s="6"/>
    </row>
    <row r="453" spans="1:15" ht="48" hidden="1" x14ac:dyDescent="0.2">
      <c r="A453" s="738"/>
      <c r="B453" s="2"/>
      <c r="C453" s="2"/>
      <c r="D453" s="6" t="s">
        <v>227</v>
      </c>
      <c r="E453" s="6" t="s">
        <v>228</v>
      </c>
      <c r="F453" s="6">
        <v>796</v>
      </c>
      <c r="G453" s="6" t="s">
        <v>107</v>
      </c>
      <c r="H453" s="68">
        <v>5</v>
      </c>
      <c r="I453" s="6" t="s">
        <v>18</v>
      </c>
      <c r="J453" s="6" t="s">
        <v>136</v>
      </c>
      <c r="K453" s="181">
        <v>990</v>
      </c>
      <c r="L453" s="6"/>
      <c r="M453" s="6"/>
      <c r="N453" s="6"/>
      <c r="O453" s="6"/>
    </row>
    <row r="454" spans="1:15" ht="60" x14ac:dyDescent="0.2">
      <c r="A454" s="738"/>
      <c r="B454" s="2"/>
      <c r="C454" s="2"/>
      <c r="D454" s="6" t="s">
        <v>723</v>
      </c>
      <c r="E454" s="6" t="s">
        <v>724</v>
      </c>
      <c r="F454" s="6">
        <v>839</v>
      </c>
      <c r="G454" s="6" t="s">
        <v>143</v>
      </c>
      <c r="H454" s="68">
        <v>21</v>
      </c>
      <c r="I454" s="6" t="s">
        <v>18</v>
      </c>
      <c r="J454" s="6" t="s">
        <v>136</v>
      </c>
      <c r="K454" s="181">
        <v>397173</v>
      </c>
      <c r="L454" s="6"/>
      <c r="M454" s="6"/>
      <c r="N454" s="6"/>
      <c r="O454" s="6"/>
    </row>
    <row r="455" spans="1:15" ht="60" x14ac:dyDescent="0.2">
      <c r="A455" s="738"/>
      <c r="B455" s="2"/>
      <c r="C455" s="2"/>
      <c r="D455" s="6" t="s">
        <v>725</v>
      </c>
      <c r="E455" s="6" t="s">
        <v>724</v>
      </c>
      <c r="F455" s="6">
        <v>839</v>
      </c>
      <c r="G455" s="6" t="s">
        <v>143</v>
      </c>
      <c r="H455" s="68">
        <v>12</v>
      </c>
      <c r="I455" s="6" t="s">
        <v>18</v>
      </c>
      <c r="J455" s="6" t="s">
        <v>136</v>
      </c>
      <c r="K455" s="181">
        <v>57048</v>
      </c>
      <c r="L455" s="6"/>
      <c r="M455" s="6"/>
      <c r="N455" s="6"/>
      <c r="O455" s="6"/>
    </row>
    <row r="456" spans="1:15" ht="60" x14ac:dyDescent="0.2">
      <c r="A456" s="738"/>
      <c r="B456" s="2"/>
      <c r="C456" s="2"/>
      <c r="D456" s="6" t="s">
        <v>726</v>
      </c>
      <c r="E456" s="6" t="s">
        <v>724</v>
      </c>
      <c r="F456" s="6">
        <v>839</v>
      </c>
      <c r="G456" s="6" t="s">
        <v>143</v>
      </c>
      <c r="H456" s="68">
        <v>56</v>
      </c>
      <c r="I456" s="6" t="s">
        <v>18</v>
      </c>
      <c r="J456" s="6" t="s">
        <v>136</v>
      </c>
      <c r="K456" s="181">
        <v>246960</v>
      </c>
      <c r="L456" s="6"/>
      <c r="M456" s="6"/>
      <c r="N456" s="6"/>
      <c r="O456" s="6"/>
    </row>
    <row r="457" spans="1:15" ht="24" hidden="1" x14ac:dyDescent="0.2">
      <c r="A457" s="738"/>
      <c r="B457" s="2"/>
      <c r="C457" s="2"/>
      <c r="D457" s="6" t="s">
        <v>451</v>
      </c>
      <c r="E457" s="6" t="s">
        <v>3066</v>
      </c>
      <c r="F457" s="6">
        <v>796</v>
      </c>
      <c r="G457" s="6" t="s">
        <v>107</v>
      </c>
      <c r="H457" s="68">
        <v>26999</v>
      </c>
      <c r="I457" s="6" t="s">
        <v>18</v>
      </c>
      <c r="J457" s="6" t="s">
        <v>136</v>
      </c>
      <c r="K457" s="181">
        <v>35098.699999999997</v>
      </c>
      <c r="L457" s="6"/>
      <c r="M457" s="6"/>
      <c r="N457" s="6"/>
      <c r="O457" s="6"/>
    </row>
    <row r="458" spans="1:15" ht="24" hidden="1" x14ac:dyDescent="0.2">
      <c r="A458" s="738"/>
      <c r="B458" s="2"/>
      <c r="C458" s="2"/>
      <c r="D458" s="6" t="s">
        <v>727</v>
      </c>
      <c r="E458" s="6" t="s">
        <v>728</v>
      </c>
      <c r="F458" s="6">
        <v>796</v>
      </c>
      <c r="G458" s="6" t="s">
        <v>107</v>
      </c>
      <c r="H458" s="68">
        <v>12000</v>
      </c>
      <c r="I458" s="6" t="s">
        <v>18</v>
      </c>
      <c r="J458" s="6" t="s">
        <v>136</v>
      </c>
      <c r="K458" s="181">
        <v>13800</v>
      </c>
      <c r="L458" s="6"/>
      <c r="M458" s="6"/>
      <c r="N458" s="6"/>
      <c r="O458" s="6"/>
    </row>
    <row r="459" spans="1:15" ht="60" hidden="1" x14ac:dyDescent="0.2">
      <c r="A459" s="738"/>
      <c r="B459" s="2"/>
      <c r="C459" s="2"/>
      <c r="D459" s="6" t="s">
        <v>729</v>
      </c>
      <c r="E459" s="6" t="s">
        <v>588</v>
      </c>
      <c r="F459" s="6">
        <v>796</v>
      </c>
      <c r="G459" s="6" t="s">
        <v>107</v>
      </c>
      <c r="H459" s="68">
        <v>10</v>
      </c>
      <c r="I459" s="6" t="s">
        <v>18</v>
      </c>
      <c r="J459" s="6" t="s">
        <v>136</v>
      </c>
      <c r="K459" s="181">
        <v>59270</v>
      </c>
      <c r="L459" s="6"/>
      <c r="M459" s="6"/>
      <c r="N459" s="6"/>
      <c r="O459" s="6"/>
    </row>
    <row r="460" spans="1:15" ht="60" hidden="1" x14ac:dyDescent="0.2">
      <c r="A460" s="738"/>
      <c r="B460" s="2"/>
      <c r="C460" s="2"/>
      <c r="D460" s="6" t="s">
        <v>730</v>
      </c>
      <c r="E460" s="6" t="s">
        <v>588</v>
      </c>
      <c r="F460" s="6">
        <v>796</v>
      </c>
      <c r="G460" s="6" t="s">
        <v>107</v>
      </c>
      <c r="H460" s="68">
        <v>68</v>
      </c>
      <c r="I460" s="6" t="s">
        <v>18</v>
      </c>
      <c r="J460" s="6" t="s">
        <v>136</v>
      </c>
      <c r="K460" s="181">
        <v>220524</v>
      </c>
      <c r="L460" s="6"/>
      <c r="M460" s="6"/>
      <c r="N460" s="6"/>
      <c r="O460" s="6"/>
    </row>
    <row r="461" spans="1:15" ht="60" hidden="1" x14ac:dyDescent="0.2">
      <c r="A461" s="738"/>
      <c r="B461" s="2"/>
      <c r="C461" s="2"/>
      <c r="D461" s="6" t="s">
        <v>731</v>
      </c>
      <c r="E461" s="6" t="s">
        <v>588</v>
      </c>
      <c r="F461" s="6">
        <v>796</v>
      </c>
      <c r="G461" s="6" t="s">
        <v>107</v>
      </c>
      <c r="H461" s="68">
        <v>29</v>
      </c>
      <c r="I461" s="6" t="s">
        <v>18</v>
      </c>
      <c r="J461" s="6" t="s">
        <v>136</v>
      </c>
      <c r="K461" s="181">
        <v>114347</v>
      </c>
      <c r="L461" s="6"/>
      <c r="M461" s="6"/>
      <c r="N461" s="6"/>
      <c r="O461" s="6"/>
    </row>
    <row r="462" spans="1:15" ht="36" hidden="1" x14ac:dyDescent="0.2">
      <c r="A462" s="738"/>
      <c r="B462" s="2"/>
      <c r="C462" s="2"/>
      <c r="D462" s="6" t="s">
        <v>732</v>
      </c>
      <c r="E462" s="6" t="s">
        <v>733</v>
      </c>
      <c r="F462" s="6">
        <v>796</v>
      </c>
      <c r="G462" s="6" t="s">
        <v>107</v>
      </c>
      <c r="H462" s="68">
        <v>10</v>
      </c>
      <c r="I462" s="6" t="s">
        <v>18</v>
      </c>
      <c r="J462" s="6" t="s">
        <v>136</v>
      </c>
      <c r="K462" s="181">
        <v>122410</v>
      </c>
      <c r="L462" s="6"/>
      <c r="M462" s="6"/>
      <c r="N462" s="6"/>
      <c r="O462" s="6"/>
    </row>
    <row r="463" spans="1:15" hidden="1" x14ac:dyDescent="0.2">
      <c r="A463" s="738"/>
      <c r="B463" s="2"/>
      <c r="C463" s="2"/>
      <c r="D463" s="6" t="s">
        <v>734</v>
      </c>
      <c r="E463" s="6" t="s">
        <v>735</v>
      </c>
      <c r="F463" s="6">
        <v>796</v>
      </c>
      <c r="G463" s="6" t="s">
        <v>107</v>
      </c>
      <c r="H463" s="68">
        <v>94</v>
      </c>
      <c r="I463" s="6" t="s">
        <v>18</v>
      </c>
      <c r="J463" s="6" t="s">
        <v>136</v>
      </c>
      <c r="K463" s="181">
        <v>5640</v>
      </c>
      <c r="L463" s="6"/>
      <c r="M463" s="6"/>
      <c r="N463" s="6"/>
      <c r="O463" s="6"/>
    </row>
    <row r="464" spans="1:15" hidden="1" x14ac:dyDescent="0.2">
      <c r="A464" s="738"/>
      <c r="B464" s="2"/>
      <c r="C464" s="2"/>
      <c r="D464" s="6" t="s">
        <v>736</v>
      </c>
      <c r="E464" s="6" t="s">
        <v>737</v>
      </c>
      <c r="F464" s="6">
        <v>796</v>
      </c>
      <c r="G464" s="6" t="s">
        <v>107</v>
      </c>
      <c r="H464" s="68">
        <v>396</v>
      </c>
      <c r="I464" s="6" t="s">
        <v>18</v>
      </c>
      <c r="J464" s="6" t="s">
        <v>136</v>
      </c>
      <c r="K464" s="181">
        <v>23760</v>
      </c>
      <c r="L464" s="6"/>
      <c r="M464" s="6"/>
      <c r="N464" s="6"/>
      <c r="O464" s="6"/>
    </row>
    <row r="465" spans="1:16" ht="24" hidden="1" x14ac:dyDescent="0.2">
      <c r="A465" s="738"/>
      <c r="B465" s="2"/>
      <c r="C465" s="2"/>
      <c r="D465" s="6" t="s">
        <v>738</v>
      </c>
      <c r="E465" s="6" t="s">
        <v>739</v>
      </c>
      <c r="F465" s="6">
        <v>796</v>
      </c>
      <c r="G465" s="6" t="s">
        <v>107</v>
      </c>
      <c r="H465" s="68">
        <v>15</v>
      </c>
      <c r="I465" s="6" t="s">
        <v>18</v>
      </c>
      <c r="J465" s="6" t="s">
        <v>136</v>
      </c>
      <c r="K465" s="181">
        <v>25800</v>
      </c>
      <c r="L465" s="6"/>
      <c r="M465" s="6"/>
      <c r="N465" s="6"/>
      <c r="O465" s="6"/>
    </row>
    <row r="466" spans="1:16" ht="24" hidden="1" x14ac:dyDescent="0.2">
      <c r="A466" s="738"/>
      <c r="B466" s="2"/>
      <c r="C466" s="2"/>
      <c r="D466" s="6" t="s">
        <v>740</v>
      </c>
      <c r="E466" s="6" t="s">
        <v>741</v>
      </c>
      <c r="F466" s="6">
        <v>796</v>
      </c>
      <c r="G466" s="6" t="s">
        <v>107</v>
      </c>
      <c r="H466" s="68">
        <v>136</v>
      </c>
      <c r="I466" s="6" t="s">
        <v>18</v>
      </c>
      <c r="J466" s="6" t="s">
        <v>136</v>
      </c>
      <c r="K466" s="181">
        <v>46512</v>
      </c>
      <c r="L466" s="6"/>
      <c r="M466" s="6"/>
      <c r="N466" s="6"/>
      <c r="O466" s="6"/>
    </row>
    <row r="467" spans="1:16" ht="24" hidden="1" x14ac:dyDescent="0.2">
      <c r="A467" s="738"/>
      <c r="B467" s="2"/>
      <c r="C467" s="2"/>
      <c r="D467" s="6" t="s">
        <v>742</v>
      </c>
      <c r="E467" s="6" t="s">
        <v>743</v>
      </c>
      <c r="F467" s="6">
        <v>796</v>
      </c>
      <c r="G467" s="6" t="s">
        <v>107</v>
      </c>
      <c r="H467" s="68">
        <v>46</v>
      </c>
      <c r="I467" s="6" t="s">
        <v>18</v>
      </c>
      <c r="J467" s="6" t="s">
        <v>136</v>
      </c>
      <c r="K467" s="181">
        <v>28474</v>
      </c>
      <c r="L467" s="6"/>
      <c r="M467" s="6"/>
      <c r="N467" s="6"/>
      <c r="O467" s="6"/>
    </row>
    <row r="468" spans="1:16" ht="24" hidden="1" x14ac:dyDescent="0.2">
      <c r="A468" s="738"/>
      <c r="B468" s="2"/>
      <c r="C468" s="2"/>
      <c r="D468" s="6" t="s">
        <v>744</v>
      </c>
      <c r="E468" s="6" t="s">
        <v>745</v>
      </c>
      <c r="F468" s="6">
        <v>796</v>
      </c>
      <c r="G468" s="6" t="s">
        <v>107</v>
      </c>
      <c r="H468" s="68">
        <v>84</v>
      </c>
      <c r="I468" s="6" t="s">
        <v>18</v>
      </c>
      <c r="J468" s="6" t="s">
        <v>136</v>
      </c>
      <c r="K468" s="181">
        <v>86520</v>
      </c>
      <c r="L468" s="6"/>
      <c r="M468" s="6"/>
      <c r="N468" s="6"/>
      <c r="O468" s="6"/>
    </row>
    <row r="469" spans="1:16" ht="24" hidden="1" x14ac:dyDescent="0.2">
      <c r="A469" s="738"/>
      <c r="B469" s="2"/>
      <c r="C469" s="2"/>
      <c r="D469" s="6" t="s">
        <v>746</v>
      </c>
      <c r="E469" s="6" t="s">
        <v>747</v>
      </c>
      <c r="F469" s="6">
        <v>796</v>
      </c>
      <c r="G469" s="6" t="s">
        <v>107</v>
      </c>
      <c r="H469" s="68">
        <v>69</v>
      </c>
      <c r="I469" s="6" t="s">
        <v>18</v>
      </c>
      <c r="J469" s="6" t="s">
        <v>136</v>
      </c>
      <c r="K469" s="181">
        <v>29118</v>
      </c>
      <c r="L469" s="6"/>
      <c r="M469" s="6"/>
      <c r="N469" s="6"/>
      <c r="O469" s="6"/>
    </row>
    <row r="470" spans="1:16" ht="24" hidden="1" x14ac:dyDescent="0.2">
      <c r="A470" s="738"/>
      <c r="B470" s="2"/>
      <c r="C470" s="2"/>
      <c r="D470" s="6" t="s">
        <v>748</v>
      </c>
      <c r="E470" s="6" t="s">
        <v>749</v>
      </c>
      <c r="F470" s="6">
        <v>796</v>
      </c>
      <c r="G470" s="6" t="s">
        <v>107</v>
      </c>
      <c r="H470" s="68">
        <v>91</v>
      </c>
      <c r="I470" s="6" t="s">
        <v>18</v>
      </c>
      <c r="J470" s="6" t="s">
        <v>136</v>
      </c>
      <c r="K470" s="181">
        <v>15652</v>
      </c>
      <c r="L470" s="6"/>
      <c r="M470" s="6"/>
      <c r="N470" s="6"/>
      <c r="O470" s="6"/>
    </row>
    <row r="471" spans="1:16" ht="60" hidden="1" x14ac:dyDescent="0.2">
      <c r="A471" s="738"/>
      <c r="B471" s="2"/>
      <c r="C471" s="2"/>
      <c r="D471" s="6" t="s">
        <v>750</v>
      </c>
      <c r="E471" s="6" t="s">
        <v>751</v>
      </c>
      <c r="F471" s="6">
        <v>796</v>
      </c>
      <c r="G471" s="6" t="s">
        <v>107</v>
      </c>
      <c r="H471" s="68">
        <v>40</v>
      </c>
      <c r="I471" s="6" t="s">
        <v>18</v>
      </c>
      <c r="J471" s="6" t="s">
        <v>136</v>
      </c>
      <c r="K471" s="181">
        <v>70920</v>
      </c>
      <c r="L471" s="6"/>
      <c r="M471" s="6"/>
      <c r="N471" s="6"/>
      <c r="O471" s="6"/>
    </row>
    <row r="472" spans="1:16" hidden="1" x14ac:dyDescent="0.2">
      <c r="A472" s="738"/>
      <c r="B472" s="2"/>
      <c r="C472" s="2"/>
      <c r="D472" s="6" t="s">
        <v>752</v>
      </c>
      <c r="E472" s="6" t="s">
        <v>570</v>
      </c>
      <c r="F472" s="6">
        <v>796</v>
      </c>
      <c r="G472" s="6" t="s">
        <v>107</v>
      </c>
      <c r="H472" s="68">
        <v>39</v>
      </c>
      <c r="I472" s="6" t="s">
        <v>18</v>
      </c>
      <c r="J472" s="6" t="s">
        <v>136</v>
      </c>
      <c r="K472" s="181">
        <v>31278</v>
      </c>
      <c r="L472" s="6"/>
      <c r="M472" s="6"/>
      <c r="N472" s="6"/>
      <c r="O472" s="6"/>
    </row>
    <row r="473" spans="1:16" hidden="1" x14ac:dyDescent="0.2">
      <c r="A473" s="738"/>
      <c r="B473" s="2"/>
      <c r="C473" s="2"/>
      <c r="D473" s="6" t="s">
        <v>753</v>
      </c>
      <c r="E473" s="6" t="s">
        <v>570</v>
      </c>
      <c r="F473" s="6">
        <v>796</v>
      </c>
      <c r="G473" s="6" t="s">
        <v>107</v>
      </c>
      <c r="H473" s="68">
        <v>15</v>
      </c>
      <c r="I473" s="6" t="s">
        <v>18</v>
      </c>
      <c r="J473" s="6" t="s">
        <v>136</v>
      </c>
      <c r="K473" s="181">
        <v>16095</v>
      </c>
      <c r="L473" s="6"/>
      <c r="M473" s="6"/>
      <c r="N473" s="6"/>
      <c r="O473" s="6"/>
    </row>
    <row r="474" spans="1:16" hidden="1" x14ac:dyDescent="0.2">
      <c r="A474" s="738"/>
      <c r="B474" s="2"/>
      <c r="C474" s="2"/>
      <c r="D474" s="6" t="s">
        <v>754</v>
      </c>
      <c r="E474" s="6" t="s">
        <v>570</v>
      </c>
      <c r="F474" s="6">
        <v>796</v>
      </c>
      <c r="G474" s="6" t="s">
        <v>107</v>
      </c>
      <c r="H474" s="68">
        <v>16</v>
      </c>
      <c r="I474" s="6" t="s">
        <v>18</v>
      </c>
      <c r="J474" s="6" t="s">
        <v>136</v>
      </c>
      <c r="K474" s="181">
        <v>9712</v>
      </c>
      <c r="L474" s="6"/>
      <c r="M474" s="6"/>
      <c r="N474" s="6"/>
      <c r="O474" s="6"/>
    </row>
    <row r="475" spans="1:16" ht="60" hidden="1" x14ac:dyDescent="0.2">
      <c r="A475" s="738"/>
      <c r="B475" s="2"/>
      <c r="C475" s="2"/>
      <c r="D475" s="6" t="s">
        <v>755</v>
      </c>
      <c r="E475" s="6" t="s">
        <v>3067</v>
      </c>
      <c r="F475" s="6">
        <v>796</v>
      </c>
      <c r="G475" s="6" t="s">
        <v>107</v>
      </c>
      <c r="H475" s="68">
        <v>23</v>
      </c>
      <c r="I475" s="6" t="s">
        <v>18</v>
      </c>
      <c r="J475" s="6" t="s">
        <v>136</v>
      </c>
      <c r="K475" s="181">
        <v>136436</v>
      </c>
      <c r="L475" s="6"/>
      <c r="M475" s="6"/>
      <c r="N475" s="6"/>
      <c r="O475" s="6"/>
    </row>
    <row r="476" spans="1:16" ht="24" hidden="1" x14ac:dyDescent="0.2">
      <c r="A476" s="738"/>
      <c r="B476" s="2"/>
      <c r="C476" s="2"/>
      <c r="D476" s="6" t="s">
        <v>756</v>
      </c>
      <c r="E476" s="6" t="s">
        <v>757</v>
      </c>
      <c r="F476" s="6">
        <v>796</v>
      </c>
      <c r="G476" s="6" t="s">
        <v>107</v>
      </c>
      <c r="H476" s="68">
        <v>41</v>
      </c>
      <c r="I476" s="6" t="s">
        <v>18</v>
      </c>
      <c r="J476" s="6" t="s">
        <v>136</v>
      </c>
      <c r="K476" s="181">
        <v>74538</v>
      </c>
      <c r="L476" s="6"/>
      <c r="M476" s="6"/>
      <c r="N476" s="6"/>
      <c r="O476" s="6"/>
      <c r="P476" s="26"/>
    </row>
    <row r="477" spans="1:16" ht="24" hidden="1" x14ac:dyDescent="0.2">
      <c r="A477" s="738"/>
      <c r="B477" s="2"/>
      <c r="C477" s="2"/>
      <c r="D477" s="6" t="s">
        <v>758</v>
      </c>
      <c r="E477" s="6" t="s">
        <v>759</v>
      </c>
      <c r="F477" s="6">
        <v>796</v>
      </c>
      <c r="G477" s="6" t="s">
        <v>107</v>
      </c>
      <c r="H477" s="68">
        <v>3000</v>
      </c>
      <c r="I477" s="6" t="s">
        <v>18</v>
      </c>
      <c r="J477" s="6" t="s">
        <v>136</v>
      </c>
      <c r="K477" s="181">
        <v>19380</v>
      </c>
      <c r="L477" s="6"/>
      <c r="M477" s="6"/>
      <c r="N477" s="6"/>
      <c r="O477" s="6"/>
    </row>
    <row r="478" spans="1:16" hidden="1" x14ac:dyDescent="0.2">
      <c r="A478" s="738"/>
      <c r="B478" s="2"/>
      <c r="C478" s="2"/>
      <c r="D478" s="6" t="s">
        <v>760</v>
      </c>
      <c r="E478" s="6" t="s">
        <v>761</v>
      </c>
      <c r="F478" s="6">
        <v>796</v>
      </c>
      <c r="G478" s="6" t="s">
        <v>107</v>
      </c>
      <c r="H478" s="68">
        <v>157</v>
      </c>
      <c r="I478" s="6" t="s">
        <v>18</v>
      </c>
      <c r="J478" s="6" t="s">
        <v>136</v>
      </c>
      <c r="K478" s="181">
        <v>10519</v>
      </c>
      <c r="L478" s="6"/>
      <c r="M478" s="6"/>
      <c r="N478" s="6"/>
      <c r="O478" s="6"/>
    </row>
    <row r="479" spans="1:16" hidden="1" x14ac:dyDescent="0.2">
      <c r="A479" s="738"/>
      <c r="B479" s="2"/>
      <c r="C479" s="2"/>
      <c r="D479" s="6" t="s">
        <v>762</v>
      </c>
      <c r="E479" s="6" t="s">
        <v>763</v>
      </c>
      <c r="F479" s="6">
        <v>796</v>
      </c>
      <c r="G479" s="6" t="s">
        <v>107</v>
      </c>
      <c r="H479" s="68">
        <v>319</v>
      </c>
      <c r="I479" s="6" t="s">
        <v>18</v>
      </c>
      <c r="J479" s="6" t="s">
        <v>136</v>
      </c>
      <c r="K479" s="181">
        <v>21373</v>
      </c>
      <c r="L479" s="6"/>
      <c r="M479" s="6"/>
      <c r="N479" s="6"/>
      <c r="O479" s="6"/>
      <c r="P479" s="13"/>
    </row>
    <row r="480" spans="1:16" hidden="1" x14ac:dyDescent="0.2">
      <c r="A480" s="738"/>
      <c r="B480" s="2"/>
      <c r="C480" s="2"/>
      <c r="D480" s="6" t="s">
        <v>764</v>
      </c>
      <c r="E480" s="6" t="s">
        <v>765</v>
      </c>
      <c r="F480" s="6">
        <v>796</v>
      </c>
      <c r="G480" s="6" t="s">
        <v>107</v>
      </c>
      <c r="H480" s="68">
        <v>81</v>
      </c>
      <c r="I480" s="6" t="s">
        <v>18</v>
      </c>
      <c r="J480" s="6" t="s">
        <v>136</v>
      </c>
      <c r="K480" s="181">
        <v>5427</v>
      </c>
      <c r="L480" s="6"/>
      <c r="M480" s="6"/>
      <c r="N480" s="6"/>
      <c r="O480" s="6"/>
    </row>
    <row r="481" spans="1:15" ht="84" hidden="1" x14ac:dyDescent="0.2">
      <c r="A481" s="738"/>
      <c r="B481" s="2"/>
      <c r="C481" s="2"/>
      <c r="D481" s="6" t="s">
        <v>766</v>
      </c>
      <c r="E481" s="6" t="s">
        <v>3068</v>
      </c>
      <c r="F481" s="6">
        <v>796</v>
      </c>
      <c r="G481" s="6" t="s">
        <v>107</v>
      </c>
      <c r="H481" s="68">
        <v>4</v>
      </c>
      <c r="I481" s="6" t="s">
        <v>18</v>
      </c>
      <c r="J481" s="6" t="s">
        <v>136</v>
      </c>
      <c r="K481" s="181">
        <v>12332</v>
      </c>
      <c r="L481" s="6"/>
      <c r="M481" s="6"/>
      <c r="N481" s="6"/>
      <c r="O481" s="6"/>
    </row>
    <row r="482" spans="1:15" hidden="1" x14ac:dyDescent="0.2">
      <c r="A482" s="738"/>
      <c r="B482" s="2"/>
      <c r="C482" s="2"/>
      <c r="D482" s="6" t="s">
        <v>767</v>
      </c>
      <c r="E482" s="6" t="s">
        <v>570</v>
      </c>
      <c r="F482" s="6">
        <v>796</v>
      </c>
      <c r="G482" s="6" t="s">
        <v>107</v>
      </c>
      <c r="H482" s="68">
        <v>321</v>
      </c>
      <c r="I482" s="6" t="s">
        <v>18</v>
      </c>
      <c r="J482" s="6" t="s">
        <v>136</v>
      </c>
      <c r="K482" s="181">
        <v>25038</v>
      </c>
      <c r="L482" s="6"/>
      <c r="M482" s="6"/>
      <c r="N482" s="6"/>
      <c r="O482" s="6"/>
    </row>
    <row r="483" spans="1:15" ht="48" hidden="1" x14ac:dyDescent="0.2">
      <c r="A483" s="738"/>
      <c r="B483" s="2"/>
      <c r="C483" s="2"/>
      <c r="D483" s="6" t="s">
        <v>768</v>
      </c>
      <c r="E483" s="6" t="s">
        <v>769</v>
      </c>
      <c r="F483" s="6">
        <v>796</v>
      </c>
      <c r="G483" s="6" t="s">
        <v>107</v>
      </c>
      <c r="H483" s="68">
        <v>375</v>
      </c>
      <c r="I483" s="6" t="s">
        <v>18</v>
      </c>
      <c r="J483" s="6" t="s">
        <v>136</v>
      </c>
      <c r="K483" s="181">
        <v>16875</v>
      </c>
      <c r="L483" s="6"/>
      <c r="M483" s="6"/>
      <c r="N483" s="6"/>
      <c r="O483" s="6"/>
    </row>
    <row r="484" spans="1:15" hidden="1" x14ac:dyDescent="0.2">
      <c r="A484" s="738"/>
      <c r="B484" s="2"/>
      <c r="C484" s="2"/>
      <c r="D484" s="6" t="s">
        <v>770</v>
      </c>
      <c r="E484" s="6" t="s">
        <v>771</v>
      </c>
      <c r="F484" s="6">
        <v>796</v>
      </c>
      <c r="G484" s="6" t="s">
        <v>107</v>
      </c>
      <c r="H484" s="68">
        <v>109</v>
      </c>
      <c r="I484" s="6" t="s">
        <v>18</v>
      </c>
      <c r="J484" s="6" t="s">
        <v>136</v>
      </c>
      <c r="K484" s="181">
        <v>14933</v>
      </c>
      <c r="L484" s="6"/>
      <c r="M484" s="6"/>
      <c r="N484" s="6"/>
      <c r="O484" s="6"/>
    </row>
    <row r="485" spans="1:15" ht="15.75" hidden="1" customHeight="1" x14ac:dyDescent="0.2">
      <c r="A485" s="738"/>
      <c r="B485" s="2"/>
      <c r="C485" s="2"/>
      <c r="D485" s="6" t="s">
        <v>772</v>
      </c>
      <c r="E485" s="6" t="s">
        <v>588</v>
      </c>
      <c r="F485" s="6">
        <v>796</v>
      </c>
      <c r="G485" s="6" t="s">
        <v>107</v>
      </c>
      <c r="H485" s="68">
        <v>6</v>
      </c>
      <c r="I485" s="6" t="s">
        <v>18</v>
      </c>
      <c r="J485" s="6" t="s">
        <v>136</v>
      </c>
      <c r="K485" s="181">
        <v>10608</v>
      </c>
      <c r="L485" s="6"/>
      <c r="M485" s="6"/>
      <c r="N485" s="6"/>
      <c r="O485" s="6"/>
    </row>
    <row r="486" spans="1:15" ht="15.75" hidden="1" customHeight="1" x14ac:dyDescent="0.2">
      <c r="A486" s="738"/>
      <c r="B486" s="2"/>
      <c r="C486" s="2"/>
      <c r="D486" s="6" t="s">
        <v>773</v>
      </c>
      <c r="E486" s="6" t="s">
        <v>3067</v>
      </c>
      <c r="F486" s="6">
        <v>796</v>
      </c>
      <c r="G486" s="6" t="s">
        <v>107</v>
      </c>
      <c r="H486" s="68">
        <v>9</v>
      </c>
      <c r="I486" s="6" t="s">
        <v>18</v>
      </c>
      <c r="J486" s="6" t="s">
        <v>136</v>
      </c>
      <c r="K486" s="181">
        <v>19521</v>
      </c>
      <c r="L486" s="6"/>
      <c r="M486" s="6"/>
      <c r="N486" s="6"/>
      <c r="O486" s="6"/>
    </row>
    <row r="487" spans="1:15" ht="15.75" hidden="1" customHeight="1" x14ac:dyDescent="0.2">
      <c r="A487" s="738"/>
      <c r="B487" s="2"/>
      <c r="C487" s="2"/>
      <c r="D487" s="6" t="s">
        <v>774</v>
      </c>
      <c r="E487" s="6" t="s">
        <v>588</v>
      </c>
      <c r="F487" s="6">
        <v>796</v>
      </c>
      <c r="G487" s="6" t="s">
        <v>107</v>
      </c>
      <c r="H487" s="68">
        <v>88</v>
      </c>
      <c r="I487" s="6" t="s">
        <v>18</v>
      </c>
      <c r="J487" s="6" t="s">
        <v>136</v>
      </c>
      <c r="K487" s="181">
        <v>196856</v>
      </c>
      <c r="L487" s="6"/>
      <c r="M487" s="6"/>
      <c r="N487" s="6"/>
      <c r="O487" s="6"/>
    </row>
    <row r="488" spans="1:15" ht="15.75" hidden="1" customHeight="1" x14ac:dyDescent="0.2">
      <c r="A488" s="738"/>
      <c r="B488" s="2"/>
      <c r="C488" s="2"/>
      <c r="D488" s="6" t="s">
        <v>775</v>
      </c>
      <c r="E488" s="6" t="s">
        <v>588</v>
      </c>
      <c r="F488" s="6">
        <v>796</v>
      </c>
      <c r="G488" s="6" t="s">
        <v>107</v>
      </c>
      <c r="H488" s="68">
        <v>17</v>
      </c>
      <c r="I488" s="6" t="s">
        <v>18</v>
      </c>
      <c r="J488" s="6" t="s">
        <v>136</v>
      </c>
      <c r="K488" s="181">
        <v>40800</v>
      </c>
      <c r="L488" s="6"/>
      <c r="M488" s="6"/>
      <c r="N488" s="6"/>
      <c r="O488" s="6"/>
    </row>
    <row r="489" spans="1:15" ht="15.75" hidden="1" customHeight="1" x14ac:dyDescent="0.2">
      <c r="A489" s="738"/>
      <c r="B489" s="2"/>
      <c r="C489" s="2"/>
      <c r="D489" s="6" t="s">
        <v>776</v>
      </c>
      <c r="E489" s="6" t="s">
        <v>588</v>
      </c>
      <c r="F489" s="6">
        <v>796</v>
      </c>
      <c r="G489" s="6" t="s">
        <v>107</v>
      </c>
      <c r="H489" s="68">
        <v>106</v>
      </c>
      <c r="I489" s="6" t="s">
        <v>18</v>
      </c>
      <c r="J489" s="6" t="s">
        <v>136</v>
      </c>
      <c r="K489" s="181">
        <v>109180</v>
      </c>
      <c r="L489" s="6"/>
      <c r="M489" s="6"/>
      <c r="N489" s="6"/>
      <c r="O489" s="6"/>
    </row>
    <row r="490" spans="1:15" ht="15.75" hidden="1" customHeight="1" x14ac:dyDescent="0.2">
      <c r="A490" s="738"/>
      <c r="B490" s="2"/>
      <c r="C490" s="2"/>
      <c r="D490" s="6" t="s">
        <v>777</v>
      </c>
      <c r="E490" s="6" t="s">
        <v>588</v>
      </c>
      <c r="F490" s="6">
        <v>796</v>
      </c>
      <c r="G490" s="6" t="s">
        <v>107</v>
      </c>
      <c r="H490" s="68">
        <v>48</v>
      </c>
      <c r="I490" s="6" t="s">
        <v>18</v>
      </c>
      <c r="J490" s="6" t="s">
        <v>136</v>
      </c>
      <c r="K490" s="181">
        <v>49440</v>
      </c>
      <c r="L490" s="6"/>
      <c r="M490" s="6"/>
      <c r="N490" s="6"/>
      <c r="O490" s="6"/>
    </row>
    <row r="491" spans="1:15" ht="15.75" hidden="1" customHeight="1" x14ac:dyDescent="0.2">
      <c r="A491" s="738"/>
      <c r="B491" s="2"/>
      <c r="C491" s="2"/>
      <c r="D491" s="6" t="s">
        <v>778</v>
      </c>
      <c r="E491" s="6" t="s">
        <v>588</v>
      </c>
      <c r="F491" s="6">
        <v>796</v>
      </c>
      <c r="G491" s="6" t="s">
        <v>107</v>
      </c>
      <c r="H491" s="68">
        <v>12</v>
      </c>
      <c r="I491" s="6" t="s">
        <v>18</v>
      </c>
      <c r="J491" s="6" t="s">
        <v>136</v>
      </c>
      <c r="K491" s="181">
        <v>20532</v>
      </c>
      <c r="L491" s="6"/>
      <c r="M491" s="6"/>
      <c r="N491" s="6"/>
      <c r="O491" s="6"/>
    </row>
    <row r="492" spans="1:15" ht="15.75" hidden="1" customHeight="1" x14ac:dyDescent="0.2">
      <c r="A492" s="738"/>
      <c r="B492" s="2"/>
      <c r="C492" s="2"/>
      <c r="D492" s="6" t="s">
        <v>779</v>
      </c>
      <c r="E492" s="6" t="s">
        <v>588</v>
      </c>
      <c r="F492" s="6">
        <v>796</v>
      </c>
      <c r="G492" s="6" t="s">
        <v>107</v>
      </c>
      <c r="H492" s="68">
        <v>70</v>
      </c>
      <c r="I492" s="6" t="s">
        <v>18</v>
      </c>
      <c r="J492" s="6" t="s">
        <v>136</v>
      </c>
      <c r="K492" s="181">
        <v>100450</v>
      </c>
      <c r="L492" s="6"/>
      <c r="M492" s="6"/>
      <c r="N492" s="6"/>
      <c r="O492" s="6"/>
    </row>
    <row r="493" spans="1:15" ht="15.75" hidden="1" customHeight="1" x14ac:dyDescent="0.2">
      <c r="A493" s="738"/>
      <c r="B493" s="2"/>
      <c r="C493" s="2"/>
      <c r="D493" s="6" t="s">
        <v>780</v>
      </c>
      <c r="E493" s="6" t="s">
        <v>781</v>
      </c>
      <c r="F493" s="6">
        <v>796</v>
      </c>
      <c r="G493" s="6" t="s">
        <v>107</v>
      </c>
      <c r="H493" s="68">
        <v>52</v>
      </c>
      <c r="I493" s="6" t="s">
        <v>18</v>
      </c>
      <c r="J493" s="6" t="s">
        <v>136</v>
      </c>
      <c r="K493" s="181">
        <v>49764</v>
      </c>
      <c r="L493" s="6"/>
      <c r="M493" s="6"/>
      <c r="N493" s="6"/>
      <c r="O493" s="6"/>
    </row>
    <row r="494" spans="1:15" ht="15.75" hidden="1" customHeight="1" x14ac:dyDescent="0.2">
      <c r="A494" s="738"/>
      <c r="B494" s="2"/>
      <c r="C494" s="2"/>
      <c r="D494" s="6" t="s">
        <v>782</v>
      </c>
      <c r="E494" s="6" t="s">
        <v>781</v>
      </c>
      <c r="F494" s="6">
        <v>796</v>
      </c>
      <c r="G494" s="6" t="s">
        <v>107</v>
      </c>
      <c r="H494" s="68">
        <v>153</v>
      </c>
      <c r="I494" s="6" t="s">
        <v>18</v>
      </c>
      <c r="J494" s="6" t="s">
        <v>136</v>
      </c>
      <c r="K494" s="181">
        <v>69768</v>
      </c>
      <c r="L494" s="6"/>
      <c r="M494" s="6"/>
      <c r="N494" s="6"/>
      <c r="O494" s="6"/>
    </row>
    <row r="495" spans="1:15" ht="15.75" hidden="1" customHeight="1" x14ac:dyDescent="0.2">
      <c r="A495" s="738"/>
      <c r="B495" s="2"/>
      <c r="C495" s="2"/>
      <c r="D495" s="6" t="s">
        <v>783</v>
      </c>
      <c r="E495" s="6" t="s">
        <v>781</v>
      </c>
      <c r="F495" s="6">
        <v>796</v>
      </c>
      <c r="G495" s="6" t="s">
        <v>107</v>
      </c>
      <c r="H495" s="68">
        <v>45</v>
      </c>
      <c r="I495" s="6" t="s">
        <v>18</v>
      </c>
      <c r="J495" s="6" t="s">
        <v>136</v>
      </c>
      <c r="K495" s="181">
        <v>18405</v>
      </c>
      <c r="L495" s="6"/>
      <c r="M495" s="6"/>
      <c r="N495" s="6"/>
      <c r="O495" s="6"/>
    </row>
    <row r="496" spans="1:15" ht="15.75" hidden="1" customHeight="1" x14ac:dyDescent="0.2">
      <c r="A496" s="738"/>
      <c r="B496" s="2"/>
      <c r="C496" s="2"/>
      <c r="D496" s="6" t="s">
        <v>784</v>
      </c>
      <c r="E496" s="6" t="s">
        <v>781</v>
      </c>
      <c r="F496" s="6">
        <v>796</v>
      </c>
      <c r="G496" s="6" t="s">
        <v>107</v>
      </c>
      <c r="H496" s="68">
        <v>56</v>
      </c>
      <c r="I496" s="6" t="s">
        <v>18</v>
      </c>
      <c r="J496" s="6" t="s">
        <v>136</v>
      </c>
      <c r="K496" s="181">
        <v>19320</v>
      </c>
      <c r="L496" s="6"/>
      <c r="M496" s="6"/>
      <c r="N496" s="6"/>
      <c r="O496" s="6"/>
    </row>
    <row r="497" spans="1:15" ht="15.75" hidden="1" customHeight="1" x14ac:dyDescent="0.2">
      <c r="A497" s="738"/>
      <c r="B497" s="2"/>
      <c r="C497" s="2"/>
      <c r="D497" s="6" t="s">
        <v>785</v>
      </c>
      <c r="E497" s="6" t="s">
        <v>781</v>
      </c>
      <c r="F497" s="6">
        <v>796</v>
      </c>
      <c r="G497" s="6" t="s">
        <v>107</v>
      </c>
      <c r="H497" s="68">
        <v>9</v>
      </c>
      <c r="I497" s="6" t="s">
        <v>18</v>
      </c>
      <c r="J497" s="6" t="s">
        <v>136</v>
      </c>
      <c r="K497" s="181">
        <v>2907</v>
      </c>
      <c r="L497" s="6"/>
      <c r="M497" s="6"/>
      <c r="N497" s="6"/>
      <c r="O497" s="6"/>
    </row>
    <row r="498" spans="1:15" ht="15.75" hidden="1" customHeight="1" x14ac:dyDescent="0.2">
      <c r="A498" s="738"/>
      <c r="B498" s="2"/>
      <c r="C498" s="2"/>
      <c r="D498" s="6" t="s">
        <v>786</v>
      </c>
      <c r="E498" s="6" t="s">
        <v>781</v>
      </c>
      <c r="F498" s="6">
        <v>796</v>
      </c>
      <c r="G498" s="6" t="s">
        <v>107</v>
      </c>
      <c r="H498" s="68">
        <v>15</v>
      </c>
      <c r="I498" s="6" t="s">
        <v>18</v>
      </c>
      <c r="J498" s="6" t="s">
        <v>136</v>
      </c>
      <c r="K498" s="181">
        <v>6480</v>
      </c>
      <c r="L498" s="6"/>
      <c r="M498" s="6"/>
      <c r="N498" s="6"/>
      <c r="O498" s="6"/>
    </row>
    <row r="499" spans="1:15" ht="15.75" hidden="1" customHeight="1" x14ac:dyDescent="0.2">
      <c r="A499" s="738"/>
      <c r="B499" s="2"/>
      <c r="C499" s="2"/>
      <c r="D499" s="6" t="s">
        <v>787</v>
      </c>
      <c r="E499" s="6" t="s">
        <v>781</v>
      </c>
      <c r="F499" s="6">
        <v>796</v>
      </c>
      <c r="G499" s="6" t="s">
        <v>107</v>
      </c>
      <c r="H499" s="68">
        <v>1741</v>
      </c>
      <c r="I499" s="6" t="s">
        <v>18</v>
      </c>
      <c r="J499" s="6" t="s">
        <v>136</v>
      </c>
      <c r="K499" s="181">
        <v>1032413</v>
      </c>
      <c r="L499" s="6"/>
      <c r="M499" s="6"/>
      <c r="N499" s="6"/>
      <c r="O499" s="6"/>
    </row>
    <row r="500" spans="1:15" ht="15.75" hidden="1" customHeight="1" x14ac:dyDescent="0.2">
      <c r="A500" s="738"/>
      <c r="B500" s="2"/>
      <c r="C500" s="2"/>
      <c r="D500" s="6" t="s">
        <v>788</v>
      </c>
      <c r="E500" s="6" t="s">
        <v>781</v>
      </c>
      <c r="F500" s="6">
        <v>796</v>
      </c>
      <c r="G500" s="6" t="s">
        <v>107</v>
      </c>
      <c r="H500" s="68">
        <v>12</v>
      </c>
      <c r="I500" s="6" t="s">
        <v>18</v>
      </c>
      <c r="J500" s="6" t="s">
        <v>136</v>
      </c>
      <c r="K500" s="181">
        <v>5868</v>
      </c>
      <c r="L500" s="6"/>
      <c r="M500" s="6"/>
      <c r="N500" s="6"/>
      <c r="O500" s="6"/>
    </row>
    <row r="501" spans="1:15" ht="15.75" hidden="1" customHeight="1" x14ac:dyDescent="0.2">
      <c r="A501" s="738"/>
      <c r="B501" s="2"/>
      <c r="C501" s="2"/>
      <c r="D501" s="6" t="s">
        <v>789</v>
      </c>
      <c r="E501" s="6" t="s">
        <v>781</v>
      </c>
      <c r="F501" s="6">
        <v>796</v>
      </c>
      <c r="G501" s="6" t="s">
        <v>107</v>
      </c>
      <c r="H501" s="68">
        <v>3</v>
      </c>
      <c r="I501" s="6" t="s">
        <v>18</v>
      </c>
      <c r="J501" s="6" t="s">
        <v>136</v>
      </c>
      <c r="K501" s="181">
        <v>2466</v>
      </c>
      <c r="L501" s="6"/>
      <c r="M501" s="6"/>
      <c r="N501" s="6"/>
      <c r="O501" s="6"/>
    </row>
    <row r="502" spans="1:15" ht="15.75" hidden="1" customHeight="1" x14ac:dyDescent="0.2">
      <c r="A502" s="738"/>
      <c r="B502" s="2"/>
      <c r="C502" s="2"/>
      <c r="D502" s="6" t="s">
        <v>790</v>
      </c>
      <c r="E502" s="6" t="s">
        <v>781</v>
      </c>
      <c r="F502" s="6">
        <v>796</v>
      </c>
      <c r="G502" s="6" t="s">
        <v>107</v>
      </c>
      <c r="H502" s="68">
        <v>6</v>
      </c>
      <c r="I502" s="6" t="s">
        <v>18</v>
      </c>
      <c r="J502" s="6" t="s">
        <v>136</v>
      </c>
      <c r="K502" s="181">
        <v>1824</v>
      </c>
      <c r="L502" s="6"/>
      <c r="M502" s="6"/>
      <c r="N502" s="6"/>
      <c r="O502" s="6"/>
    </row>
    <row r="503" spans="1:15" ht="15.75" hidden="1" customHeight="1" x14ac:dyDescent="0.2">
      <c r="A503" s="738"/>
      <c r="B503" s="2"/>
      <c r="C503" s="2"/>
      <c r="D503" s="6" t="s">
        <v>791</v>
      </c>
      <c r="E503" s="6" t="s">
        <v>781</v>
      </c>
      <c r="F503" s="6">
        <v>796</v>
      </c>
      <c r="G503" s="6" t="s">
        <v>107</v>
      </c>
      <c r="H503" s="68">
        <v>39</v>
      </c>
      <c r="I503" s="6" t="s">
        <v>18</v>
      </c>
      <c r="J503" s="6" t="s">
        <v>136</v>
      </c>
      <c r="K503" s="181">
        <v>72345</v>
      </c>
      <c r="L503" s="6"/>
      <c r="M503" s="6"/>
      <c r="N503" s="6"/>
      <c r="O503" s="6"/>
    </row>
    <row r="504" spans="1:15" ht="15.75" hidden="1" customHeight="1" x14ac:dyDescent="0.2">
      <c r="A504" s="738"/>
      <c r="B504" s="2"/>
      <c r="C504" s="2"/>
      <c r="D504" s="6" t="s">
        <v>792</v>
      </c>
      <c r="E504" s="6" t="s">
        <v>781</v>
      </c>
      <c r="F504" s="6">
        <v>796</v>
      </c>
      <c r="G504" s="6" t="s">
        <v>107</v>
      </c>
      <c r="H504" s="68">
        <v>42</v>
      </c>
      <c r="I504" s="6" t="s">
        <v>18</v>
      </c>
      <c r="J504" s="6" t="s">
        <v>136</v>
      </c>
      <c r="K504" s="181">
        <v>77910</v>
      </c>
      <c r="L504" s="6"/>
      <c r="M504" s="6"/>
      <c r="N504" s="6"/>
      <c r="O504" s="6"/>
    </row>
    <row r="505" spans="1:15" ht="15.75" hidden="1" customHeight="1" x14ac:dyDescent="0.2">
      <c r="A505" s="738"/>
      <c r="B505" s="2"/>
      <c r="C505" s="2"/>
      <c r="D505" s="6" t="s">
        <v>793</v>
      </c>
      <c r="E505" s="6" t="s">
        <v>781</v>
      </c>
      <c r="F505" s="6">
        <v>796</v>
      </c>
      <c r="G505" s="6" t="s">
        <v>107</v>
      </c>
      <c r="H505" s="68">
        <v>97</v>
      </c>
      <c r="I505" s="6" t="s">
        <v>18</v>
      </c>
      <c r="J505" s="6" t="s">
        <v>136</v>
      </c>
      <c r="K505" s="181">
        <v>43068</v>
      </c>
      <c r="L505" s="6"/>
      <c r="M505" s="6"/>
      <c r="N505" s="6"/>
      <c r="O505" s="6"/>
    </row>
    <row r="506" spans="1:15" ht="15.75" hidden="1" customHeight="1" x14ac:dyDescent="0.2">
      <c r="A506" s="738"/>
      <c r="B506" s="2"/>
      <c r="C506" s="2"/>
      <c r="D506" s="6" t="s">
        <v>794</v>
      </c>
      <c r="E506" s="6" t="s">
        <v>781</v>
      </c>
      <c r="F506" s="6">
        <v>796</v>
      </c>
      <c r="G506" s="6" t="s">
        <v>107</v>
      </c>
      <c r="H506" s="68">
        <v>743</v>
      </c>
      <c r="I506" s="6" t="s">
        <v>18</v>
      </c>
      <c r="J506" s="6" t="s">
        <v>136</v>
      </c>
      <c r="K506" s="181">
        <v>299429</v>
      </c>
      <c r="L506" s="6"/>
      <c r="M506" s="6"/>
      <c r="N506" s="6"/>
      <c r="O506" s="6"/>
    </row>
    <row r="507" spans="1:15" ht="15.75" hidden="1" customHeight="1" x14ac:dyDescent="0.2">
      <c r="A507" s="738"/>
      <c r="B507" s="2"/>
      <c r="C507" s="2"/>
      <c r="D507" s="6" t="s">
        <v>795</v>
      </c>
      <c r="E507" s="6" t="s">
        <v>796</v>
      </c>
      <c r="F507" s="6">
        <v>796</v>
      </c>
      <c r="G507" s="6" t="s">
        <v>107</v>
      </c>
      <c r="H507" s="68">
        <v>618</v>
      </c>
      <c r="I507" s="6" t="s">
        <v>18</v>
      </c>
      <c r="J507" s="6" t="s">
        <v>136</v>
      </c>
      <c r="K507" s="181">
        <v>104442</v>
      </c>
      <c r="L507" s="6"/>
      <c r="M507" s="6"/>
      <c r="N507" s="6"/>
      <c r="O507" s="6"/>
    </row>
    <row r="508" spans="1:15" ht="15.75" hidden="1" customHeight="1" x14ac:dyDescent="0.2">
      <c r="A508" s="738"/>
      <c r="B508" s="2"/>
      <c r="C508" s="2"/>
      <c r="D508" s="6" t="s">
        <v>797</v>
      </c>
      <c r="E508" s="6" t="s">
        <v>798</v>
      </c>
      <c r="F508" s="6">
        <v>796</v>
      </c>
      <c r="G508" s="6" t="s">
        <v>107</v>
      </c>
      <c r="H508" s="68">
        <v>420</v>
      </c>
      <c r="I508" s="6" t="s">
        <v>18</v>
      </c>
      <c r="J508" s="6" t="s">
        <v>136</v>
      </c>
      <c r="K508" s="181">
        <v>195720</v>
      </c>
      <c r="L508" s="6"/>
      <c r="M508" s="6"/>
      <c r="N508" s="6"/>
      <c r="O508" s="6"/>
    </row>
    <row r="509" spans="1:15" ht="15.75" hidden="1" customHeight="1" x14ac:dyDescent="0.2">
      <c r="A509" s="738"/>
      <c r="B509" s="2"/>
      <c r="C509" s="2"/>
      <c r="D509" s="6" t="s">
        <v>799</v>
      </c>
      <c r="E509" s="6" t="s">
        <v>800</v>
      </c>
      <c r="F509" s="6">
        <v>796</v>
      </c>
      <c r="G509" s="6" t="s">
        <v>107</v>
      </c>
      <c r="H509" s="68">
        <v>223</v>
      </c>
      <c r="I509" s="6" t="s">
        <v>18</v>
      </c>
      <c r="J509" s="6" t="s">
        <v>136</v>
      </c>
      <c r="K509" s="181">
        <v>37687</v>
      </c>
      <c r="L509" s="6"/>
      <c r="M509" s="6"/>
      <c r="N509" s="6"/>
      <c r="O509" s="6"/>
    </row>
    <row r="510" spans="1:15" ht="15.75" hidden="1" customHeight="1" x14ac:dyDescent="0.2">
      <c r="A510" s="738"/>
      <c r="B510" s="2"/>
      <c r="C510" s="2"/>
      <c r="D510" s="6" t="s">
        <v>801</v>
      </c>
      <c r="E510" s="6" t="s">
        <v>802</v>
      </c>
      <c r="F510" s="6">
        <v>796</v>
      </c>
      <c r="G510" s="6" t="s">
        <v>107</v>
      </c>
      <c r="H510" s="68">
        <v>236</v>
      </c>
      <c r="I510" s="6" t="s">
        <v>18</v>
      </c>
      <c r="J510" s="6" t="s">
        <v>136</v>
      </c>
      <c r="K510" s="181">
        <v>39884</v>
      </c>
      <c r="L510" s="6"/>
      <c r="M510" s="6"/>
      <c r="N510" s="6"/>
      <c r="O510" s="6"/>
    </row>
    <row r="511" spans="1:15" ht="15.75" hidden="1" customHeight="1" x14ac:dyDescent="0.2">
      <c r="A511" s="738"/>
      <c r="B511" s="2"/>
      <c r="C511" s="2"/>
      <c r="D511" s="6" t="s">
        <v>803</v>
      </c>
      <c r="E511" s="6" t="s">
        <v>804</v>
      </c>
      <c r="F511" s="6">
        <v>796</v>
      </c>
      <c r="G511" s="6" t="s">
        <v>107</v>
      </c>
      <c r="H511" s="68">
        <v>503</v>
      </c>
      <c r="I511" s="6" t="s">
        <v>18</v>
      </c>
      <c r="J511" s="6" t="s">
        <v>136</v>
      </c>
      <c r="K511" s="181">
        <v>85007</v>
      </c>
      <c r="L511" s="6"/>
      <c r="M511" s="6"/>
      <c r="N511" s="6"/>
      <c r="O511" s="6"/>
    </row>
    <row r="512" spans="1:15" ht="15.75" hidden="1" customHeight="1" x14ac:dyDescent="0.2">
      <c r="A512" s="738"/>
      <c r="B512" s="2"/>
      <c r="C512" s="2"/>
      <c r="D512" s="6" t="s">
        <v>805</v>
      </c>
      <c r="E512" s="6" t="s">
        <v>806</v>
      </c>
      <c r="F512" s="6">
        <v>796</v>
      </c>
      <c r="G512" s="6" t="s">
        <v>107</v>
      </c>
      <c r="H512" s="68">
        <v>530</v>
      </c>
      <c r="I512" s="6" t="s">
        <v>18</v>
      </c>
      <c r="J512" s="6" t="s">
        <v>136</v>
      </c>
      <c r="K512" s="181">
        <v>89570</v>
      </c>
      <c r="L512" s="6"/>
      <c r="M512" s="6"/>
      <c r="N512" s="6"/>
      <c r="O512" s="6"/>
    </row>
    <row r="513" spans="1:15" ht="15.75" hidden="1" customHeight="1" x14ac:dyDescent="0.2">
      <c r="A513" s="738"/>
      <c r="B513" s="2"/>
      <c r="C513" s="2"/>
      <c r="D513" s="6" t="s">
        <v>807</v>
      </c>
      <c r="E513" s="6" t="s">
        <v>808</v>
      </c>
      <c r="F513" s="6">
        <v>796</v>
      </c>
      <c r="G513" s="6" t="s">
        <v>107</v>
      </c>
      <c r="H513" s="68">
        <v>92</v>
      </c>
      <c r="I513" s="6" t="s">
        <v>18</v>
      </c>
      <c r="J513" s="6" t="s">
        <v>136</v>
      </c>
      <c r="K513" s="181">
        <v>16376</v>
      </c>
      <c r="L513" s="6"/>
      <c r="M513" s="6"/>
      <c r="N513" s="6"/>
      <c r="O513" s="6"/>
    </row>
    <row r="514" spans="1:15" ht="15.75" hidden="1" customHeight="1" x14ac:dyDescent="0.2">
      <c r="A514" s="738"/>
      <c r="B514" s="2"/>
      <c r="C514" s="2"/>
      <c r="D514" s="6" t="s">
        <v>809</v>
      </c>
      <c r="E514" s="6" t="s">
        <v>810</v>
      </c>
      <c r="F514" s="6">
        <v>796</v>
      </c>
      <c r="G514" s="6" t="s">
        <v>107</v>
      </c>
      <c r="H514" s="68">
        <v>95</v>
      </c>
      <c r="I514" s="6" t="s">
        <v>18</v>
      </c>
      <c r="J514" s="6" t="s">
        <v>136</v>
      </c>
      <c r="K514" s="181">
        <v>16910</v>
      </c>
      <c r="L514" s="6"/>
      <c r="M514" s="6"/>
      <c r="N514" s="6"/>
      <c r="O514" s="6"/>
    </row>
    <row r="515" spans="1:15" ht="15.75" hidden="1" customHeight="1" x14ac:dyDescent="0.2">
      <c r="A515" s="738"/>
      <c r="B515" s="2"/>
      <c r="C515" s="2"/>
      <c r="D515" s="6" t="s">
        <v>811</v>
      </c>
      <c r="E515" s="6" t="s">
        <v>812</v>
      </c>
      <c r="F515" s="6">
        <v>796</v>
      </c>
      <c r="G515" s="6" t="s">
        <v>107</v>
      </c>
      <c r="H515" s="68">
        <v>39</v>
      </c>
      <c r="I515" s="6" t="s">
        <v>18</v>
      </c>
      <c r="J515" s="6" t="s">
        <v>136</v>
      </c>
      <c r="K515" s="181">
        <v>6942</v>
      </c>
      <c r="L515" s="6"/>
      <c r="M515" s="6"/>
      <c r="N515" s="6"/>
      <c r="O515" s="6"/>
    </row>
    <row r="516" spans="1:15" ht="15.75" hidden="1" customHeight="1" x14ac:dyDescent="0.2">
      <c r="A516" s="738"/>
      <c r="B516" s="2"/>
      <c r="C516" s="2"/>
      <c r="D516" s="6" t="s">
        <v>813</v>
      </c>
      <c r="E516" s="6" t="s">
        <v>814</v>
      </c>
      <c r="F516" s="6">
        <v>796</v>
      </c>
      <c r="G516" s="6" t="s">
        <v>107</v>
      </c>
      <c r="H516" s="68">
        <v>20</v>
      </c>
      <c r="I516" s="6" t="s">
        <v>18</v>
      </c>
      <c r="J516" s="6" t="s">
        <v>136</v>
      </c>
      <c r="K516" s="181">
        <v>3560</v>
      </c>
      <c r="L516" s="6"/>
      <c r="M516" s="6"/>
      <c r="N516" s="6"/>
      <c r="O516" s="6"/>
    </row>
    <row r="517" spans="1:15" ht="15.75" hidden="1" customHeight="1" x14ac:dyDescent="0.2">
      <c r="A517" s="738"/>
      <c r="B517" s="2"/>
      <c r="C517" s="2"/>
      <c r="D517" s="6" t="s">
        <v>815</v>
      </c>
      <c r="E517" s="6" t="s">
        <v>816</v>
      </c>
      <c r="F517" s="6">
        <v>796</v>
      </c>
      <c r="G517" s="6" t="s">
        <v>107</v>
      </c>
      <c r="H517" s="68">
        <v>33</v>
      </c>
      <c r="I517" s="6" t="s">
        <v>18</v>
      </c>
      <c r="J517" s="6" t="s">
        <v>136</v>
      </c>
      <c r="K517" s="181">
        <v>4719</v>
      </c>
      <c r="L517" s="6"/>
      <c r="M517" s="6"/>
      <c r="N517" s="6"/>
      <c r="O517" s="6"/>
    </row>
    <row r="518" spans="1:15" ht="15.75" hidden="1" customHeight="1" x14ac:dyDescent="0.2">
      <c r="A518" s="738"/>
      <c r="B518" s="2"/>
      <c r="C518" s="2"/>
      <c r="D518" s="6" t="s">
        <v>817</v>
      </c>
      <c r="E518" s="6" t="s">
        <v>818</v>
      </c>
      <c r="F518" s="6">
        <v>796</v>
      </c>
      <c r="G518" s="6" t="s">
        <v>107</v>
      </c>
      <c r="H518" s="68">
        <v>9</v>
      </c>
      <c r="I518" s="6" t="s">
        <v>18</v>
      </c>
      <c r="J518" s="6" t="s">
        <v>136</v>
      </c>
      <c r="K518" s="181">
        <v>1287</v>
      </c>
      <c r="L518" s="6"/>
      <c r="M518" s="6"/>
      <c r="N518" s="6"/>
      <c r="O518" s="6"/>
    </row>
    <row r="519" spans="1:15" ht="15.75" hidden="1" customHeight="1" x14ac:dyDescent="0.2">
      <c r="A519" s="738"/>
      <c r="B519" s="2"/>
      <c r="C519" s="2"/>
      <c r="D519" s="6" t="s">
        <v>819</v>
      </c>
      <c r="E519" s="6" t="s">
        <v>820</v>
      </c>
      <c r="F519" s="6">
        <v>796</v>
      </c>
      <c r="G519" s="6" t="s">
        <v>107</v>
      </c>
      <c r="H519" s="68">
        <v>9</v>
      </c>
      <c r="I519" s="6" t="s">
        <v>18</v>
      </c>
      <c r="J519" s="6" t="s">
        <v>136</v>
      </c>
      <c r="K519" s="181">
        <v>1485</v>
      </c>
      <c r="L519" s="6"/>
      <c r="M519" s="6"/>
      <c r="N519" s="6"/>
      <c r="O519" s="6"/>
    </row>
    <row r="520" spans="1:15" hidden="1" x14ac:dyDescent="0.2">
      <c r="A520" s="738"/>
      <c r="B520" s="2"/>
      <c r="C520" s="2"/>
      <c r="D520" s="6" t="s">
        <v>821</v>
      </c>
      <c r="E520" s="6" t="s">
        <v>822</v>
      </c>
      <c r="F520" s="6">
        <v>796</v>
      </c>
      <c r="G520" s="6" t="s">
        <v>107</v>
      </c>
      <c r="H520" s="68">
        <v>32</v>
      </c>
      <c r="I520" s="6" t="s">
        <v>18</v>
      </c>
      <c r="J520" s="6" t="s">
        <v>136</v>
      </c>
      <c r="K520" s="181">
        <v>25760</v>
      </c>
      <c r="L520" s="6"/>
      <c r="M520" s="6"/>
      <c r="N520" s="6"/>
      <c r="O520" s="6"/>
    </row>
    <row r="521" spans="1:15" hidden="1" x14ac:dyDescent="0.2">
      <c r="A521" s="739"/>
      <c r="B521" s="2"/>
      <c r="C521" s="2"/>
      <c r="D521" s="6" t="s">
        <v>823</v>
      </c>
      <c r="E521" s="6" t="s">
        <v>824</v>
      </c>
      <c r="F521" s="6">
        <v>796</v>
      </c>
      <c r="G521" s="6" t="s">
        <v>107</v>
      </c>
      <c r="H521" s="68">
        <v>127</v>
      </c>
      <c r="I521" s="6" t="s">
        <v>18</v>
      </c>
      <c r="J521" s="6" t="s">
        <v>136</v>
      </c>
      <c r="K521" s="181">
        <v>1524</v>
      </c>
      <c r="L521" s="6"/>
      <c r="M521" s="6"/>
      <c r="N521" s="6"/>
      <c r="O521" s="6"/>
    </row>
    <row r="522" spans="1:15" ht="25.5" customHeight="1" x14ac:dyDescent="0.2">
      <c r="A522" s="737">
        <v>35</v>
      </c>
      <c r="B522" s="2" t="s">
        <v>825</v>
      </c>
      <c r="C522" s="2" t="s">
        <v>826</v>
      </c>
      <c r="D522" s="2" t="s">
        <v>827</v>
      </c>
      <c r="E522" s="2" t="s">
        <v>3069</v>
      </c>
      <c r="F522" s="2" t="s">
        <v>198</v>
      </c>
      <c r="G522" s="2" t="s">
        <v>199</v>
      </c>
      <c r="H522" s="66">
        <v>12</v>
      </c>
      <c r="I522" s="2" t="s">
        <v>18</v>
      </c>
      <c r="J522" s="2" t="s">
        <v>136</v>
      </c>
      <c r="K522" s="261">
        <v>1080000</v>
      </c>
      <c r="L522" s="2" t="s">
        <v>7</v>
      </c>
      <c r="M522" s="2" t="s">
        <v>8</v>
      </c>
      <c r="N522" s="2" t="s">
        <v>22</v>
      </c>
      <c r="O522" s="2" t="s">
        <v>23</v>
      </c>
    </row>
    <row r="523" spans="1:15" ht="25.5" customHeight="1" x14ac:dyDescent="0.2">
      <c r="A523" s="738"/>
      <c r="B523" s="2"/>
      <c r="C523" s="2"/>
      <c r="D523" s="6" t="s">
        <v>828</v>
      </c>
      <c r="E523" s="6" t="s">
        <v>153</v>
      </c>
      <c r="F523" s="2" t="s">
        <v>198</v>
      </c>
      <c r="G523" s="2" t="s">
        <v>199</v>
      </c>
      <c r="H523" s="66">
        <v>12</v>
      </c>
      <c r="I523" s="6" t="s">
        <v>18</v>
      </c>
      <c r="J523" s="6" t="s">
        <v>136</v>
      </c>
      <c r="K523" s="181">
        <v>690000</v>
      </c>
      <c r="L523" s="6"/>
      <c r="M523" s="6"/>
      <c r="N523" s="6"/>
      <c r="O523" s="6"/>
    </row>
    <row r="524" spans="1:15" ht="25.5" customHeight="1" x14ac:dyDescent="0.2">
      <c r="A524" s="739"/>
      <c r="B524" s="2"/>
      <c r="C524" s="2"/>
      <c r="D524" s="6" t="s">
        <v>829</v>
      </c>
      <c r="E524" s="6" t="s">
        <v>153</v>
      </c>
      <c r="F524" s="2" t="s">
        <v>198</v>
      </c>
      <c r="G524" s="2" t="s">
        <v>199</v>
      </c>
      <c r="H524" s="66">
        <v>12</v>
      </c>
      <c r="I524" s="6" t="s">
        <v>18</v>
      </c>
      <c r="J524" s="6" t="s">
        <v>136</v>
      </c>
      <c r="K524" s="181">
        <v>390000</v>
      </c>
      <c r="L524" s="6"/>
      <c r="M524" s="6"/>
      <c r="N524" s="6"/>
      <c r="O524" s="6"/>
    </row>
    <row r="525" spans="1:15" ht="25.5" hidden="1" customHeight="1" x14ac:dyDescent="0.2">
      <c r="A525" s="737">
        <v>36</v>
      </c>
      <c r="B525" s="75" t="s">
        <v>830</v>
      </c>
      <c r="C525" s="76" t="s">
        <v>831</v>
      </c>
      <c r="D525" s="2" t="s">
        <v>832</v>
      </c>
      <c r="E525" s="2" t="s">
        <v>833</v>
      </c>
      <c r="F525" s="2" t="s">
        <v>834</v>
      </c>
      <c r="G525" s="2" t="s">
        <v>835</v>
      </c>
      <c r="H525" s="24">
        <v>704.91299999999978</v>
      </c>
      <c r="I525" s="2" t="s">
        <v>112</v>
      </c>
      <c r="J525" s="2" t="s">
        <v>113</v>
      </c>
      <c r="K525" s="261">
        <v>5448510</v>
      </c>
      <c r="L525" s="2" t="s">
        <v>7</v>
      </c>
      <c r="M525" s="2" t="s">
        <v>8</v>
      </c>
      <c r="N525" s="2" t="s">
        <v>22</v>
      </c>
      <c r="O525" s="2" t="s">
        <v>23</v>
      </c>
    </row>
    <row r="526" spans="1:15" ht="25.5" hidden="1" customHeight="1" x14ac:dyDescent="0.2">
      <c r="A526" s="738"/>
      <c r="B526" s="2"/>
      <c r="C526" s="2"/>
      <c r="D526" s="6" t="s">
        <v>836</v>
      </c>
      <c r="E526" s="6" t="s">
        <v>837</v>
      </c>
      <c r="F526" s="6" t="s">
        <v>834</v>
      </c>
      <c r="G526" s="6" t="s">
        <v>835</v>
      </c>
      <c r="H526" s="25">
        <v>231.67999999999998</v>
      </c>
      <c r="I526" s="6" t="s">
        <v>112</v>
      </c>
      <c r="J526" s="6" t="s">
        <v>113</v>
      </c>
      <c r="K526" s="181">
        <v>2085120</v>
      </c>
      <c r="L526" s="6"/>
      <c r="M526" s="6"/>
      <c r="N526" s="6"/>
      <c r="O526" s="6"/>
    </row>
    <row r="527" spans="1:15" ht="25.5" hidden="1" customHeight="1" x14ac:dyDescent="0.2">
      <c r="A527" s="738"/>
      <c r="B527" s="2"/>
      <c r="C527" s="2"/>
      <c r="D527" s="6" t="s">
        <v>838</v>
      </c>
      <c r="E527" s="6" t="s">
        <v>837</v>
      </c>
      <c r="F527" s="6" t="s">
        <v>834</v>
      </c>
      <c r="G527" s="6" t="s">
        <v>835</v>
      </c>
      <c r="H527" s="25">
        <v>82.067000000000007</v>
      </c>
      <c r="I527" s="6" t="s">
        <v>112</v>
      </c>
      <c r="J527" s="6" t="s">
        <v>113</v>
      </c>
      <c r="K527" s="181">
        <v>984804</v>
      </c>
      <c r="L527" s="6"/>
      <c r="M527" s="6"/>
      <c r="N527" s="6"/>
      <c r="O527" s="6"/>
    </row>
    <row r="528" spans="1:15" ht="25.5" hidden="1" customHeight="1" x14ac:dyDescent="0.2">
      <c r="A528" s="738"/>
      <c r="B528" s="2"/>
      <c r="C528" s="2"/>
      <c r="D528" s="6" t="s">
        <v>839</v>
      </c>
      <c r="E528" s="6" t="s">
        <v>837</v>
      </c>
      <c r="F528" s="6" t="s">
        <v>834</v>
      </c>
      <c r="G528" s="6" t="s">
        <v>835</v>
      </c>
      <c r="H528" s="25">
        <v>390.14599999999996</v>
      </c>
      <c r="I528" s="6" t="s">
        <v>112</v>
      </c>
      <c r="J528" s="6" t="s">
        <v>113</v>
      </c>
      <c r="K528" s="181">
        <v>2340876</v>
      </c>
      <c r="L528" s="6"/>
      <c r="M528" s="6"/>
      <c r="N528" s="6"/>
      <c r="O528" s="6"/>
    </row>
    <row r="529" spans="1:16" ht="25.5" hidden="1" customHeight="1" x14ac:dyDescent="0.2">
      <c r="A529" s="738"/>
      <c r="B529" s="2"/>
      <c r="C529" s="2"/>
      <c r="D529" s="6" t="s">
        <v>840</v>
      </c>
      <c r="E529" s="6" t="s">
        <v>153</v>
      </c>
      <c r="F529" s="6" t="s">
        <v>834</v>
      </c>
      <c r="G529" s="6" t="s">
        <v>835</v>
      </c>
      <c r="H529" s="25">
        <v>0.51</v>
      </c>
      <c r="I529" s="6" t="s">
        <v>112</v>
      </c>
      <c r="J529" s="6" t="s">
        <v>113</v>
      </c>
      <c r="K529" s="181">
        <v>10200</v>
      </c>
      <c r="L529" s="6"/>
      <c r="M529" s="6"/>
      <c r="N529" s="6"/>
      <c r="O529" s="6"/>
    </row>
    <row r="530" spans="1:16" ht="25.5" hidden="1" customHeight="1" x14ac:dyDescent="0.2">
      <c r="A530" s="738"/>
      <c r="B530" s="2"/>
      <c r="C530" s="2"/>
      <c r="D530" s="6" t="s">
        <v>841</v>
      </c>
      <c r="E530" s="6" t="s">
        <v>153</v>
      </c>
      <c r="F530" s="6" t="s">
        <v>834</v>
      </c>
      <c r="G530" s="6" t="s">
        <v>835</v>
      </c>
      <c r="H530" s="25">
        <v>0.05</v>
      </c>
      <c r="I530" s="6" t="s">
        <v>112</v>
      </c>
      <c r="J530" s="6" t="s">
        <v>113</v>
      </c>
      <c r="K530" s="181">
        <v>4250</v>
      </c>
      <c r="L530" s="6"/>
      <c r="M530" s="6"/>
      <c r="N530" s="6"/>
      <c r="O530" s="6"/>
    </row>
    <row r="531" spans="1:16" ht="25.5" hidden="1" customHeight="1" x14ac:dyDescent="0.2">
      <c r="A531" s="738"/>
      <c r="B531" s="2"/>
      <c r="C531" s="2"/>
      <c r="D531" s="6" t="s">
        <v>842</v>
      </c>
      <c r="E531" s="6" t="s">
        <v>153</v>
      </c>
      <c r="F531" s="6" t="s">
        <v>834</v>
      </c>
      <c r="G531" s="6" t="s">
        <v>835</v>
      </c>
      <c r="H531" s="25">
        <v>0.06</v>
      </c>
      <c r="I531" s="6" t="s">
        <v>112</v>
      </c>
      <c r="J531" s="6" t="s">
        <v>113</v>
      </c>
      <c r="K531" s="181">
        <v>1260</v>
      </c>
      <c r="L531" s="6"/>
      <c r="M531" s="6"/>
      <c r="N531" s="6"/>
      <c r="O531" s="6"/>
    </row>
    <row r="532" spans="1:16" ht="25.5" hidden="1" customHeight="1" x14ac:dyDescent="0.2">
      <c r="A532" s="738"/>
      <c r="B532" s="2"/>
      <c r="C532" s="2"/>
      <c r="D532" s="6" t="s">
        <v>843</v>
      </c>
      <c r="E532" s="6" t="s">
        <v>153</v>
      </c>
      <c r="F532" s="6" t="s">
        <v>834</v>
      </c>
      <c r="G532" s="6" t="s">
        <v>835</v>
      </c>
      <c r="H532" s="25">
        <v>0.1</v>
      </c>
      <c r="I532" s="6" t="s">
        <v>112</v>
      </c>
      <c r="J532" s="6" t="s">
        <v>113</v>
      </c>
      <c r="K532" s="181">
        <v>2200</v>
      </c>
      <c r="L532" s="6"/>
      <c r="M532" s="6"/>
      <c r="N532" s="6"/>
      <c r="O532" s="6"/>
    </row>
    <row r="533" spans="1:16" ht="25.5" hidden="1" customHeight="1" x14ac:dyDescent="0.2">
      <c r="A533" s="739"/>
      <c r="B533" s="2"/>
      <c r="C533" s="2"/>
      <c r="D533" s="6" t="s">
        <v>844</v>
      </c>
      <c r="E533" s="6" t="s">
        <v>153</v>
      </c>
      <c r="F533" s="6" t="s">
        <v>834</v>
      </c>
      <c r="G533" s="6" t="s">
        <v>835</v>
      </c>
      <c r="H533" s="25">
        <v>0.3</v>
      </c>
      <c r="I533" s="6" t="s">
        <v>112</v>
      </c>
      <c r="J533" s="6" t="s">
        <v>113</v>
      </c>
      <c r="K533" s="181">
        <v>19800</v>
      </c>
      <c r="L533" s="6"/>
      <c r="M533" s="6"/>
      <c r="N533" s="6"/>
      <c r="O533" s="6"/>
    </row>
    <row r="534" spans="1:16" ht="25.5" hidden="1" customHeight="1" x14ac:dyDescent="0.2">
      <c r="A534" s="737">
        <v>37</v>
      </c>
      <c r="B534" s="2" t="s">
        <v>845</v>
      </c>
      <c r="C534" s="2" t="s">
        <v>846</v>
      </c>
      <c r="D534" s="2" t="s">
        <v>847</v>
      </c>
      <c r="E534" s="2" t="s">
        <v>848</v>
      </c>
      <c r="F534" s="2" t="s">
        <v>135</v>
      </c>
      <c r="G534" s="2" t="s">
        <v>63</v>
      </c>
      <c r="H534" s="66">
        <v>6400</v>
      </c>
      <c r="I534" s="2" t="s">
        <v>3039</v>
      </c>
      <c r="J534" s="2" t="s">
        <v>849</v>
      </c>
      <c r="K534" s="180">
        <v>1074000</v>
      </c>
      <c r="L534" s="2" t="s">
        <v>7</v>
      </c>
      <c r="M534" s="2" t="s">
        <v>850</v>
      </c>
      <c r="N534" s="2" t="s">
        <v>22</v>
      </c>
      <c r="O534" s="2" t="s">
        <v>25</v>
      </c>
      <c r="P534" s="1" t="s">
        <v>3578</v>
      </c>
    </row>
    <row r="535" spans="1:16" ht="25.5" hidden="1" customHeight="1" x14ac:dyDescent="0.2">
      <c r="A535" s="738"/>
      <c r="B535" s="2"/>
      <c r="C535" s="2"/>
      <c r="D535" s="6" t="s">
        <v>851</v>
      </c>
      <c r="E535" s="6" t="s">
        <v>848</v>
      </c>
      <c r="F535" s="2" t="s">
        <v>135</v>
      </c>
      <c r="G535" s="6" t="s">
        <v>63</v>
      </c>
      <c r="H535" s="68">
        <v>6400</v>
      </c>
      <c r="I535" s="6" t="s">
        <v>3039</v>
      </c>
      <c r="J535" s="6" t="s">
        <v>849</v>
      </c>
      <c r="K535" s="181">
        <v>980000</v>
      </c>
      <c r="L535" s="6"/>
      <c r="M535" s="6"/>
      <c r="N535" s="6"/>
      <c r="O535" s="6"/>
    </row>
    <row r="536" spans="1:16" ht="25.5" hidden="1" customHeight="1" x14ac:dyDescent="0.2">
      <c r="A536" s="739"/>
      <c r="B536" s="2"/>
      <c r="C536" s="2"/>
      <c r="D536" s="6" t="s">
        <v>852</v>
      </c>
      <c r="E536" s="6" t="s">
        <v>848</v>
      </c>
      <c r="F536" s="2" t="s">
        <v>135</v>
      </c>
      <c r="G536" s="6" t="s">
        <v>63</v>
      </c>
      <c r="H536" s="68">
        <v>6400</v>
      </c>
      <c r="I536" s="6" t="s">
        <v>3039</v>
      </c>
      <c r="J536" s="6" t="s">
        <v>849</v>
      </c>
      <c r="K536" s="181">
        <v>94000</v>
      </c>
      <c r="L536" s="6"/>
      <c r="M536" s="6"/>
      <c r="N536" s="6"/>
      <c r="O536" s="6"/>
    </row>
    <row r="537" spans="1:16" ht="25.5" hidden="1" customHeight="1" x14ac:dyDescent="0.2">
      <c r="A537" s="103">
        <v>39</v>
      </c>
      <c r="B537" s="15" t="s">
        <v>853</v>
      </c>
      <c r="C537" s="15" t="s">
        <v>854</v>
      </c>
      <c r="D537" s="2" t="s">
        <v>855</v>
      </c>
      <c r="E537" s="16" t="s">
        <v>856</v>
      </c>
      <c r="F537" s="2" t="s">
        <v>135</v>
      </c>
      <c r="G537" s="2" t="s">
        <v>63</v>
      </c>
      <c r="H537" s="66">
        <v>26968</v>
      </c>
      <c r="I537" s="2" t="s">
        <v>112</v>
      </c>
      <c r="J537" s="2" t="s">
        <v>113</v>
      </c>
      <c r="K537" s="261">
        <v>3167196</v>
      </c>
      <c r="L537" s="2" t="s">
        <v>7</v>
      </c>
      <c r="M537" s="2" t="s">
        <v>850</v>
      </c>
      <c r="N537" s="2" t="s">
        <v>22</v>
      </c>
      <c r="O537" s="2" t="s">
        <v>171</v>
      </c>
    </row>
    <row r="538" spans="1:16" s="646" customFormat="1" ht="25.5" hidden="1" customHeight="1" x14ac:dyDescent="0.2">
      <c r="A538" s="737">
        <v>40</v>
      </c>
      <c r="B538" s="643" t="s">
        <v>830</v>
      </c>
      <c r="C538" s="643" t="s">
        <v>857</v>
      </c>
      <c r="D538" s="643" t="s">
        <v>858</v>
      </c>
      <c r="E538" s="643" t="s">
        <v>111</v>
      </c>
      <c r="F538" s="643" t="s">
        <v>135</v>
      </c>
      <c r="G538" s="643" t="s">
        <v>63</v>
      </c>
      <c r="H538" s="644">
        <v>54777.52</v>
      </c>
      <c r="I538" s="643" t="s">
        <v>112</v>
      </c>
      <c r="J538" s="643" t="s">
        <v>113</v>
      </c>
      <c r="K538" s="645">
        <v>23645221.890000001</v>
      </c>
      <c r="L538" s="643" t="s">
        <v>7</v>
      </c>
      <c r="M538" s="643" t="s">
        <v>8</v>
      </c>
      <c r="N538" s="643" t="s">
        <v>22</v>
      </c>
      <c r="O538" s="643" t="s">
        <v>23</v>
      </c>
    </row>
    <row r="539" spans="1:16" ht="25.5" hidden="1" customHeight="1" x14ac:dyDescent="0.2">
      <c r="A539" s="738"/>
      <c r="B539" s="2"/>
      <c r="C539" s="2"/>
      <c r="D539" s="6" t="s">
        <v>859</v>
      </c>
      <c r="E539" s="6" t="s">
        <v>860</v>
      </c>
      <c r="F539" s="6" t="s">
        <v>834</v>
      </c>
      <c r="G539" s="6" t="s">
        <v>835</v>
      </c>
      <c r="H539" s="25">
        <v>16.55</v>
      </c>
      <c r="I539" s="6" t="s">
        <v>112</v>
      </c>
      <c r="J539" s="6" t="s">
        <v>113</v>
      </c>
      <c r="K539" s="181">
        <v>316774.76</v>
      </c>
      <c r="L539" s="6"/>
      <c r="M539" s="6"/>
      <c r="N539" s="6"/>
      <c r="O539" s="6"/>
    </row>
    <row r="540" spans="1:16" ht="25.5" hidden="1" customHeight="1" x14ac:dyDescent="0.2">
      <c r="A540" s="738"/>
      <c r="B540" s="2"/>
      <c r="C540" s="2"/>
      <c r="D540" s="6" t="s">
        <v>861</v>
      </c>
      <c r="E540" s="6" t="s">
        <v>3070</v>
      </c>
      <c r="F540" s="6" t="s">
        <v>834</v>
      </c>
      <c r="G540" s="6" t="s">
        <v>835</v>
      </c>
      <c r="H540" s="25">
        <v>1845.42</v>
      </c>
      <c r="I540" s="6" t="s">
        <v>112</v>
      </c>
      <c r="J540" s="6" t="s">
        <v>113</v>
      </c>
      <c r="K540" s="181">
        <v>9160664.8800000008</v>
      </c>
      <c r="L540" s="6"/>
      <c r="M540" s="6"/>
      <c r="N540" s="6"/>
      <c r="O540" s="6"/>
    </row>
    <row r="541" spans="1:16" ht="25.5" hidden="1" customHeight="1" x14ac:dyDescent="0.2">
      <c r="A541" s="738"/>
      <c r="B541" s="2"/>
      <c r="C541" s="2"/>
      <c r="D541" s="6" t="s">
        <v>862</v>
      </c>
      <c r="E541" s="6" t="s">
        <v>863</v>
      </c>
      <c r="F541" s="6" t="s">
        <v>834</v>
      </c>
      <c r="G541" s="6" t="s">
        <v>835</v>
      </c>
      <c r="H541" s="25">
        <v>261.89999999999998</v>
      </c>
      <c r="I541" s="6" t="s">
        <v>112</v>
      </c>
      <c r="J541" s="6" t="s">
        <v>113</v>
      </c>
      <c r="K541" s="181">
        <v>2367314.1</v>
      </c>
      <c r="L541" s="6"/>
      <c r="M541" s="6"/>
      <c r="N541" s="6"/>
      <c r="O541" s="6"/>
    </row>
    <row r="542" spans="1:16" ht="25.5" hidden="1" customHeight="1" x14ac:dyDescent="0.2">
      <c r="A542" s="738"/>
      <c r="B542" s="2"/>
      <c r="C542" s="2"/>
      <c r="D542" s="6" t="s">
        <v>864</v>
      </c>
      <c r="E542" s="6" t="s">
        <v>863</v>
      </c>
      <c r="F542" s="6" t="s">
        <v>834</v>
      </c>
      <c r="G542" s="6" t="s">
        <v>835</v>
      </c>
      <c r="H542" s="25">
        <v>127.35</v>
      </c>
      <c r="I542" s="6" t="s">
        <v>112</v>
      </c>
      <c r="J542" s="6" t="s">
        <v>113</v>
      </c>
      <c r="K542" s="181">
        <v>2013785.55</v>
      </c>
      <c r="L542" s="6"/>
      <c r="M542" s="6"/>
      <c r="N542" s="6"/>
      <c r="O542" s="6"/>
    </row>
    <row r="543" spans="1:16" ht="25.5" hidden="1" customHeight="1" x14ac:dyDescent="0.2">
      <c r="A543" s="738"/>
      <c r="B543" s="2"/>
      <c r="C543" s="2"/>
      <c r="D543" s="6" t="s">
        <v>865</v>
      </c>
      <c r="E543" s="6" t="s">
        <v>153</v>
      </c>
      <c r="F543" s="6" t="s">
        <v>834</v>
      </c>
      <c r="G543" s="6" t="s">
        <v>835</v>
      </c>
      <c r="H543" s="25">
        <v>29.220000000000002</v>
      </c>
      <c r="I543" s="6" t="s">
        <v>112</v>
      </c>
      <c r="J543" s="6" t="s">
        <v>113</v>
      </c>
      <c r="K543" s="181">
        <v>102270</v>
      </c>
      <c r="L543" s="6"/>
      <c r="M543" s="6"/>
      <c r="N543" s="6"/>
      <c r="O543" s="6"/>
    </row>
    <row r="544" spans="1:16" ht="25.5" hidden="1" customHeight="1" x14ac:dyDescent="0.2">
      <c r="A544" s="738"/>
      <c r="B544" s="2"/>
      <c r="C544" s="2"/>
      <c r="D544" s="6" t="s">
        <v>866</v>
      </c>
      <c r="E544" s="6" t="s">
        <v>153</v>
      </c>
      <c r="F544" s="6" t="s">
        <v>867</v>
      </c>
      <c r="G544" s="6" t="s">
        <v>868</v>
      </c>
      <c r="H544" s="25">
        <v>52000</v>
      </c>
      <c r="I544" s="6" t="s">
        <v>112</v>
      </c>
      <c r="J544" s="6" t="s">
        <v>113</v>
      </c>
      <c r="K544" s="181">
        <v>86840</v>
      </c>
      <c r="L544" s="6"/>
      <c r="M544" s="6"/>
      <c r="N544" s="6"/>
      <c r="O544" s="6"/>
    </row>
    <row r="545" spans="1:15" ht="25.5" hidden="1" customHeight="1" x14ac:dyDescent="0.2">
      <c r="A545" s="738"/>
      <c r="B545" s="2"/>
      <c r="C545" s="2"/>
      <c r="D545" s="6" t="s">
        <v>869</v>
      </c>
      <c r="E545" s="6" t="s">
        <v>3070</v>
      </c>
      <c r="F545" s="6" t="s">
        <v>834</v>
      </c>
      <c r="G545" s="6" t="s">
        <v>835</v>
      </c>
      <c r="H545" s="25">
        <v>336.29</v>
      </c>
      <c r="I545" s="6" t="s">
        <v>112</v>
      </c>
      <c r="J545" s="6" t="s">
        <v>113</v>
      </c>
      <c r="K545" s="181">
        <v>1378789</v>
      </c>
      <c r="L545" s="6"/>
      <c r="M545" s="6"/>
      <c r="N545" s="6"/>
      <c r="O545" s="6"/>
    </row>
    <row r="546" spans="1:15" ht="25.5" hidden="1" customHeight="1" x14ac:dyDescent="0.2">
      <c r="A546" s="738"/>
      <c r="B546" s="2"/>
      <c r="C546" s="2"/>
      <c r="D546" s="6" t="s">
        <v>870</v>
      </c>
      <c r="E546" s="6" t="s">
        <v>153</v>
      </c>
      <c r="F546" s="6" t="s">
        <v>834</v>
      </c>
      <c r="G546" s="6" t="s">
        <v>835</v>
      </c>
      <c r="H546" s="25">
        <v>22.59</v>
      </c>
      <c r="I546" s="6" t="s">
        <v>112</v>
      </c>
      <c r="J546" s="6" t="s">
        <v>113</v>
      </c>
      <c r="K546" s="181">
        <v>135540</v>
      </c>
      <c r="L546" s="6"/>
      <c r="M546" s="6"/>
      <c r="N546" s="6"/>
      <c r="O546" s="6"/>
    </row>
    <row r="547" spans="1:15" ht="25.5" hidden="1" customHeight="1" x14ac:dyDescent="0.2">
      <c r="A547" s="738"/>
      <c r="B547" s="2"/>
      <c r="C547" s="2"/>
      <c r="D547" s="6" t="s">
        <v>871</v>
      </c>
      <c r="E547" s="6" t="s">
        <v>3070</v>
      </c>
      <c r="F547" s="6" t="s">
        <v>834</v>
      </c>
      <c r="G547" s="6" t="s">
        <v>835</v>
      </c>
      <c r="H547" s="25">
        <v>96.6</v>
      </c>
      <c r="I547" s="6" t="s">
        <v>112</v>
      </c>
      <c r="J547" s="6" t="s">
        <v>113</v>
      </c>
      <c r="K547" s="181">
        <v>753480</v>
      </c>
      <c r="L547" s="6"/>
      <c r="M547" s="6"/>
      <c r="N547" s="6"/>
      <c r="O547" s="6"/>
    </row>
    <row r="548" spans="1:15" ht="25.5" hidden="1" customHeight="1" x14ac:dyDescent="0.2">
      <c r="A548" s="739"/>
      <c r="B548" s="2"/>
      <c r="C548" s="2"/>
      <c r="D548" s="6" t="s">
        <v>872</v>
      </c>
      <c r="E548" s="6" t="s">
        <v>3070</v>
      </c>
      <c r="F548" s="6" t="s">
        <v>834</v>
      </c>
      <c r="G548" s="6" t="s">
        <v>835</v>
      </c>
      <c r="H548" s="25">
        <v>41.6</v>
      </c>
      <c r="I548" s="6" t="s">
        <v>112</v>
      </c>
      <c r="J548" s="6" t="s">
        <v>113</v>
      </c>
      <c r="K548" s="181">
        <v>499200</v>
      </c>
      <c r="L548" s="6"/>
      <c r="M548" s="6"/>
      <c r="N548" s="6"/>
      <c r="O548" s="6"/>
    </row>
    <row r="549" spans="1:15" ht="25.5" hidden="1" customHeight="1" x14ac:dyDescent="0.2">
      <c r="A549" s="737">
        <v>41</v>
      </c>
      <c r="B549" s="2" t="s">
        <v>830</v>
      </c>
      <c r="C549" s="2" t="s">
        <v>873</v>
      </c>
      <c r="D549" s="2" t="s">
        <v>874</v>
      </c>
      <c r="E549" s="2" t="s">
        <v>111</v>
      </c>
      <c r="F549" s="2" t="s">
        <v>834</v>
      </c>
      <c r="G549" s="2" t="s">
        <v>835</v>
      </c>
      <c r="H549" s="79">
        <v>104.11</v>
      </c>
      <c r="I549" s="2" t="s">
        <v>112</v>
      </c>
      <c r="J549" s="2" t="s">
        <v>113</v>
      </c>
      <c r="K549" s="261">
        <v>2890777.22</v>
      </c>
      <c r="L549" s="2" t="s">
        <v>7</v>
      </c>
      <c r="M549" s="2" t="s">
        <v>875</v>
      </c>
      <c r="N549" s="2" t="s">
        <v>22</v>
      </c>
      <c r="O549" s="2" t="s">
        <v>23</v>
      </c>
    </row>
    <row r="550" spans="1:15" ht="25.5" hidden="1" customHeight="1" x14ac:dyDescent="0.2">
      <c r="A550" s="738"/>
      <c r="B550" s="2"/>
      <c r="C550" s="2"/>
      <c r="D550" s="6" t="s">
        <v>876</v>
      </c>
      <c r="E550" s="6" t="s">
        <v>3071</v>
      </c>
      <c r="F550" s="6" t="s">
        <v>834</v>
      </c>
      <c r="G550" s="6" t="s">
        <v>835</v>
      </c>
      <c r="H550" s="80">
        <v>69.605000000000004</v>
      </c>
      <c r="I550" s="6" t="s">
        <v>112</v>
      </c>
      <c r="J550" s="6" t="s">
        <v>113</v>
      </c>
      <c r="K550" s="181">
        <v>1991751.26</v>
      </c>
      <c r="L550" s="6"/>
      <c r="M550" s="6"/>
      <c r="N550" s="6"/>
      <c r="O550" s="6"/>
    </row>
    <row r="551" spans="1:15" ht="25.5" hidden="1" customHeight="1" x14ac:dyDescent="0.2">
      <c r="A551" s="739"/>
      <c r="B551" s="2"/>
      <c r="C551" s="2"/>
      <c r="D551" s="6" t="s">
        <v>877</v>
      </c>
      <c r="E551" s="6" t="s">
        <v>3072</v>
      </c>
      <c r="F551" s="6" t="s">
        <v>834</v>
      </c>
      <c r="G551" s="6" t="s">
        <v>835</v>
      </c>
      <c r="H551" s="25">
        <v>34.5</v>
      </c>
      <c r="I551" s="6" t="s">
        <v>112</v>
      </c>
      <c r="J551" s="6" t="s">
        <v>113</v>
      </c>
      <c r="K551" s="181">
        <v>899025.96</v>
      </c>
      <c r="L551" s="6"/>
      <c r="M551" s="6"/>
      <c r="N551" s="6"/>
      <c r="O551" s="6"/>
    </row>
    <row r="552" spans="1:15" ht="25.5" hidden="1" customHeight="1" x14ac:dyDescent="0.2">
      <c r="A552" s="103">
        <v>42</v>
      </c>
      <c r="B552" s="2" t="s">
        <v>167</v>
      </c>
      <c r="C552" s="2" t="s">
        <v>879</v>
      </c>
      <c r="D552" s="2" t="s">
        <v>880</v>
      </c>
      <c r="E552" s="2" t="s">
        <v>881</v>
      </c>
      <c r="F552" s="2" t="s">
        <v>135</v>
      </c>
      <c r="G552" s="2" t="s">
        <v>63</v>
      </c>
      <c r="H552" s="24">
        <v>1</v>
      </c>
      <c r="I552" s="2" t="s">
        <v>18</v>
      </c>
      <c r="J552" s="2" t="s">
        <v>33</v>
      </c>
      <c r="K552" s="261">
        <v>839000</v>
      </c>
      <c r="L552" s="2" t="s">
        <v>7</v>
      </c>
      <c r="M552" s="2" t="s">
        <v>8</v>
      </c>
      <c r="N552" s="2" t="s">
        <v>170</v>
      </c>
      <c r="O552" s="2" t="s">
        <v>171</v>
      </c>
    </row>
    <row r="553" spans="1:15" ht="25.5" hidden="1" customHeight="1" x14ac:dyDescent="0.2">
      <c r="A553" s="103">
        <v>44</v>
      </c>
      <c r="B553" s="2" t="s">
        <v>521</v>
      </c>
      <c r="C553" s="2" t="s">
        <v>109</v>
      </c>
      <c r="D553" s="2" t="s">
        <v>884</v>
      </c>
      <c r="E553" s="6" t="s">
        <v>885</v>
      </c>
      <c r="F553" s="2">
        <v>839</v>
      </c>
      <c r="G553" s="2" t="s">
        <v>143</v>
      </c>
      <c r="H553" s="24">
        <v>6</v>
      </c>
      <c r="I553" s="2" t="s">
        <v>18</v>
      </c>
      <c r="J553" s="2" t="s">
        <v>33</v>
      </c>
      <c r="K553" s="261">
        <v>1347420</v>
      </c>
      <c r="L553" s="2" t="s">
        <v>7</v>
      </c>
      <c r="M553" s="2" t="s">
        <v>886</v>
      </c>
      <c r="N553" s="2" t="s">
        <v>22</v>
      </c>
      <c r="O553" s="2" t="s">
        <v>23</v>
      </c>
    </row>
    <row r="554" spans="1:15" ht="25.5" hidden="1" customHeight="1" x14ac:dyDescent="0.2">
      <c r="A554" s="742">
        <v>45</v>
      </c>
      <c r="B554" s="81" t="s">
        <v>830</v>
      </c>
      <c r="C554" s="81" t="s">
        <v>887</v>
      </c>
      <c r="D554" s="81" t="s">
        <v>2922</v>
      </c>
      <c r="E554" s="81" t="s">
        <v>111</v>
      </c>
      <c r="F554" s="81" t="s">
        <v>834</v>
      </c>
      <c r="G554" s="81" t="s">
        <v>425</v>
      </c>
      <c r="H554" s="82">
        <v>1085.9250000000002</v>
      </c>
      <c r="I554" s="81" t="s">
        <v>1230</v>
      </c>
      <c r="J554" s="81" t="s">
        <v>113</v>
      </c>
      <c r="K554" s="268">
        <v>27570061.690000001</v>
      </c>
      <c r="L554" s="2" t="s">
        <v>131</v>
      </c>
      <c r="M554" s="2" t="s">
        <v>8</v>
      </c>
      <c r="N554" s="81" t="s">
        <v>22</v>
      </c>
      <c r="O554" s="81" t="s">
        <v>23</v>
      </c>
    </row>
    <row r="555" spans="1:15" ht="25.5" hidden="1" customHeight="1" x14ac:dyDescent="0.2">
      <c r="A555" s="743"/>
      <c r="B555" s="34"/>
      <c r="C555" s="34"/>
      <c r="D555" s="34" t="s">
        <v>3138</v>
      </c>
      <c r="E555" s="34" t="s">
        <v>153</v>
      </c>
      <c r="F555" s="34" t="s">
        <v>834</v>
      </c>
      <c r="G555" s="34" t="s">
        <v>425</v>
      </c>
      <c r="H555" s="39">
        <v>57.05</v>
      </c>
      <c r="I555" s="34" t="s">
        <v>1230</v>
      </c>
      <c r="J555" s="34" t="s">
        <v>113</v>
      </c>
      <c r="K555" s="176">
        <v>1405141.5</v>
      </c>
      <c r="L555" s="34"/>
      <c r="M555" s="34"/>
      <c r="N555" s="34"/>
      <c r="O555" s="34"/>
    </row>
    <row r="556" spans="1:15" ht="25.5" hidden="1" customHeight="1" x14ac:dyDescent="0.2">
      <c r="A556" s="743"/>
      <c r="B556" s="34"/>
      <c r="C556" s="34"/>
      <c r="D556" s="34" t="s">
        <v>3139</v>
      </c>
      <c r="E556" s="34" t="s">
        <v>153</v>
      </c>
      <c r="F556" s="34" t="s">
        <v>834</v>
      </c>
      <c r="G556" s="34" t="s">
        <v>425</v>
      </c>
      <c r="H556" s="39">
        <v>3.6800000000000006</v>
      </c>
      <c r="I556" s="34" t="s">
        <v>1230</v>
      </c>
      <c r="J556" s="34" t="s">
        <v>113</v>
      </c>
      <c r="K556" s="176">
        <v>143520</v>
      </c>
      <c r="L556" s="34"/>
      <c r="M556" s="34"/>
      <c r="N556" s="34"/>
      <c r="O556" s="34"/>
    </row>
    <row r="557" spans="1:15" ht="25.5" hidden="1" customHeight="1" x14ac:dyDescent="0.2">
      <c r="A557" s="743"/>
      <c r="B557" s="34"/>
      <c r="C557" s="34"/>
      <c r="D557" s="34" t="s">
        <v>3140</v>
      </c>
      <c r="E557" s="34" t="s">
        <v>153</v>
      </c>
      <c r="F557" s="34">
        <v>8</v>
      </c>
      <c r="G557" s="34" t="s">
        <v>425</v>
      </c>
      <c r="H557" s="39">
        <v>1.8480000000000001</v>
      </c>
      <c r="I557" s="34" t="s">
        <v>1230</v>
      </c>
      <c r="J557" s="34" t="s">
        <v>113</v>
      </c>
      <c r="K557" s="176">
        <v>83160</v>
      </c>
      <c r="L557" s="34"/>
      <c r="M557" s="34"/>
      <c r="N557" s="34"/>
      <c r="O557" s="34"/>
    </row>
    <row r="558" spans="1:15" ht="25.5" hidden="1" customHeight="1" x14ac:dyDescent="0.2">
      <c r="A558" s="743"/>
      <c r="B558" s="34"/>
      <c r="C558" s="34"/>
      <c r="D558" s="34" t="s">
        <v>3141</v>
      </c>
      <c r="E558" s="34" t="s">
        <v>153</v>
      </c>
      <c r="F558" s="34">
        <v>8</v>
      </c>
      <c r="G558" s="34" t="s">
        <v>425</v>
      </c>
      <c r="H558" s="39">
        <v>696.18900000000008</v>
      </c>
      <c r="I558" s="34" t="s">
        <v>1230</v>
      </c>
      <c r="J558" s="34" t="s">
        <v>113</v>
      </c>
      <c r="K558" s="176">
        <v>15044644.289999999</v>
      </c>
      <c r="L558" s="34"/>
      <c r="M558" s="34"/>
      <c r="N558" s="34"/>
      <c r="O558" s="34"/>
    </row>
    <row r="559" spans="1:15" ht="25.5" hidden="1" customHeight="1" x14ac:dyDescent="0.2">
      <c r="A559" s="743"/>
      <c r="B559" s="34"/>
      <c r="C559" s="34"/>
      <c r="D559" s="34" t="s">
        <v>3142</v>
      </c>
      <c r="E559" s="34" t="s">
        <v>153</v>
      </c>
      <c r="F559" s="34">
        <v>8</v>
      </c>
      <c r="G559" s="34" t="s">
        <v>425</v>
      </c>
      <c r="H559" s="39">
        <v>6.1999999999999993</v>
      </c>
      <c r="I559" s="34" t="s">
        <v>1230</v>
      </c>
      <c r="J559" s="34" t="s">
        <v>113</v>
      </c>
      <c r="K559" s="176">
        <v>184489.54</v>
      </c>
      <c r="L559" s="34"/>
      <c r="M559" s="34"/>
      <c r="N559" s="34"/>
      <c r="O559" s="34"/>
    </row>
    <row r="560" spans="1:15" ht="25.5" hidden="1" customHeight="1" x14ac:dyDescent="0.2">
      <c r="A560" s="743"/>
      <c r="B560" s="34"/>
      <c r="C560" s="34"/>
      <c r="D560" s="34" t="s">
        <v>3143</v>
      </c>
      <c r="E560" s="34" t="s">
        <v>153</v>
      </c>
      <c r="F560" s="34">
        <v>8</v>
      </c>
      <c r="G560" s="34" t="s">
        <v>425</v>
      </c>
      <c r="H560" s="39">
        <v>0.83899999999999997</v>
      </c>
      <c r="I560" s="34" t="s">
        <v>1230</v>
      </c>
      <c r="J560" s="34" t="s">
        <v>113</v>
      </c>
      <c r="K560" s="176">
        <v>23995.4</v>
      </c>
      <c r="L560" s="34"/>
      <c r="M560" s="34"/>
      <c r="N560" s="34"/>
      <c r="O560" s="34"/>
    </row>
    <row r="561" spans="1:15" ht="25.5" hidden="1" customHeight="1" x14ac:dyDescent="0.2">
      <c r="A561" s="743"/>
      <c r="B561" s="34"/>
      <c r="C561" s="34"/>
      <c r="D561" s="34" t="s">
        <v>3144</v>
      </c>
      <c r="E561" s="34" t="s">
        <v>153</v>
      </c>
      <c r="F561" s="34">
        <v>8</v>
      </c>
      <c r="G561" s="34" t="s">
        <v>425</v>
      </c>
      <c r="H561" s="39">
        <v>0.5</v>
      </c>
      <c r="I561" s="34" t="s">
        <v>1230</v>
      </c>
      <c r="J561" s="34" t="s">
        <v>113</v>
      </c>
      <c r="K561" s="176">
        <v>33154.76</v>
      </c>
      <c r="L561" s="34"/>
      <c r="M561" s="34"/>
      <c r="N561" s="34"/>
      <c r="O561" s="34"/>
    </row>
    <row r="562" spans="1:15" ht="25.5" hidden="1" customHeight="1" x14ac:dyDescent="0.2">
      <c r="A562" s="743"/>
      <c r="B562" s="34"/>
      <c r="C562" s="34"/>
      <c r="D562" s="34" t="s">
        <v>3145</v>
      </c>
      <c r="E562" s="34" t="s">
        <v>153</v>
      </c>
      <c r="F562" s="34">
        <v>8</v>
      </c>
      <c r="G562" s="34" t="s">
        <v>425</v>
      </c>
      <c r="H562" s="39">
        <v>0.4</v>
      </c>
      <c r="I562" s="34" t="s">
        <v>1230</v>
      </c>
      <c r="J562" s="34" t="s">
        <v>113</v>
      </c>
      <c r="K562" s="176">
        <v>23815.599999999999</v>
      </c>
      <c r="L562" s="34"/>
      <c r="M562" s="34"/>
      <c r="N562" s="34"/>
      <c r="O562" s="34"/>
    </row>
    <row r="563" spans="1:15" ht="25.5" hidden="1" customHeight="1" x14ac:dyDescent="0.2">
      <c r="A563" s="743"/>
      <c r="B563" s="34"/>
      <c r="C563" s="34"/>
      <c r="D563" s="34" t="s">
        <v>3146</v>
      </c>
      <c r="E563" s="34" t="s">
        <v>153</v>
      </c>
      <c r="F563" s="34">
        <v>8</v>
      </c>
      <c r="G563" s="34" t="s">
        <v>425</v>
      </c>
      <c r="H563" s="39">
        <v>0.8</v>
      </c>
      <c r="I563" s="34" t="s">
        <v>1230</v>
      </c>
      <c r="J563" s="34" t="s">
        <v>113</v>
      </c>
      <c r="K563" s="176">
        <v>26265.599999999999</v>
      </c>
      <c r="L563" s="34"/>
      <c r="M563" s="34"/>
      <c r="N563" s="34"/>
      <c r="O563" s="34"/>
    </row>
    <row r="564" spans="1:15" ht="25.5" hidden="1" customHeight="1" x14ac:dyDescent="0.2">
      <c r="A564" s="743"/>
      <c r="B564" s="34"/>
      <c r="C564" s="34"/>
      <c r="D564" s="34" t="s">
        <v>3147</v>
      </c>
      <c r="E564" s="34" t="s">
        <v>153</v>
      </c>
      <c r="F564" s="34">
        <v>8</v>
      </c>
      <c r="G564" s="34" t="s">
        <v>425</v>
      </c>
      <c r="H564" s="39">
        <v>1.7</v>
      </c>
      <c r="I564" s="34" t="s">
        <v>1230</v>
      </c>
      <c r="J564" s="34" t="s">
        <v>113</v>
      </c>
      <c r="K564" s="176">
        <v>44659</v>
      </c>
      <c r="L564" s="34"/>
      <c r="M564" s="34"/>
      <c r="N564" s="34"/>
      <c r="O564" s="34"/>
    </row>
    <row r="565" spans="1:15" ht="25.5" hidden="1" customHeight="1" x14ac:dyDescent="0.2">
      <c r="A565" s="743"/>
      <c r="B565" s="34"/>
      <c r="C565" s="34"/>
      <c r="D565" s="34" t="s">
        <v>3148</v>
      </c>
      <c r="E565" s="34" t="s">
        <v>153</v>
      </c>
      <c r="F565" s="34">
        <v>8</v>
      </c>
      <c r="G565" s="34" t="s">
        <v>425</v>
      </c>
      <c r="H565" s="39">
        <v>0.60000000000000009</v>
      </c>
      <c r="I565" s="34" t="s">
        <v>1230</v>
      </c>
      <c r="J565" s="34" t="s">
        <v>113</v>
      </c>
      <c r="K565" s="176">
        <v>22588.6</v>
      </c>
      <c r="L565" s="34"/>
      <c r="M565" s="34"/>
      <c r="N565" s="34"/>
      <c r="O565" s="34"/>
    </row>
    <row r="566" spans="1:15" ht="25.5" hidden="1" customHeight="1" x14ac:dyDescent="0.2">
      <c r="A566" s="743"/>
      <c r="B566" s="34"/>
      <c r="C566" s="34"/>
      <c r="D566" s="34" t="s">
        <v>3149</v>
      </c>
      <c r="E566" s="34" t="s">
        <v>153</v>
      </c>
      <c r="F566" s="34">
        <v>8</v>
      </c>
      <c r="G566" s="34" t="s">
        <v>425</v>
      </c>
      <c r="H566" s="39">
        <v>6.9399999999999995</v>
      </c>
      <c r="I566" s="34" t="s">
        <v>1230</v>
      </c>
      <c r="J566" s="34" t="s">
        <v>113</v>
      </c>
      <c r="K566" s="176">
        <v>226868.6</v>
      </c>
      <c r="L566" s="34"/>
      <c r="M566" s="34"/>
      <c r="N566" s="34"/>
      <c r="O566" s="34"/>
    </row>
    <row r="567" spans="1:15" ht="25.5" hidden="1" customHeight="1" x14ac:dyDescent="0.2">
      <c r="A567" s="743"/>
      <c r="B567" s="34"/>
      <c r="C567" s="34"/>
      <c r="D567" s="34" t="s">
        <v>3150</v>
      </c>
      <c r="E567" s="34" t="s">
        <v>153</v>
      </c>
      <c r="F567" s="34">
        <v>8</v>
      </c>
      <c r="G567" s="34" t="s">
        <v>425</v>
      </c>
      <c r="H567" s="39">
        <v>6</v>
      </c>
      <c r="I567" s="34" t="s">
        <v>1230</v>
      </c>
      <c r="J567" s="34" t="s">
        <v>113</v>
      </c>
      <c r="K567" s="176">
        <v>96000</v>
      </c>
      <c r="L567" s="34"/>
      <c r="M567" s="34"/>
      <c r="N567" s="34"/>
      <c r="O567" s="34"/>
    </row>
    <row r="568" spans="1:15" ht="25.5" hidden="1" customHeight="1" x14ac:dyDescent="0.2">
      <c r="A568" s="743"/>
      <c r="B568" s="34"/>
      <c r="C568" s="34"/>
      <c r="D568" s="34" t="s">
        <v>3151</v>
      </c>
      <c r="E568" s="34" t="s">
        <v>153</v>
      </c>
      <c r="F568" s="34">
        <v>8</v>
      </c>
      <c r="G568" s="34" t="s">
        <v>425</v>
      </c>
      <c r="H568" s="39">
        <v>0.2</v>
      </c>
      <c r="I568" s="34" t="s">
        <v>1230</v>
      </c>
      <c r="J568" s="34" t="s">
        <v>113</v>
      </c>
      <c r="K568" s="176">
        <v>8231.7999999999993</v>
      </c>
      <c r="L568" s="34"/>
      <c r="M568" s="34"/>
      <c r="N568" s="34"/>
      <c r="O568" s="34"/>
    </row>
    <row r="569" spans="1:15" ht="25.5" hidden="1" customHeight="1" x14ac:dyDescent="0.2">
      <c r="A569" s="743"/>
      <c r="B569" s="34"/>
      <c r="C569" s="34"/>
      <c r="D569" s="34" t="s">
        <v>3152</v>
      </c>
      <c r="E569" s="34" t="s">
        <v>153</v>
      </c>
      <c r="F569" s="34">
        <v>8</v>
      </c>
      <c r="G569" s="34" t="s">
        <v>425</v>
      </c>
      <c r="H569" s="39">
        <v>0.2</v>
      </c>
      <c r="I569" s="34" t="s">
        <v>1230</v>
      </c>
      <c r="J569" s="34" t="s">
        <v>113</v>
      </c>
      <c r="K569" s="176">
        <v>12355.6</v>
      </c>
      <c r="L569" s="34"/>
      <c r="M569" s="34"/>
      <c r="N569" s="34"/>
      <c r="O569" s="34"/>
    </row>
    <row r="570" spans="1:15" ht="25.5" hidden="1" customHeight="1" x14ac:dyDescent="0.2">
      <c r="A570" s="743"/>
      <c r="B570" s="34"/>
      <c r="C570" s="34"/>
      <c r="D570" s="34" t="s">
        <v>3153</v>
      </c>
      <c r="E570" s="34" t="s">
        <v>153</v>
      </c>
      <c r="F570" s="34">
        <v>8</v>
      </c>
      <c r="G570" s="34" t="s">
        <v>425</v>
      </c>
      <c r="H570" s="39">
        <v>1</v>
      </c>
      <c r="I570" s="34" t="s">
        <v>1230</v>
      </c>
      <c r="J570" s="34" t="s">
        <v>113</v>
      </c>
      <c r="K570" s="176">
        <v>33705.019999999997</v>
      </c>
      <c r="L570" s="34"/>
      <c r="M570" s="34"/>
      <c r="N570" s="34"/>
      <c r="O570" s="34"/>
    </row>
    <row r="571" spans="1:15" ht="25.5" hidden="1" customHeight="1" x14ac:dyDescent="0.2">
      <c r="A571" s="743"/>
      <c r="B571" s="34"/>
      <c r="C571" s="34"/>
      <c r="D571" s="34" t="s">
        <v>3154</v>
      </c>
      <c r="E571" s="34" t="s">
        <v>153</v>
      </c>
      <c r="F571" s="34">
        <v>8</v>
      </c>
      <c r="G571" s="34" t="s">
        <v>425</v>
      </c>
      <c r="H571" s="39">
        <v>0.85000000000000009</v>
      </c>
      <c r="I571" s="34" t="s">
        <v>1230</v>
      </c>
      <c r="J571" s="34" t="s">
        <v>113</v>
      </c>
      <c r="K571" s="176">
        <v>83919.48</v>
      </c>
      <c r="L571" s="34"/>
      <c r="M571" s="34"/>
      <c r="N571" s="34"/>
      <c r="O571" s="34"/>
    </row>
    <row r="572" spans="1:15" ht="25.5" hidden="1" customHeight="1" x14ac:dyDescent="0.2">
      <c r="A572" s="743"/>
      <c r="B572" s="34"/>
      <c r="C572" s="34"/>
      <c r="D572" s="34" t="s">
        <v>3155</v>
      </c>
      <c r="E572" s="34" t="s">
        <v>153</v>
      </c>
      <c r="F572" s="34">
        <v>8</v>
      </c>
      <c r="G572" s="34" t="s">
        <v>425</v>
      </c>
      <c r="H572" s="39">
        <v>23.074999999999996</v>
      </c>
      <c r="I572" s="34" t="s">
        <v>1230</v>
      </c>
      <c r="J572" s="34" t="s">
        <v>113</v>
      </c>
      <c r="K572" s="176">
        <v>553800</v>
      </c>
      <c r="L572" s="34"/>
      <c r="M572" s="34"/>
      <c r="N572" s="34"/>
      <c r="O572" s="34"/>
    </row>
    <row r="573" spans="1:15" ht="25.5" hidden="1" customHeight="1" x14ac:dyDescent="0.2">
      <c r="A573" s="743"/>
      <c r="B573" s="34"/>
      <c r="C573" s="34"/>
      <c r="D573" s="34" t="s">
        <v>3156</v>
      </c>
      <c r="E573" s="34" t="s">
        <v>153</v>
      </c>
      <c r="F573" s="34">
        <v>8</v>
      </c>
      <c r="G573" s="34" t="s">
        <v>425</v>
      </c>
      <c r="H573" s="39">
        <v>6.5500000000000007</v>
      </c>
      <c r="I573" s="34" t="s">
        <v>1230</v>
      </c>
      <c r="J573" s="34" t="s">
        <v>113</v>
      </c>
      <c r="K573" s="176">
        <v>198137.5</v>
      </c>
      <c r="L573" s="34"/>
      <c r="M573" s="34"/>
      <c r="N573" s="34"/>
      <c r="O573" s="34"/>
    </row>
    <row r="574" spans="1:15" ht="25.5" hidden="1" customHeight="1" x14ac:dyDescent="0.2">
      <c r="A574" s="743"/>
      <c r="B574" s="34"/>
      <c r="C574" s="34"/>
      <c r="D574" s="34" t="s">
        <v>3157</v>
      </c>
      <c r="E574" s="34" t="s">
        <v>153</v>
      </c>
      <c r="F574" s="34">
        <v>8</v>
      </c>
      <c r="G574" s="34" t="s">
        <v>425</v>
      </c>
      <c r="H574" s="39">
        <v>11.428000000000001</v>
      </c>
      <c r="I574" s="34" t="s">
        <v>1230</v>
      </c>
      <c r="J574" s="34" t="s">
        <v>113</v>
      </c>
      <c r="K574" s="176">
        <v>468548</v>
      </c>
      <c r="L574" s="34"/>
      <c r="M574" s="34"/>
      <c r="N574" s="34"/>
      <c r="O574" s="34"/>
    </row>
    <row r="575" spans="1:15" ht="25.5" hidden="1" customHeight="1" x14ac:dyDescent="0.2">
      <c r="A575" s="743"/>
      <c r="B575" s="34"/>
      <c r="C575" s="34"/>
      <c r="D575" s="34" t="s">
        <v>3158</v>
      </c>
      <c r="E575" s="34" t="s">
        <v>153</v>
      </c>
      <c r="F575" s="34">
        <v>8</v>
      </c>
      <c r="G575" s="34" t="s">
        <v>425</v>
      </c>
      <c r="H575" s="39">
        <v>8.4550000000000001</v>
      </c>
      <c r="I575" s="34" t="s">
        <v>1230</v>
      </c>
      <c r="J575" s="34" t="s">
        <v>113</v>
      </c>
      <c r="K575" s="176">
        <v>177555</v>
      </c>
      <c r="L575" s="34"/>
      <c r="M575" s="34"/>
      <c r="N575" s="34"/>
      <c r="O575" s="34"/>
    </row>
    <row r="576" spans="1:15" ht="25.5" hidden="1" customHeight="1" x14ac:dyDescent="0.2">
      <c r="A576" s="743"/>
      <c r="B576" s="34"/>
      <c r="C576" s="34"/>
      <c r="D576" s="34" t="s">
        <v>3159</v>
      </c>
      <c r="E576" s="34" t="s">
        <v>153</v>
      </c>
      <c r="F576" s="34">
        <v>8</v>
      </c>
      <c r="G576" s="34" t="s">
        <v>425</v>
      </c>
      <c r="H576" s="39">
        <v>103.04599999999999</v>
      </c>
      <c r="I576" s="34" t="s">
        <v>1230</v>
      </c>
      <c r="J576" s="34" t="s">
        <v>113</v>
      </c>
      <c r="K576" s="176">
        <v>2267012</v>
      </c>
      <c r="L576" s="34"/>
      <c r="M576" s="34"/>
      <c r="N576" s="34"/>
      <c r="O576" s="34"/>
    </row>
    <row r="577" spans="1:15" ht="25.5" hidden="1" customHeight="1" x14ac:dyDescent="0.2">
      <c r="A577" s="743"/>
      <c r="B577" s="34"/>
      <c r="C577" s="34"/>
      <c r="D577" s="34" t="s">
        <v>3160</v>
      </c>
      <c r="E577" s="34" t="s">
        <v>153</v>
      </c>
      <c r="F577" s="34">
        <v>8</v>
      </c>
      <c r="G577" s="34" t="s">
        <v>425</v>
      </c>
      <c r="H577" s="39">
        <v>47.635000000000005</v>
      </c>
      <c r="I577" s="34" t="s">
        <v>1230</v>
      </c>
      <c r="J577" s="34" t="s">
        <v>113</v>
      </c>
      <c r="K577" s="176">
        <v>3477355</v>
      </c>
      <c r="L577" s="34"/>
      <c r="M577" s="34"/>
      <c r="N577" s="34"/>
      <c r="O577" s="34"/>
    </row>
    <row r="578" spans="1:15" ht="25.5" hidden="1" customHeight="1" x14ac:dyDescent="0.2">
      <c r="A578" s="743"/>
      <c r="B578" s="34"/>
      <c r="C578" s="34"/>
      <c r="D578" s="34" t="s">
        <v>3161</v>
      </c>
      <c r="E578" s="34" t="s">
        <v>153</v>
      </c>
      <c r="F578" s="34">
        <v>8</v>
      </c>
      <c r="G578" s="34" t="s">
        <v>425</v>
      </c>
      <c r="H578" s="39">
        <v>1.85</v>
      </c>
      <c r="I578" s="34" t="s">
        <v>1230</v>
      </c>
      <c r="J578" s="34" t="s">
        <v>113</v>
      </c>
      <c r="K578" s="176">
        <v>44400</v>
      </c>
      <c r="L578" s="34"/>
      <c r="M578" s="34"/>
      <c r="N578" s="34"/>
      <c r="O578" s="34"/>
    </row>
    <row r="579" spans="1:15" ht="25.5" hidden="1" customHeight="1" x14ac:dyDescent="0.2">
      <c r="A579" s="743"/>
      <c r="B579" s="34"/>
      <c r="C579" s="34"/>
      <c r="D579" s="34" t="s">
        <v>3162</v>
      </c>
      <c r="E579" s="34" t="s">
        <v>153</v>
      </c>
      <c r="F579" s="34">
        <v>8</v>
      </c>
      <c r="G579" s="34" t="s">
        <v>425</v>
      </c>
      <c r="H579" s="39">
        <v>1.8</v>
      </c>
      <c r="I579" s="34" t="s">
        <v>1230</v>
      </c>
      <c r="J579" s="34" t="s">
        <v>113</v>
      </c>
      <c r="K579" s="176">
        <v>46800</v>
      </c>
      <c r="L579" s="34"/>
      <c r="M579" s="34"/>
      <c r="N579" s="34"/>
      <c r="O579" s="34"/>
    </row>
    <row r="580" spans="1:15" ht="25.5" hidden="1" customHeight="1" x14ac:dyDescent="0.2">
      <c r="A580" s="743"/>
      <c r="B580" s="34"/>
      <c r="C580" s="34"/>
      <c r="D580" s="34" t="s">
        <v>3163</v>
      </c>
      <c r="E580" s="34" t="s">
        <v>153</v>
      </c>
      <c r="F580" s="34">
        <v>8</v>
      </c>
      <c r="G580" s="34" t="s">
        <v>425</v>
      </c>
      <c r="H580" s="39">
        <v>0.15</v>
      </c>
      <c r="I580" s="34" t="s">
        <v>1230</v>
      </c>
      <c r="J580" s="34" t="s">
        <v>113</v>
      </c>
      <c r="K580" s="176">
        <v>10800</v>
      </c>
      <c r="L580" s="34"/>
      <c r="M580" s="34"/>
      <c r="N580" s="34"/>
      <c r="O580" s="34"/>
    </row>
    <row r="581" spans="1:15" ht="25.5" hidden="1" customHeight="1" x14ac:dyDescent="0.2">
      <c r="A581" s="743"/>
      <c r="B581" s="34"/>
      <c r="C581" s="34"/>
      <c r="D581" s="34" t="s">
        <v>3164</v>
      </c>
      <c r="E581" s="34" t="s">
        <v>153</v>
      </c>
      <c r="F581" s="34">
        <v>8</v>
      </c>
      <c r="G581" s="34" t="s">
        <v>425</v>
      </c>
      <c r="H581" s="39">
        <v>4.4000000000000004</v>
      </c>
      <c r="I581" s="34" t="s">
        <v>1230</v>
      </c>
      <c r="J581" s="34" t="s">
        <v>113</v>
      </c>
      <c r="K581" s="176">
        <v>88484</v>
      </c>
      <c r="L581" s="34"/>
      <c r="M581" s="34"/>
      <c r="N581" s="34"/>
      <c r="O581" s="34"/>
    </row>
    <row r="582" spans="1:15" ht="25.5" hidden="1" customHeight="1" x14ac:dyDescent="0.2">
      <c r="A582" s="743"/>
      <c r="B582" s="34"/>
      <c r="C582" s="34"/>
      <c r="D582" s="34" t="s">
        <v>3165</v>
      </c>
      <c r="E582" s="34" t="s">
        <v>153</v>
      </c>
      <c r="F582" s="34">
        <v>8</v>
      </c>
      <c r="G582" s="34" t="s">
        <v>425</v>
      </c>
      <c r="H582" s="39">
        <v>2.895</v>
      </c>
      <c r="I582" s="34" t="s">
        <v>1230</v>
      </c>
      <c r="J582" s="34" t="s">
        <v>113</v>
      </c>
      <c r="K582" s="176">
        <v>231600</v>
      </c>
      <c r="L582" s="34"/>
      <c r="M582" s="34"/>
      <c r="N582" s="34"/>
      <c r="O582" s="34"/>
    </row>
    <row r="583" spans="1:15" ht="25.5" hidden="1" customHeight="1" x14ac:dyDescent="0.2">
      <c r="A583" s="743"/>
      <c r="B583" s="34"/>
      <c r="C583" s="34"/>
      <c r="D583" s="34" t="s">
        <v>3166</v>
      </c>
      <c r="E583" s="34" t="s">
        <v>153</v>
      </c>
      <c r="F583" s="34">
        <v>8</v>
      </c>
      <c r="G583" s="34" t="s">
        <v>425</v>
      </c>
      <c r="H583" s="39">
        <v>0.60000000000000009</v>
      </c>
      <c r="I583" s="34" t="s">
        <v>1230</v>
      </c>
      <c r="J583" s="34" t="s">
        <v>113</v>
      </c>
      <c r="K583" s="176">
        <v>22794</v>
      </c>
      <c r="L583" s="34"/>
      <c r="M583" s="34"/>
      <c r="N583" s="34"/>
      <c r="O583" s="34"/>
    </row>
    <row r="584" spans="1:15" ht="25.5" hidden="1" customHeight="1" x14ac:dyDescent="0.2">
      <c r="A584" s="743"/>
      <c r="B584" s="34"/>
      <c r="C584" s="34"/>
      <c r="D584" s="34" t="s">
        <v>3167</v>
      </c>
      <c r="E584" s="34" t="s">
        <v>153</v>
      </c>
      <c r="F584" s="34">
        <v>8</v>
      </c>
      <c r="G584" s="34" t="s">
        <v>425</v>
      </c>
      <c r="H584" s="39">
        <v>3.73</v>
      </c>
      <c r="I584" s="34" t="s">
        <v>1230</v>
      </c>
      <c r="J584" s="34" t="s">
        <v>113</v>
      </c>
      <c r="K584" s="176">
        <v>132210.46</v>
      </c>
      <c r="L584" s="34"/>
      <c r="M584" s="34"/>
      <c r="N584" s="34"/>
      <c r="O584" s="34"/>
    </row>
    <row r="585" spans="1:15" ht="25.5" hidden="1" customHeight="1" x14ac:dyDescent="0.2">
      <c r="A585" s="743"/>
      <c r="B585" s="34"/>
      <c r="C585" s="34"/>
      <c r="D585" s="34" t="s">
        <v>3168</v>
      </c>
      <c r="E585" s="34" t="s">
        <v>153</v>
      </c>
      <c r="F585" s="34">
        <v>8</v>
      </c>
      <c r="G585" s="34" t="s">
        <v>425</v>
      </c>
      <c r="H585" s="39">
        <v>21.04</v>
      </c>
      <c r="I585" s="34" t="s">
        <v>1230</v>
      </c>
      <c r="J585" s="34" t="s">
        <v>113</v>
      </c>
      <c r="K585" s="176">
        <v>792106.95</v>
      </c>
      <c r="L585" s="34"/>
      <c r="M585" s="34"/>
      <c r="N585" s="34"/>
      <c r="O585" s="34"/>
    </row>
    <row r="586" spans="1:15" ht="25.5" hidden="1" customHeight="1" x14ac:dyDescent="0.2">
      <c r="A586" s="743"/>
      <c r="B586" s="34"/>
      <c r="C586" s="34"/>
      <c r="D586" s="34" t="s">
        <v>3169</v>
      </c>
      <c r="E586" s="34" t="s">
        <v>153</v>
      </c>
      <c r="F586" s="34">
        <v>8</v>
      </c>
      <c r="G586" s="34" t="s">
        <v>425</v>
      </c>
      <c r="H586" s="39">
        <v>3.49</v>
      </c>
      <c r="I586" s="34" t="s">
        <v>1230</v>
      </c>
      <c r="J586" s="34" t="s">
        <v>113</v>
      </c>
      <c r="K586" s="176">
        <v>58681.81</v>
      </c>
      <c r="L586" s="34"/>
      <c r="M586" s="34"/>
      <c r="N586" s="34"/>
      <c r="O586" s="34"/>
    </row>
    <row r="587" spans="1:15" ht="25.5" hidden="1" customHeight="1" x14ac:dyDescent="0.2">
      <c r="A587" s="743"/>
      <c r="B587" s="34"/>
      <c r="C587" s="34"/>
      <c r="D587" s="34" t="s">
        <v>3170</v>
      </c>
      <c r="E587" s="34" t="s">
        <v>153</v>
      </c>
      <c r="F587" s="34">
        <v>8</v>
      </c>
      <c r="G587" s="34" t="s">
        <v>425</v>
      </c>
      <c r="H587" s="39">
        <v>2.4</v>
      </c>
      <c r="I587" s="34" t="s">
        <v>1230</v>
      </c>
      <c r="J587" s="34" t="s">
        <v>113</v>
      </c>
      <c r="K587" s="176">
        <v>111447.1</v>
      </c>
      <c r="L587" s="34"/>
      <c r="M587" s="34"/>
      <c r="N587" s="34"/>
      <c r="O587" s="34"/>
    </row>
    <row r="588" spans="1:15" ht="25.5" hidden="1" customHeight="1" x14ac:dyDescent="0.2">
      <c r="A588" s="743"/>
      <c r="B588" s="34"/>
      <c r="C588" s="34"/>
      <c r="D588" s="34" t="s">
        <v>3171</v>
      </c>
      <c r="E588" s="34" t="s">
        <v>153</v>
      </c>
      <c r="F588" s="34">
        <v>8</v>
      </c>
      <c r="G588" s="34" t="s">
        <v>425</v>
      </c>
      <c r="H588" s="39">
        <v>0.6</v>
      </c>
      <c r="I588" s="34" t="s">
        <v>1230</v>
      </c>
      <c r="J588" s="34" t="s">
        <v>113</v>
      </c>
      <c r="K588" s="176">
        <v>32395.08</v>
      </c>
      <c r="L588" s="34"/>
      <c r="M588" s="34"/>
      <c r="N588" s="34"/>
      <c r="O588" s="34"/>
    </row>
    <row r="589" spans="1:15" ht="25.5" hidden="1" customHeight="1" x14ac:dyDescent="0.2">
      <c r="A589" s="743"/>
      <c r="B589" s="34"/>
      <c r="C589" s="34"/>
      <c r="D589" s="34" t="s">
        <v>3172</v>
      </c>
      <c r="E589" s="34" t="s">
        <v>153</v>
      </c>
      <c r="F589" s="34">
        <v>8</v>
      </c>
      <c r="G589" s="34" t="s">
        <v>425</v>
      </c>
      <c r="H589" s="39">
        <v>55.734999999999999</v>
      </c>
      <c r="I589" s="34" t="s">
        <v>1230</v>
      </c>
      <c r="J589" s="34" t="s">
        <v>113</v>
      </c>
      <c r="K589" s="176">
        <v>1226170</v>
      </c>
      <c r="L589" s="34"/>
      <c r="M589" s="34"/>
      <c r="N589" s="34"/>
      <c r="O589" s="34"/>
    </row>
    <row r="590" spans="1:15" ht="25.5" hidden="1" customHeight="1" x14ac:dyDescent="0.2">
      <c r="A590" s="743"/>
      <c r="B590" s="34"/>
      <c r="C590" s="34"/>
      <c r="D590" s="34" t="s">
        <v>3173</v>
      </c>
      <c r="E590" s="34" t="s">
        <v>153</v>
      </c>
      <c r="F590" s="34">
        <v>8</v>
      </c>
      <c r="G590" s="34" t="s">
        <v>425</v>
      </c>
      <c r="H590" s="39">
        <v>2.0500000000000003</v>
      </c>
      <c r="I590" s="34" t="s">
        <v>1230</v>
      </c>
      <c r="J590" s="34" t="s">
        <v>113</v>
      </c>
      <c r="K590" s="176">
        <v>133250</v>
      </c>
      <c r="L590" s="34"/>
      <c r="M590" s="34"/>
      <c r="N590" s="34"/>
      <c r="O590" s="34"/>
    </row>
    <row r="591" spans="1:15" ht="25.5" hidden="1" customHeight="1" x14ac:dyDescent="0.2">
      <c r="A591" s="744"/>
      <c r="B591" s="34"/>
      <c r="C591" s="34"/>
      <c r="D591" s="34" t="s">
        <v>3174</v>
      </c>
      <c r="E591" s="34" t="s">
        <v>153</v>
      </c>
      <c r="F591" s="34">
        <v>8</v>
      </c>
      <c r="G591" s="34" t="s">
        <v>425</v>
      </c>
      <c r="H591" s="39">
        <v>1.1213252548714081E-14</v>
      </c>
      <c r="I591" s="34" t="s">
        <v>1230</v>
      </c>
      <c r="J591" s="34" t="s">
        <v>113</v>
      </c>
      <c r="K591" s="176">
        <v>0</v>
      </c>
      <c r="L591" s="34"/>
      <c r="M591" s="34"/>
      <c r="N591" s="34"/>
      <c r="O591" s="34"/>
    </row>
    <row r="592" spans="1:15" customFormat="1" ht="25.5" hidden="1" customHeight="1" x14ac:dyDescent="0.25">
      <c r="A592" s="742">
        <v>47</v>
      </c>
      <c r="B592" s="163" t="s">
        <v>200</v>
      </c>
      <c r="C592" s="163" t="s">
        <v>3381</v>
      </c>
      <c r="D592" s="163" t="s">
        <v>888</v>
      </c>
      <c r="E592" s="163" t="s">
        <v>111</v>
      </c>
      <c r="F592" s="163">
        <v>796</v>
      </c>
      <c r="G592" s="163" t="s">
        <v>17</v>
      </c>
      <c r="H592" s="82">
        <v>489010.36</v>
      </c>
      <c r="I592" s="163" t="s">
        <v>1230</v>
      </c>
      <c r="J592" s="163" t="s">
        <v>113</v>
      </c>
      <c r="K592" s="268">
        <v>10637532.470000001</v>
      </c>
      <c r="L592" s="163" t="s">
        <v>3238</v>
      </c>
      <c r="M592" s="163" t="s">
        <v>30</v>
      </c>
      <c r="N592" s="163" t="s">
        <v>22</v>
      </c>
      <c r="O592" s="163" t="s">
        <v>23</v>
      </c>
    </row>
    <row r="593" spans="1:15" customFormat="1" ht="25.5" hidden="1" customHeight="1" x14ac:dyDescent="0.25">
      <c r="A593" s="743"/>
      <c r="B593" s="169"/>
      <c r="C593" s="169"/>
      <c r="D593" s="169" t="s">
        <v>889</v>
      </c>
      <c r="E593" s="169" t="s">
        <v>890</v>
      </c>
      <c r="F593" s="169">
        <v>796</v>
      </c>
      <c r="G593" s="169" t="s">
        <v>17</v>
      </c>
      <c r="H593" s="39">
        <v>488</v>
      </c>
      <c r="I593" s="169" t="s">
        <v>1230</v>
      </c>
      <c r="J593" s="169" t="s">
        <v>113</v>
      </c>
      <c r="K593" s="176">
        <v>9096.32</v>
      </c>
      <c r="L593" s="169"/>
      <c r="M593" s="169"/>
      <c r="N593" s="169"/>
      <c r="O593" s="169"/>
    </row>
    <row r="594" spans="1:15" customFormat="1" ht="25.5" hidden="1" customHeight="1" x14ac:dyDescent="0.25">
      <c r="A594" s="743"/>
      <c r="B594" s="169"/>
      <c r="C594" s="169"/>
      <c r="D594" s="169" t="s">
        <v>891</v>
      </c>
      <c r="E594" s="169" t="s">
        <v>3382</v>
      </c>
      <c r="F594" s="169">
        <v>796</v>
      </c>
      <c r="G594" s="169" t="s">
        <v>17</v>
      </c>
      <c r="H594" s="39">
        <v>80</v>
      </c>
      <c r="I594" s="169" t="s">
        <v>1230</v>
      </c>
      <c r="J594" s="169" t="s">
        <v>113</v>
      </c>
      <c r="K594" s="176">
        <v>2560</v>
      </c>
      <c r="L594" s="169"/>
      <c r="M594" s="169"/>
      <c r="N594" s="169"/>
      <c r="O594" s="169"/>
    </row>
    <row r="595" spans="1:15" customFormat="1" ht="25.5" hidden="1" customHeight="1" x14ac:dyDescent="0.25">
      <c r="A595" s="743"/>
      <c r="B595" s="169"/>
      <c r="C595" s="169"/>
      <c r="D595" s="169" t="s">
        <v>892</v>
      </c>
      <c r="E595" s="169" t="s">
        <v>3382</v>
      </c>
      <c r="F595" s="169">
        <v>796</v>
      </c>
      <c r="G595" s="169" t="s">
        <v>17</v>
      </c>
      <c r="H595" s="39">
        <v>1541</v>
      </c>
      <c r="I595" s="169" t="s">
        <v>1230</v>
      </c>
      <c r="J595" s="169" t="s">
        <v>113</v>
      </c>
      <c r="K595" s="176">
        <v>175674</v>
      </c>
      <c r="L595" s="169"/>
      <c r="M595" s="169"/>
      <c r="N595" s="169"/>
      <c r="O595" s="169"/>
    </row>
    <row r="596" spans="1:15" customFormat="1" ht="25.5" hidden="1" customHeight="1" x14ac:dyDescent="0.25">
      <c r="A596" s="743"/>
      <c r="B596" s="169"/>
      <c r="C596" s="169"/>
      <c r="D596" s="169" t="s">
        <v>893</v>
      </c>
      <c r="E596" s="169" t="s">
        <v>894</v>
      </c>
      <c r="F596" s="169">
        <v>796</v>
      </c>
      <c r="G596" s="169" t="s">
        <v>17</v>
      </c>
      <c r="H596" s="39">
        <v>5231</v>
      </c>
      <c r="I596" s="169" t="s">
        <v>1230</v>
      </c>
      <c r="J596" s="169" t="s">
        <v>113</v>
      </c>
      <c r="K596" s="176">
        <v>70932.36</v>
      </c>
      <c r="L596" s="169"/>
      <c r="M596" s="169"/>
      <c r="N596" s="169"/>
      <c r="O596" s="169"/>
    </row>
    <row r="597" spans="1:15" customFormat="1" ht="25.5" hidden="1" customHeight="1" x14ac:dyDescent="0.25">
      <c r="A597" s="743"/>
      <c r="B597" s="169"/>
      <c r="C597" s="169"/>
      <c r="D597" s="169" t="s">
        <v>895</v>
      </c>
      <c r="E597" s="169" t="s">
        <v>896</v>
      </c>
      <c r="F597" s="169">
        <v>796</v>
      </c>
      <c r="G597" s="169" t="s">
        <v>17</v>
      </c>
      <c r="H597" s="39">
        <v>470</v>
      </c>
      <c r="I597" s="169" t="s">
        <v>1230</v>
      </c>
      <c r="J597" s="169" t="s">
        <v>113</v>
      </c>
      <c r="K597" s="176">
        <v>6373.2</v>
      </c>
      <c r="L597" s="169"/>
      <c r="M597" s="169"/>
      <c r="N597" s="169"/>
      <c r="O597" s="169"/>
    </row>
    <row r="598" spans="1:15" customFormat="1" ht="25.5" hidden="1" customHeight="1" x14ac:dyDescent="0.25">
      <c r="A598" s="743"/>
      <c r="B598" s="169"/>
      <c r="C598" s="169"/>
      <c r="D598" s="169" t="s">
        <v>3383</v>
      </c>
      <c r="E598" s="169" t="s">
        <v>3384</v>
      </c>
      <c r="F598" s="169">
        <v>796</v>
      </c>
      <c r="G598" s="169" t="s">
        <v>17</v>
      </c>
      <c r="H598" s="39">
        <v>4</v>
      </c>
      <c r="I598" s="169" t="s">
        <v>1230</v>
      </c>
      <c r="J598" s="169" t="s">
        <v>113</v>
      </c>
      <c r="K598" s="176">
        <v>1800</v>
      </c>
      <c r="L598" s="169"/>
      <c r="M598" s="169"/>
      <c r="N598" s="169"/>
      <c r="O598" s="169"/>
    </row>
    <row r="599" spans="1:15" customFormat="1" ht="25.5" hidden="1" customHeight="1" x14ac:dyDescent="0.25">
      <c r="A599" s="743"/>
      <c r="B599" s="169"/>
      <c r="C599" s="169"/>
      <c r="D599" s="169" t="s">
        <v>3385</v>
      </c>
      <c r="E599" s="169" t="s">
        <v>3386</v>
      </c>
      <c r="F599" s="169">
        <v>796</v>
      </c>
      <c r="G599" s="169" t="s">
        <v>17</v>
      </c>
      <c r="H599" s="39">
        <v>5</v>
      </c>
      <c r="I599" s="169" t="s">
        <v>1230</v>
      </c>
      <c r="J599" s="169" t="s">
        <v>113</v>
      </c>
      <c r="K599" s="176">
        <v>61.5</v>
      </c>
      <c r="L599" s="169"/>
      <c r="M599" s="169"/>
      <c r="N599" s="169"/>
      <c r="O599" s="169"/>
    </row>
    <row r="600" spans="1:15" customFormat="1" ht="25.5" hidden="1" customHeight="1" x14ac:dyDescent="0.25">
      <c r="A600" s="743"/>
      <c r="B600" s="169"/>
      <c r="C600" s="169"/>
      <c r="D600" s="169" t="s">
        <v>3387</v>
      </c>
      <c r="E600" s="169" t="s">
        <v>3388</v>
      </c>
      <c r="F600" s="169">
        <v>796</v>
      </c>
      <c r="G600" s="169" t="s">
        <v>17</v>
      </c>
      <c r="H600" s="39">
        <v>5</v>
      </c>
      <c r="I600" s="169" t="s">
        <v>1230</v>
      </c>
      <c r="J600" s="169" t="s">
        <v>113</v>
      </c>
      <c r="K600" s="176">
        <v>61.5</v>
      </c>
      <c r="L600" s="169"/>
      <c r="M600" s="169"/>
      <c r="N600" s="169"/>
      <c r="O600" s="169"/>
    </row>
    <row r="601" spans="1:15" customFormat="1" ht="25.5" hidden="1" customHeight="1" x14ac:dyDescent="0.25">
      <c r="A601" s="743"/>
      <c r="B601" s="169"/>
      <c r="C601" s="169"/>
      <c r="D601" s="169" t="s">
        <v>3389</v>
      </c>
      <c r="E601" s="169" t="s">
        <v>3390</v>
      </c>
      <c r="F601" s="169">
        <v>796</v>
      </c>
      <c r="G601" s="169" t="s">
        <v>17</v>
      </c>
      <c r="H601" s="39">
        <v>3</v>
      </c>
      <c r="I601" s="169" t="s">
        <v>1230</v>
      </c>
      <c r="J601" s="169" t="s">
        <v>113</v>
      </c>
      <c r="K601" s="176">
        <v>1350</v>
      </c>
      <c r="L601" s="169"/>
      <c r="M601" s="169"/>
      <c r="N601" s="169"/>
      <c r="O601" s="169"/>
    </row>
    <row r="602" spans="1:15" customFormat="1" ht="25.5" hidden="1" customHeight="1" x14ac:dyDescent="0.25">
      <c r="A602" s="743"/>
      <c r="B602" s="169"/>
      <c r="C602" s="169"/>
      <c r="D602" s="169" t="s">
        <v>897</v>
      </c>
      <c r="E602" s="169" t="s">
        <v>153</v>
      </c>
      <c r="F602" s="169">
        <v>796</v>
      </c>
      <c r="G602" s="169" t="s">
        <v>17</v>
      </c>
      <c r="H602" s="39">
        <v>5</v>
      </c>
      <c r="I602" s="169" t="s">
        <v>1230</v>
      </c>
      <c r="J602" s="169" t="s">
        <v>113</v>
      </c>
      <c r="K602" s="176">
        <v>1150</v>
      </c>
      <c r="L602" s="169"/>
      <c r="M602" s="169"/>
      <c r="N602" s="169"/>
      <c r="O602" s="169"/>
    </row>
    <row r="603" spans="1:15" customFormat="1" ht="25.5" hidden="1" customHeight="1" x14ac:dyDescent="0.25">
      <c r="A603" s="743"/>
      <c r="B603" s="169"/>
      <c r="C603" s="169"/>
      <c r="D603" s="169" t="s">
        <v>3391</v>
      </c>
      <c r="E603" s="169" t="s">
        <v>3392</v>
      </c>
      <c r="F603" s="169">
        <v>796</v>
      </c>
      <c r="G603" s="169" t="s">
        <v>17</v>
      </c>
      <c r="H603" s="39">
        <v>5</v>
      </c>
      <c r="I603" s="169" t="s">
        <v>1230</v>
      </c>
      <c r="J603" s="169" t="s">
        <v>113</v>
      </c>
      <c r="K603" s="176">
        <v>574</v>
      </c>
      <c r="L603" s="169"/>
      <c r="M603" s="169"/>
      <c r="N603" s="169"/>
      <c r="O603" s="169"/>
    </row>
    <row r="604" spans="1:15" customFormat="1" ht="25.5" hidden="1" customHeight="1" x14ac:dyDescent="0.25">
      <c r="A604" s="743"/>
      <c r="B604" s="169"/>
      <c r="C604" s="169"/>
      <c r="D604" s="169" t="s">
        <v>3393</v>
      </c>
      <c r="E604" s="169" t="s">
        <v>3394</v>
      </c>
      <c r="F604" s="169">
        <v>796</v>
      </c>
      <c r="G604" s="169" t="s">
        <v>17</v>
      </c>
      <c r="H604" s="39">
        <v>5</v>
      </c>
      <c r="I604" s="169" t="s">
        <v>1230</v>
      </c>
      <c r="J604" s="169" t="s">
        <v>113</v>
      </c>
      <c r="K604" s="176">
        <v>574</v>
      </c>
      <c r="L604" s="169"/>
      <c r="M604" s="169"/>
      <c r="N604" s="169"/>
      <c r="O604" s="169"/>
    </row>
    <row r="605" spans="1:15" customFormat="1" ht="25.5" hidden="1" customHeight="1" x14ac:dyDescent="0.25">
      <c r="A605" s="743"/>
      <c r="B605" s="169"/>
      <c r="C605" s="169"/>
      <c r="D605" s="169" t="s">
        <v>3395</v>
      </c>
      <c r="E605" s="169" t="s">
        <v>3396</v>
      </c>
      <c r="F605" s="169">
        <v>796</v>
      </c>
      <c r="G605" s="169" t="s">
        <v>17</v>
      </c>
      <c r="H605" s="39">
        <v>160</v>
      </c>
      <c r="I605" s="169" t="s">
        <v>1230</v>
      </c>
      <c r="J605" s="169" t="s">
        <v>113</v>
      </c>
      <c r="K605" s="176">
        <v>2896</v>
      </c>
      <c r="L605" s="169"/>
      <c r="M605" s="169"/>
      <c r="N605" s="169"/>
      <c r="O605" s="169"/>
    </row>
    <row r="606" spans="1:15" customFormat="1" ht="25.5" hidden="1" customHeight="1" x14ac:dyDescent="0.25">
      <c r="A606" s="743"/>
      <c r="B606" s="169"/>
      <c r="C606" s="169"/>
      <c r="D606" s="169" t="s">
        <v>3397</v>
      </c>
      <c r="E606" s="169" t="s">
        <v>3398</v>
      </c>
      <c r="F606" s="169">
        <v>796</v>
      </c>
      <c r="G606" s="169" t="s">
        <v>17</v>
      </c>
      <c r="H606" s="39">
        <v>270</v>
      </c>
      <c r="I606" s="169" t="s">
        <v>1230</v>
      </c>
      <c r="J606" s="169" t="s">
        <v>113</v>
      </c>
      <c r="K606" s="176">
        <v>5575.5</v>
      </c>
      <c r="L606" s="169"/>
      <c r="M606" s="169"/>
      <c r="N606" s="169"/>
      <c r="O606" s="169"/>
    </row>
    <row r="607" spans="1:15" customFormat="1" ht="25.5" hidden="1" customHeight="1" x14ac:dyDescent="0.25">
      <c r="A607" s="743"/>
      <c r="B607" s="169"/>
      <c r="C607" s="169"/>
      <c r="D607" s="169" t="s">
        <v>898</v>
      </c>
      <c r="E607" s="169" t="s">
        <v>899</v>
      </c>
      <c r="F607" s="169">
        <v>796</v>
      </c>
      <c r="G607" s="169" t="s">
        <v>17</v>
      </c>
      <c r="H607" s="39">
        <v>300</v>
      </c>
      <c r="I607" s="169" t="s">
        <v>1230</v>
      </c>
      <c r="J607" s="169" t="s">
        <v>113</v>
      </c>
      <c r="K607" s="176">
        <v>7743</v>
      </c>
      <c r="L607" s="169"/>
      <c r="M607" s="169"/>
      <c r="N607" s="169"/>
      <c r="O607" s="169"/>
    </row>
    <row r="608" spans="1:15" customFormat="1" ht="25.5" hidden="1" customHeight="1" x14ac:dyDescent="0.25">
      <c r="A608" s="743"/>
      <c r="B608" s="169"/>
      <c r="C608" s="169"/>
      <c r="D608" s="169" t="s">
        <v>900</v>
      </c>
      <c r="E608" s="169" t="s">
        <v>3399</v>
      </c>
      <c r="F608" s="169">
        <v>796</v>
      </c>
      <c r="G608" s="169" t="s">
        <v>17</v>
      </c>
      <c r="H608" s="39">
        <v>100</v>
      </c>
      <c r="I608" s="169" t="s">
        <v>1230</v>
      </c>
      <c r="J608" s="169" t="s">
        <v>113</v>
      </c>
      <c r="K608" s="176">
        <v>4000</v>
      </c>
      <c r="L608" s="169"/>
      <c r="M608" s="169"/>
      <c r="N608" s="169"/>
      <c r="O608" s="169"/>
    </row>
    <row r="609" spans="1:15" customFormat="1" ht="25.5" hidden="1" customHeight="1" x14ac:dyDescent="0.25">
      <c r="A609" s="743"/>
      <c r="B609" s="169"/>
      <c r="C609" s="169"/>
      <c r="D609" s="169" t="s">
        <v>3400</v>
      </c>
      <c r="E609" s="169" t="s">
        <v>3401</v>
      </c>
      <c r="F609" s="169">
        <v>796</v>
      </c>
      <c r="G609" s="169" t="s">
        <v>17</v>
      </c>
      <c r="H609" s="39">
        <v>20</v>
      </c>
      <c r="I609" s="169" t="s">
        <v>1230</v>
      </c>
      <c r="J609" s="169" t="s">
        <v>113</v>
      </c>
      <c r="K609" s="176">
        <v>800</v>
      </c>
      <c r="L609" s="169"/>
      <c r="M609" s="169"/>
      <c r="N609" s="169"/>
      <c r="O609" s="169"/>
    </row>
    <row r="610" spans="1:15" customFormat="1" ht="25.5" hidden="1" customHeight="1" x14ac:dyDescent="0.25">
      <c r="A610" s="743"/>
      <c r="B610" s="169"/>
      <c r="C610" s="169"/>
      <c r="D610" s="169" t="s">
        <v>3402</v>
      </c>
      <c r="E610" s="169" t="s">
        <v>524</v>
      </c>
      <c r="F610" s="169">
        <v>796</v>
      </c>
      <c r="G610" s="169" t="s">
        <v>17</v>
      </c>
      <c r="H610" s="39">
        <v>1</v>
      </c>
      <c r="I610" s="169" t="s">
        <v>1230</v>
      </c>
      <c r="J610" s="169" t="s">
        <v>113</v>
      </c>
      <c r="K610" s="176">
        <v>15860</v>
      </c>
      <c r="L610" s="169"/>
      <c r="M610" s="169"/>
      <c r="N610" s="169"/>
      <c r="O610" s="169"/>
    </row>
    <row r="611" spans="1:15" customFormat="1" ht="25.5" hidden="1" customHeight="1" x14ac:dyDescent="0.25">
      <c r="A611" s="743"/>
      <c r="B611" s="169"/>
      <c r="C611" s="169"/>
      <c r="D611" s="169" t="s">
        <v>901</v>
      </c>
      <c r="E611" s="169" t="s">
        <v>153</v>
      </c>
      <c r="F611" s="169">
        <v>796</v>
      </c>
      <c r="G611" s="169" t="s">
        <v>17</v>
      </c>
      <c r="H611" s="39">
        <v>300</v>
      </c>
      <c r="I611" s="169" t="s">
        <v>1230</v>
      </c>
      <c r="J611" s="169" t="s">
        <v>113</v>
      </c>
      <c r="K611" s="176">
        <v>1200</v>
      </c>
      <c r="L611" s="169"/>
      <c r="M611" s="169"/>
      <c r="N611" s="169"/>
      <c r="O611" s="169"/>
    </row>
    <row r="612" spans="1:15" customFormat="1" ht="25.5" hidden="1" customHeight="1" x14ac:dyDescent="0.25">
      <c r="A612" s="743"/>
      <c r="B612" s="169"/>
      <c r="C612" s="169"/>
      <c r="D612" s="169" t="s">
        <v>902</v>
      </c>
      <c r="E612" s="169" t="s">
        <v>3403</v>
      </c>
      <c r="F612" s="169">
        <v>778</v>
      </c>
      <c r="G612" s="169" t="s">
        <v>401</v>
      </c>
      <c r="H612" s="39">
        <v>132</v>
      </c>
      <c r="I612" s="169" t="s">
        <v>1230</v>
      </c>
      <c r="J612" s="169" t="s">
        <v>113</v>
      </c>
      <c r="K612" s="176">
        <v>79200</v>
      </c>
      <c r="L612" s="169"/>
      <c r="M612" s="169"/>
      <c r="N612" s="169"/>
      <c r="O612" s="169"/>
    </row>
    <row r="613" spans="1:15" customFormat="1" ht="25.5" hidden="1" customHeight="1" x14ac:dyDescent="0.25">
      <c r="A613" s="743"/>
      <c r="B613" s="169"/>
      <c r="C613" s="169"/>
      <c r="D613" s="169" t="s">
        <v>451</v>
      </c>
      <c r="E613" s="169" t="s">
        <v>452</v>
      </c>
      <c r="F613" s="169">
        <v>796</v>
      </c>
      <c r="G613" s="169" t="s">
        <v>17</v>
      </c>
      <c r="H613" s="39">
        <v>71663</v>
      </c>
      <c r="I613" s="169" t="s">
        <v>1230</v>
      </c>
      <c r="J613" s="169" t="s">
        <v>113</v>
      </c>
      <c r="K613" s="176">
        <v>93161.9</v>
      </c>
      <c r="L613" s="169"/>
      <c r="M613" s="169"/>
      <c r="N613" s="169"/>
      <c r="O613" s="169"/>
    </row>
    <row r="614" spans="1:15" customFormat="1" ht="25.5" hidden="1" customHeight="1" x14ac:dyDescent="0.25">
      <c r="A614" s="743"/>
      <c r="B614" s="169"/>
      <c r="C614" s="169"/>
      <c r="D614" s="169" t="s">
        <v>727</v>
      </c>
      <c r="E614" s="169" t="s">
        <v>728</v>
      </c>
      <c r="F614" s="169">
        <v>796</v>
      </c>
      <c r="G614" s="169" t="s">
        <v>17</v>
      </c>
      <c r="H614" s="39">
        <v>71220</v>
      </c>
      <c r="I614" s="169" t="s">
        <v>1230</v>
      </c>
      <c r="J614" s="169" t="s">
        <v>113</v>
      </c>
      <c r="K614" s="176">
        <v>81903</v>
      </c>
      <c r="L614" s="169"/>
      <c r="M614" s="169"/>
      <c r="N614" s="169"/>
      <c r="O614" s="169"/>
    </row>
    <row r="615" spans="1:15" customFormat="1" ht="25.5" hidden="1" customHeight="1" x14ac:dyDescent="0.25">
      <c r="A615" s="743"/>
      <c r="B615" s="169"/>
      <c r="C615" s="169"/>
      <c r="D615" s="169" t="s">
        <v>152</v>
      </c>
      <c r="E615" s="169" t="s">
        <v>3404</v>
      </c>
      <c r="F615" s="169">
        <v>796</v>
      </c>
      <c r="G615" s="169" t="s">
        <v>17</v>
      </c>
      <c r="H615" s="39">
        <v>211</v>
      </c>
      <c r="I615" s="169" t="s">
        <v>1230</v>
      </c>
      <c r="J615" s="169" t="s">
        <v>113</v>
      </c>
      <c r="K615" s="176">
        <v>36081</v>
      </c>
      <c r="L615" s="169"/>
      <c r="M615" s="169"/>
      <c r="N615" s="169"/>
      <c r="O615" s="169"/>
    </row>
    <row r="616" spans="1:15" customFormat="1" ht="25.5" hidden="1" customHeight="1" x14ac:dyDescent="0.25">
      <c r="A616" s="743"/>
      <c r="B616" s="169"/>
      <c r="C616" s="169"/>
      <c r="D616" s="169" t="s">
        <v>3405</v>
      </c>
      <c r="E616" s="169" t="s">
        <v>3405</v>
      </c>
      <c r="F616" s="169">
        <v>796</v>
      </c>
      <c r="G616" s="169" t="s">
        <v>17</v>
      </c>
      <c r="H616" s="39">
        <v>80</v>
      </c>
      <c r="I616" s="169" t="s">
        <v>1230</v>
      </c>
      <c r="J616" s="169" t="s">
        <v>113</v>
      </c>
      <c r="K616" s="176">
        <v>17600</v>
      </c>
      <c r="L616" s="169"/>
      <c r="M616" s="169"/>
      <c r="N616" s="169"/>
      <c r="O616" s="169"/>
    </row>
    <row r="617" spans="1:15" customFormat="1" ht="25.5" hidden="1" customHeight="1" x14ac:dyDescent="0.25">
      <c r="A617" s="743"/>
      <c r="B617" s="169"/>
      <c r="C617" s="169"/>
      <c r="D617" s="169" t="s">
        <v>3406</v>
      </c>
      <c r="E617" s="169" t="s">
        <v>3406</v>
      </c>
      <c r="F617" s="169">
        <v>796</v>
      </c>
      <c r="G617" s="169" t="s">
        <v>17</v>
      </c>
      <c r="H617" s="39">
        <v>240</v>
      </c>
      <c r="I617" s="169" t="s">
        <v>1230</v>
      </c>
      <c r="J617" s="169" t="s">
        <v>113</v>
      </c>
      <c r="K617" s="176">
        <v>60000</v>
      </c>
      <c r="L617" s="169"/>
      <c r="M617" s="169"/>
      <c r="N617" s="169"/>
      <c r="O617" s="169"/>
    </row>
    <row r="618" spans="1:15" customFormat="1" ht="25.5" hidden="1" customHeight="1" x14ac:dyDescent="0.25">
      <c r="A618" s="743"/>
      <c r="B618" s="169"/>
      <c r="C618" s="169"/>
      <c r="D618" s="169" t="s">
        <v>904</v>
      </c>
      <c r="E618" s="169" t="s">
        <v>3407</v>
      </c>
      <c r="F618" s="169">
        <v>796</v>
      </c>
      <c r="G618" s="169" t="s">
        <v>17</v>
      </c>
      <c r="H618" s="39">
        <v>665</v>
      </c>
      <c r="I618" s="169" t="s">
        <v>1230</v>
      </c>
      <c r="J618" s="169" t="s">
        <v>113</v>
      </c>
      <c r="K618" s="176">
        <v>87115</v>
      </c>
      <c r="L618" s="169"/>
      <c r="M618" s="169"/>
      <c r="N618" s="169"/>
      <c r="O618" s="169"/>
    </row>
    <row r="619" spans="1:15" customFormat="1" ht="25.5" hidden="1" customHeight="1" x14ac:dyDescent="0.25">
      <c r="A619" s="743"/>
      <c r="B619" s="169"/>
      <c r="C619" s="169"/>
      <c r="D619" s="169" t="s">
        <v>905</v>
      </c>
      <c r="E619" s="169" t="s">
        <v>3408</v>
      </c>
      <c r="F619" s="169">
        <v>796</v>
      </c>
      <c r="G619" s="169" t="s">
        <v>17</v>
      </c>
      <c r="H619" s="39">
        <v>4015</v>
      </c>
      <c r="I619" s="169" t="s">
        <v>1230</v>
      </c>
      <c r="J619" s="169" t="s">
        <v>113</v>
      </c>
      <c r="K619" s="176">
        <v>8030</v>
      </c>
      <c r="L619" s="169"/>
      <c r="M619" s="169"/>
      <c r="N619" s="169"/>
      <c r="O619" s="169"/>
    </row>
    <row r="620" spans="1:15" customFormat="1" ht="25.5" hidden="1" customHeight="1" x14ac:dyDescent="0.25">
      <c r="A620" s="743"/>
      <c r="B620" s="169"/>
      <c r="C620" s="169"/>
      <c r="D620" s="169" t="s">
        <v>3409</v>
      </c>
      <c r="E620" s="169" t="s">
        <v>3410</v>
      </c>
      <c r="F620" s="169">
        <v>796</v>
      </c>
      <c r="G620" s="169" t="s">
        <v>17</v>
      </c>
      <c r="H620" s="39">
        <v>151</v>
      </c>
      <c r="I620" s="169" t="s">
        <v>1230</v>
      </c>
      <c r="J620" s="169" t="s">
        <v>113</v>
      </c>
      <c r="K620" s="176">
        <v>45300</v>
      </c>
      <c r="L620" s="169"/>
      <c r="M620" s="169"/>
      <c r="N620" s="169"/>
      <c r="O620" s="169"/>
    </row>
    <row r="621" spans="1:15" customFormat="1" ht="25.5" hidden="1" customHeight="1" x14ac:dyDescent="0.25">
      <c r="A621" s="743"/>
      <c r="B621" s="169"/>
      <c r="C621" s="169"/>
      <c r="D621" s="169" t="s">
        <v>3411</v>
      </c>
      <c r="E621" s="169" t="s">
        <v>3412</v>
      </c>
      <c r="F621" s="169">
        <v>796</v>
      </c>
      <c r="G621" s="169" t="s">
        <v>17</v>
      </c>
      <c r="H621" s="39">
        <v>4</v>
      </c>
      <c r="I621" s="169" t="s">
        <v>1230</v>
      </c>
      <c r="J621" s="169" t="s">
        <v>113</v>
      </c>
      <c r="K621" s="176">
        <v>1200</v>
      </c>
      <c r="L621" s="169"/>
      <c r="M621" s="169"/>
      <c r="N621" s="169"/>
      <c r="O621" s="169"/>
    </row>
    <row r="622" spans="1:15" customFormat="1" ht="25.5" hidden="1" customHeight="1" x14ac:dyDescent="0.25">
      <c r="A622" s="743"/>
      <c r="B622" s="169"/>
      <c r="C622" s="169"/>
      <c r="D622" s="169" t="s">
        <v>3413</v>
      </c>
      <c r="E622" s="169" t="s">
        <v>3414</v>
      </c>
      <c r="F622" s="169">
        <v>796</v>
      </c>
      <c r="G622" s="169" t="s">
        <v>17</v>
      </c>
      <c r="H622" s="39">
        <v>49</v>
      </c>
      <c r="I622" s="169" t="s">
        <v>1230</v>
      </c>
      <c r="J622" s="169" t="s">
        <v>113</v>
      </c>
      <c r="K622" s="176">
        <v>14700</v>
      </c>
      <c r="L622" s="169"/>
      <c r="M622" s="169"/>
      <c r="N622" s="169"/>
      <c r="O622" s="169"/>
    </row>
    <row r="623" spans="1:15" customFormat="1" ht="25.5" hidden="1" customHeight="1" x14ac:dyDescent="0.25">
      <c r="A623" s="743"/>
      <c r="B623" s="169"/>
      <c r="C623" s="169"/>
      <c r="D623" s="169" t="s">
        <v>906</v>
      </c>
      <c r="E623" s="169" t="s">
        <v>907</v>
      </c>
      <c r="F623" s="169">
        <v>796</v>
      </c>
      <c r="G623" s="169" t="s">
        <v>17</v>
      </c>
      <c r="H623" s="39">
        <v>2879</v>
      </c>
      <c r="I623" s="169" t="s">
        <v>1230</v>
      </c>
      <c r="J623" s="169" t="s">
        <v>113</v>
      </c>
      <c r="K623" s="176">
        <v>52023.53</v>
      </c>
      <c r="L623" s="169"/>
      <c r="M623" s="169"/>
      <c r="N623" s="169"/>
      <c r="O623" s="169"/>
    </row>
    <row r="624" spans="1:15" customFormat="1" ht="25.5" hidden="1" customHeight="1" x14ac:dyDescent="0.25">
      <c r="A624" s="743"/>
      <c r="B624" s="169"/>
      <c r="C624" s="169"/>
      <c r="D624" s="169" t="s">
        <v>908</v>
      </c>
      <c r="E624" s="169" t="s">
        <v>909</v>
      </c>
      <c r="F624" s="169">
        <v>796</v>
      </c>
      <c r="G624" s="169" t="s">
        <v>17</v>
      </c>
      <c r="H624" s="39">
        <v>2653</v>
      </c>
      <c r="I624" s="169" t="s">
        <v>1230</v>
      </c>
      <c r="J624" s="169" t="s">
        <v>113</v>
      </c>
      <c r="K624" s="176">
        <v>47939.71</v>
      </c>
      <c r="L624" s="169"/>
      <c r="M624" s="169"/>
      <c r="N624" s="169"/>
      <c r="O624" s="169"/>
    </row>
    <row r="625" spans="1:15" customFormat="1" ht="25.5" hidden="1" customHeight="1" x14ac:dyDescent="0.25">
      <c r="A625" s="743"/>
      <c r="B625" s="169"/>
      <c r="C625" s="169"/>
      <c r="D625" s="169" t="s">
        <v>910</v>
      </c>
      <c r="E625" s="169" t="s">
        <v>911</v>
      </c>
      <c r="F625" s="169">
        <v>796</v>
      </c>
      <c r="G625" s="169" t="s">
        <v>17</v>
      </c>
      <c r="H625" s="39">
        <v>1341</v>
      </c>
      <c r="I625" s="169" t="s">
        <v>1230</v>
      </c>
      <c r="J625" s="169" t="s">
        <v>113</v>
      </c>
      <c r="K625" s="176">
        <v>24231.87</v>
      </c>
      <c r="L625" s="169"/>
      <c r="M625" s="169"/>
      <c r="N625" s="169"/>
      <c r="O625" s="169"/>
    </row>
    <row r="626" spans="1:15" customFormat="1" ht="25.5" hidden="1" customHeight="1" x14ac:dyDescent="0.25">
      <c r="A626" s="743"/>
      <c r="B626" s="169"/>
      <c r="C626" s="169"/>
      <c r="D626" s="169" t="s">
        <v>912</v>
      </c>
      <c r="E626" s="169" t="s">
        <v>913</v>
      </c>
      <c r="F626" s="169">
        <v>796</v>
      </c>
      <c r="G626" s="169" t="s">
        <v>17</v>
      </c>
      <c r="H626" s="39">
        <v>300</v>
      </c>
      <c r="I626" s="169" t="s">
        <v>1230</v>
      </c>
      <c r="J626" s="169" t="s">
        <v>113</v>
      </c>
      <c r="K626" s="176">
        <v>5421</v>
      </c>
      <c r="L626" s="169"/>
      <c r="M626" s="169"/>
      <c r="N626" s="169"/>
      <c r="O626" s="169"/>
    </row>
    <row r="627" spans="1:15" customFormat="1" ht="25.5" hidden="1" customHeight="1" x14ac:dyDescent="0.25">
      <c r="A627" s="743"/>
      <c r="B627" s="169"/>
      <c r="C627" s="169"/>
      <c r="D627" s="169" t="s">
        <v>3415</v>
      </c>
      <c r="E627" s="169" t="s">
        <v>3416</v>
      </c>
      <c r="F627" s="169">
        <v>796</v>
      </c>
      <c r="G627" s="169" t="s">
        <v>17</v>
      </c>
      <c r="H627" s="39">
        <v>20</v>
      </c>
      <c r="I627" s="169" t="s">
        <v>1230</v>
      </c>
      <c r="J627" s="169" t="s">
        <v>113</v>
      </c>
      <c r="K627" s="176">
        <v>361.4</v>
      </c>
      <c r="L627" s="169"/>
      <c r="M627" s="169"/>
      <c r="N627" s="169"/>
      <c r="O627" s="169"/>
    </row>
    <row r="628" spans="1:15" customFormat="1" ht="25.5" hidden="1" customHeight="1" x14ac:dyDescent="0.25">
      <c r="A628" s="743"/>
      <c r="B628" s="169"/>
      <c r="C628" s="169"/>
      <c r="D628" s="169" t="s">
        <v>914</v>
      </c>
      <c r="E628" s="169" t="s">
        <v>915</v>
      </c>
      <c r="F628" s="169">
        <v>796</v>
      </c>
      <c r="G628" s="169" t="s">
        <v>17</v>
      </c>
      <c r="H628" s="39">
        <v>1737</v>
      </c>
      <c r="I628" s="169" t="s">
        <v>1230</v>
      </c>
      <c r="J628" s="169" t="s">
        <v>113</v>
      </c>
      <c r="K628" s="176">
        <v>52110</v>
      </c>
      <c r="L628" s="169"/>
      <c r="M628" s="169"/>
      <c r="N628" s="169"/>
      <c r="O628" s="169"/>
    </row>
    <row r="629" spans="1:15" customFormat="1" ht="25.5" hidden="1" customHeight="1" x14ac:dyDescent="0.25">
      <c r="A629" s="743"/>
      <c r="B629" s="169"/>
      <c r="C629" s="169"/>
      <c r="D629" s="169" t="s">
        <v>916</v>
      </c>
      <c r="E629" s="169" t="s">
        <v>3417</v>
      </c>
      <c r="F629" s="169">
        <v>796</v>
      </c>
      <c r="G629" s="169" t="s">
        <v>17</v>
      </c>
      <c r="H629" s="39">
        <v>30</v>
      </c>
      <c r="I629" s="169" t="s">
        <v>1230</v>
      </c>
      <c r="J629" s="169" t="s">
        <v>113</v>
      </c>
      <c r="K629" s="176">
        <v>1320</v>
      </c>
      <c r="L629" s="169"/>
      <c r="M629" s="169"/>
      <c r="N629" s="169"/>
      <c r="O629" s="169"/>
    </row>
    <row r="630" spans="1:15" customFormat="1" ht="25.5" hidden="1" customHeight="1" x14ac:dyDescent="0.25">
      <c r="A630" s="743"/>
      <c r="B630" s="169"/>
      <c r="C630" s="169"/>
      <c r="D630" s="169" t="s">
        <v>917</v>
      </c>
      <c r="E630" s="169" t="s">
        <v>918</v>
      </c>
      <c r="F630" s="169">
        <v>796</v>
      </c>
      <c r="G630" s="169" t="s">
        <v>17</v>
      </c>
      <c r="H630" s="39">
        <v>4416</v>
      </c>
      <c r="I630" s="169" t="s">
        <v>1230</v>
      </c>
      <c r="J630" s="169" t="s">
        <v>113</v>
      </c>
      <c r="K630" s="176">
        <v>264960</v>
      </c>
      <c r="L630" s="169"/>
      <c r="M630" s="169"/>
      <c r="N630" s="169"/>
      <c r="O630" s="169"/>
    </row>
    <row r="631" spans="1:15" customFormat="1" ht="25.5" hidden="1" customHeight="1" x14ac:dyDescent="0.25">
      <c r="A631" s="743"/>
      <c r="B631" s="169"/>
      <c r="C631" s="169"/>
      <c r="D631" s="169" t="s">
        <v>919</v>
      </c>
      <c r="E631" s="169" t="s">
        <v>920</v>
      </c>
      <c r="F631" s="169">
        <v>796</v>
      </c>
      <c r="G631" s="169" t="s">
        <v>17</v>
      </c>
      <c r="H631" s="39">
        <v>4927</v>
      </c>
      <c r="I631" s="169" t="s">
        <v>1230</v>
      </c>
      <c r="J631" s="169" t="s">
        <v>113</v>
      </c>
      <c r="K631" s="176">
        <v>159142.1</v>
      </c>
      <c r="L631" s="169"/>
      <c r="M631" s="169"/>
      <c r="N631" s="169"/>
      <c r="O631" s="169"/>
    </row>
    <row r="632" spans="1:15" customFormat="1" ht="25.5" hidden="1" customHeight="1" x14ac:dyDescent="0.25">
      <c r="A632" s="743"/>
      <c r="B632" s="169"/>
      <c r="C632" s="169"/>
      <c r="D632" s="169" t="s">
        <v>921</v>
      </c>
      <c r="E632" s="169" t="s">
        <v>922</v>
      </c>
      <c r="F632" s="169">
        <v>796</v>
      </c>
      <c r="G632" s="169" t="s">
        <v>17</v>
      </c>
      <c r="H632" s="39">
        <v>1775</v>
      </c>
      <c r="I632" s="169" t="s">
        <v>1230</v>
      </c>
      <c r="J632" s="169" t="s">
        <v>113</v>
      </c>
      <c r="K632" s="176">
        <v>57332.5</v>
      </c>
      <c r="L632" s="169"/>
      <c r="M632" s="169"/>
      <c r="N632" s="169"/>
      <c r="O632" s="169"/>
    </row>
    <row r="633" spans="1:15" customFormat="1" ht="25.5" hidden="1" customHeight="1" x14ac:dyDescent="0.25">
      <c r="A633" s="743"/>
      <c r="B633" s="169"/>
      <c r="C633" s="169"/>
      <c r="D633" s="169" t="s">
        <v>923</v>
      </c>
      <c r="E633" s="169" t="s">
        <v>924</v>
      </c>
      <c r="F633" s="169">
        <v>796</v>
      </c>
      <c r="G633" s="169" t="s">
        <v>17</v>
      </c>
      <c r="H633" s="39">
        <v>8589</v>
      </c>
      <c r="I633" s="169" t="s">
        <v>1230</v>
      </c>
      <c r="J633" s="169" t="s">
        <v>113</v>
      </c>
      <c r="K633" s="176">
        <v>515340</v>
      </c>
      <c r="L633" s="169"/>
      <c r="M633" s="169"/>
      <c r="N633" s="169"/>
      <c r="O633" s="169"/>
    </row>
    <row r="634" spans="1:15" customFormat="1" ht="25.5" hidden="1" customHeight="1" x14ac:dyDescent="0.25">
      <c r="A634" s="743"/>
      <c r="B634" s="169"/>
      <c r="C634" s="169"/>
      <c r="D634" s="169" t="s">
        <v>925</v>
      </c>
      <c r="E634" s="169" t="s">
        <v>926</v>
      </c>
      <c r="F634" s="169">
        <v>796</v>
      </c>
      <c r="G634" s="169" t="s">
        <v>17</v>
      </c>
      <c r="H634" s="39">
        <v>5582</v>
      </c>
      <c r="I634" s="169" t="s">
        <v>1230</v>
      </c>
      <c r="J634" s="169" t="s">
        <v>113</v>
      </c>
      <c r="K634" s="176">
        <v>223280</v>
      </c>
      <c r="L634" s="169"/>
      <c r="M634" s="169"/>
      <c r="N634" s="169"/>
      <c r="O634" s="169"/>
    </row>
    <row r="635" spans="1:15" customFormat="1" ht="25.5" hidden="1" customHeight="1" x14ac:dyDescent="0.25">
      <c r="A635" s="743"/>
      <c r="B635" s="169"/>
      <c r="C635" s="169"/>
      <c r="D635" s="169" t="s">
        <v>927</v>
      </c>
      <c r="E635" s="169" t="s">
        <v>928</v>
      </c>
      <c r="F635" s="169">
        <v>796</v>
      </c>
      <c r="G635" s="169" t="s">
        <v>17</v>
      </c>
      <c r="H635" s="39">
        <v>2572</v>
      </c>
      <c r="I635" s="169" t="s">
        <v>1230</v>
      </c>
      <c r="J635" s="169" t="s">
        <v>113</v>
      </c>
      <c r="K635" s="176">
        <v>83075.600000000006</v>
      </c>
      <c r="L635" s="169"/>
      <c r="M635" s="169"/>
      <c r="N635" s="169"/>
      <c r="O635" s="169"/>
    </row>
    <row r="636" spans="1:15" customFormat="1" ht="25.5" hidden="1" customHeight="1" x14ac:dyDescent="0.25">
      <c r="A636" s="743"/>
      <c r="B636" s="169"/>
      <c r="C636" s="169"/>
      <c r="D636" s="169" t="s">
        <v>929</v>
      </c>
      <c r="E636" s="169" t="s">
        <v>930</v>
      </c>
      <c r="F636" s="169">
        <v>796</v>
      </c>
      <c r="G636" s="169" t="s">
        <v>17</v>
      </c>
      <c r="H636" s="39">
        <v>923</v>
      </c>
      <c r="I636" s="169" t="s">
        <v>1230</v>
      </c>
      <c r="J636" s="169" t="s">
        <v>113</v>
      </c>
      <c r="K636" s="176">
        <v>96915</v>
      </c>
      <c r="L636" s="169"/>
      <c r="M636" s="169"/>
      <c r="N636" s="169"/>
      <c r="O636" s="169"/>
    </row>
    <row r="637" spans="1:15" customFormat="1" ht="25.5" hidden="1" customHeight="1" x14ac:dyDescent="0.25">
      <c r="A637" s="743"/>
      <c r="B637" s="169"/>
      <c r="C637" s="169"/>
      <c r="D637" s="169" t="s">
        <v>931</v>
      </c>
      <c r="E637" s="169" t="s">
        <v>932</v>
      </c>
      <c r="F637" s="169">
        <v>796</v>
      </c>
      <c r="G637" s="169" t="s">
        <v>17</v>
      </c>
      <c r="H637" s="39">
        <v>923</v>
      </c>
      <c r="I637" s="169" t="s">
        <v>1230</v>
      </c>
      <c r="J637" s="169" t="s">
        <v>113</v>
      </c>
      <c r="K637" s="176">
        <v>96915</v>
      </c>
      <c r="L637" s="169"/>
      <c r="M637" s="169"/>
      <c r="N637" s="169"/>
      <c r="O637" s="169"/>
    </row>
    <row r="638" spans="1:15" customFormat="1" ht="25.5" hidden="1" customHeight="1" x14ac:dyDescent="0.25">
      <c r="A638" s="743"/>
      <c r="B638" s="169"/>
      <c r="C638" s="169"/>
      <c r="D638" s="169" t="s">
        <v>933</v>
      </c>
      <c r="E638" s="169" t="s">
        <v>934</v>
      </c>
      <c r="F638" s="169">
        <v>796</v>
      </c>
      <c r="G638" s="169" t="s">
        <v>17</v>
      </c>
      <c r="H638" s="39">
        <v>893</v>
      </c>
      <c r="I638" s="169" t="s">
        <v>1230</v>
      </c>
      <c r="J638" s="169" t="s">
        <v>113</v>
      </c>
      <c r="K638" s="176">
        <v>93765</v>
      </c>
      <c r="L638" s="169"/>
      <c r="M638" s="169"/>
      <c r="N638" s="169"/>
      <c r="O638" s="169"/>
    </row>
    <row r="639" spans="1:15" customFormat="1" ht="25.5" hidden="1" customHeight="1" x14ac:dyDescent="0.25">
      <c r="A639" s="743"/>
      <c r="B639" s="169"/>
      <c r="C639" s="169"/>
      <c r="D639" s="169" t="s">
        <v>935</v>
      </c>
      <c r="E639" s="169" t="s">
        <v>936</v>
      </c>
      <c r="F639" s="169">
        <v>796</v>
      </c>
      <c r="G639" s="169" t="s">
        <v>17</v>
      </c>
      <c r="H639" s="39">
        <v>419</v>
      </c>
      <c r="I639" s="169" t="s">
        <v>1230</v>
      </c>
      <c r="J639" s="169" t="s">
        <v>113</v>
      </c>
      <c r="K639" s="176">
        <v>48185</v>
      </c>
      <c r="L639" s="169"/>
      <c r="M639" s="169"/>
      <c r="N639" s="169"/>
      <c r="O639" s="169"/>
    </row>
    <row r="640" spans="1:15" customFormat="1" ht="25.5" hidden="1" customHeight="1" x14ac:dyDescent="0.25">
      <c r="A640" s="743"/>
      <c r="B640" s="169"/>
      <c r="C640" s="169"/>
      <c r="D640" s="169" t="s">
        <v>937</v>
      </c>
      <c r="E640" s="169" t="s">
        <v>938</v>
      </c>
      <c r="F640" s="169">
        <v>796</v>
      </c>
      <c r="G640" s="169" t="s">
        <v>17</v>
      </c>
      <c r="H640" s="39">
        <v>308</v>
      </c>
      <c r="I640" s="169" t="s">
        <v>1230</v>
      </c>
      <c r="J640" s="169" t="s">
        <v>113</v>
      </c>
      <c r="K640" s="176">
        <v>26241.599999999999</v>
      </c>
      <c r="L640" s="169"/>
      <c r="M640" s="169"/>
      <c r="N640" s="169"/>
      <c r="O640" s="169"/>
    </row>
    <row r="641" spans="1:15" customFormat="1" ht="25.5" hidden="1" customHeight="1" x14ac:dyDescent="0.25">
      <c r="A641" s="743"/>
      <c r="B641" s="169"/>
      <c r="C641" s="169"/>
      <c r="D641" s="169" t="s">
        <v>939</v>
      </c>
      <c r="E641" s="169" t="s">
        <v>940</v>
      </c>
      <c r="F641" s="169">
        <v>796</v>
      </c>
      <c r="G641" s="169" t="s">
        <v>17</v>
      </c>
      <c r="H641" s="39">
        <v>308</v>
      </c>
      <c r="I641" s="169" t="s">
        <v>1230</v>
      </c>
      <c r="J641" s="169" t="s">
        <v>113</v>
      </c>
      <c r="K641" s="176">
        <v>26241.599999999999</v>
      </c>
      <c r="L641" s="169"/>
      <c r="M641" s="169"/>
      <c r="N641" s="169"/>
      <c r="O641" s="169"/>
    </row>
    <row r="642" spans="1:15" customFormat="1" ht="25.5" hidden="1" customHeight="1" x14ac:dyDescent="0.25">
      <c r="A642" s="743"/>
      <c r="B642" s="169"/>
      <c r="C642" s="169"/>
      <c r="D642" s="169" t="s">
        <v>941</v>
      </c>
      <c r="E642" s="169" t="s">
        <v>3418</v>
      </c>
      <c r="F642" s="169">
        <v>796</v>
      </c>
      <c r="G642" s="169" t="s">
        <v>17</v>
      </c>
      <c r="H642" s="39">
        <v>20</v>
      </c>
      <c r="I642" s="169" t="s">
        <v>1230</v>
      </c>
      <c r="J642" s="169" t="s">
        <v>113</v>
      </c>
      <c r="K642" s="176">
        <v>800</v>
      </c>
      <c r="L642" s="169"/>
      <c r="M642" s="169"/>
      <c r="N642" s="169"/>
      <c r="O642" s="169"/>
    </row>
    <row r="643" spans="1:15" customFormat="1" ht="25.5" hidden="1" customHeight="1" x14ac:dyDescent="0.25">
      <c r="A643" s="743"/>
      <c r="B643" s="169"/>
      <c r="C643" s="169"/>
      <c r="D643" s="169" t="s">
        <v>942</v>
      </c>
      <c r="E643" s="169" t="s">
        <v>943</v>
      </c>
      <c r="F643" s="169">
        <v>796</v>
      </c>
      <c r="G643" s="169" t="s">
        <v>17</v>
      </c>
      <c r="H643" s="39">
        <v>308</v>
      </c>
      <c r="I643" s="169" t="s">
        <v>1230</v>
      </c>
      <c r="J643" s="169" t="s">
        <v>113</v>
      </c>
      <c r="K643" s="176">
        <v>9948.4</v>
      </c>
      <c r="L643" s="169"/>
      <c r="M643" s="169"/>
      <c r="N643" s="169"/>
      <c r="O643" s="169"/>
    </row>
    <row r="644" spans="1:15" customFormat="1" ht="25.5" hidden="1" customHeight="1" x14ac:dyDescent="0.25">
      <c r="A644" s="743"/>
      <c r="B644" s="169"/>
      <c r="C644" s="169"/>
      <c r="D644" s="169" t="s">
        <v>944</v>
      </c>
      <c r="E644" s="169" t="s">
        <v>3419</v>
      </c>
      <c r="F644" s="169">
        <v>796</v>
      </c>
      <c r="G644" s="169" t="s">
        <v>17</v>
      </c>
      <c r="H644" s="39">
        <v>18.36</v>
      </c>
      <c r="I644" s="169" t="s">
        <v>1230</v>
      </c>
      <c r="J644" s="169" t="s">
        <v>113</v>
      </c>
      <c r="K644" s="176">
        <v>74725.2</v>
      </c>
      <c r="L644" s="169"/>
      <c r="M644" s="169"/>
      <c r="N644" s="169"/>
      <c r="O644" s="169"/>
    </row>
    <row r="645" spans="1:15" customFormat="1" ht="25.5" hidden="1" customHeight="1" x14ac:dyDescent="0.25">
      <c r="A645" s="743"/>
      <c r="B645" s="169"/>
      <c r="C645" s="169"/>
      <c r="D645" s="169" t="s">
        <v>260</v>
      </c>
      <c r="E645" s="169" t="s">
        <v>261</v>
      </c>
      <c r="F645" s="169">
        <v>796</v>
      </c>
      <c r="G645" s="169" t="s">
        <v>17</v>
      </c>
      <c r="H645" s="39">
        <v>2050</v>
      </c>
      <c r="I645" s="169" t="s">
        <v>1230</v>
      </c>
      <c r="J645" s="169" t="s">
        <v>113</v>
      </c>
      <c r="K645" s="176">
        <v>32800</v>
      </c>
      <c r="L645" s="169"/>
      <c r="M645" s="169"/>
      <c r="N645" s="169"/>
      <c r="O645" s="169"/>
    </row>
    <row r="646" spans="1:15" customFormat="1" ht="25.5" hidden="1" customHeight="1" x14ac:dyDescent="0.25">
      <c r="A646" s="743"/>
      <c r="B646" s="169"/>
      <c r="C646" s="169"/>
      <c r="D646" s="169" t="s">
        <v>945</v>
      </c>
      <c r="E646" s="169" t="s">
        <v>3420</v>
      </c>
      <c r="F646" s="169">
        <v>796</v>
      </c>
      <c r="G646" s="169" t="s">
        <v>17</v>
      </c>
      <c r="H646" s="39">
        <v>16656</v>
      </c>
      <c r="I646" s="169" t="s">
        <v>1230</v>
      </c>
      <c r="J646" s="169" t="s">
        <v>113</v>
      </c>
      <c r="K646" s="176">
        <v>33312</v>
      </c>
      <c r="L646" s="169"/>
      <c r="M646" s="169"/>
      <c r="N646" s="169"/>
      <c r="O646" s="169"/>
    </row>
    <row r="647" spans="1:15" customFormat="1" ht="25.5" hidden="1" customHeight="1" x14ac:dyDescent="0.25">
      <c r="A647" s="743"/>
      <c r="B647" s="169"/>
      <c r="C647" s="169"/>
      <c r="D647" s="169" t="s">
        <v>946</v>
      </c>
      <c r="E647" s="169" t="s">
        <v>3421</v>
      </c>
      <c r="F647" s="169">
        <v>796</v>
      </c>
      <c r="G647" s="169" t="s">
        <v>17</v>
      </c>
      <c r="H647" s="39">
        <v>19284</v>
      </c>
      <c r="I647" s="169" t="s">
        <v>1230</v>
      </c>
      <c r="J647" s="169" t="s">
        <v>113</v>
      </c>
      <c r="K647" s="176">
        <v>57852</v>
      </c>
      <c r="L647" s="169"/>
      <c r="M647" s="169"/>
      <c r="N647" s="169"/>
      <c r="O647" s="169"/>
    </row>
    <row r="648" spans="1:15" customFormat="1" ht="25.5" hidden="1" customHeight="1" x14ac:dyDescent="0.25">
      <c r="A648" s="743"/>
      <c r="B648" s="169"/>
      <c r="C648" s="169"/>
      <c r="D648" s="169" t="s">
        <v>947</v>
      </c>
      <c r="E648" s="169" t="s">
        <v>3422</v>
      </c>
      <c r="F648" s="169">
        <v>796</v>
      </c>
      <c r="G648" s="169" t="s">
        <v>17</v>
      </c>
      <c r="H648" s="39">
        <v>10900</v>
      </c>
      <c r="I648" s="169" t="s">
        <v>1230</v>
      </c>
      <c r="J648" s="169" t="s">
        <v>113</v>
      </c>
      <c r="K648" s="176">
        <v>272500</v>
      </c>
      <c r="L648" s="169"/>
      <c r="M648" s="169"/>
      <c r="N648" s="169"/>
      <c r="O648" s="169"/>
    </row>
    <row r="649" spans="1:15" customFormat="1" ht="25.5" hidden="1" customHeight="1" x14ac:dyDescent="0.25">
      <c r="A649" s="743"/>
      <c r="B649" s="169"/>
      <c r="C649" s="169"/>
      <c r="D649" s="169" t="s">
        <v>3423</v>
      </c>
      <c r="E649" s="169" t="s">
        <v>3424</v>
      </c>
      <c r="F649" s="169">
        <v>796</v>
      </c>
      <c r="G649" s="169" t="s">
        <v>17</v>
      </c>
      <c r="H649" s="39">
        <v>12</v>
      </c>
      <c r="I649" s="169" t="s">
        <v>1230</v>
      </c>
      <c r="J649" s="169" t="s">
        <v>113</v>
      </c>
      <c r="K649" s="176">
        <v>48000</v>
      </c>
      <c r="L649" s="169"/>
      <c r="M649" s="169"/>
      <c r="N649" s="169"/>
      <c r="O649" s="169"/>
    </row>
    <row r="650" spans="1:15" customFormat="1" ht="25.5" hidden="1" customHeight="1" x14ac:dyDescent="0.25">
      <c r="A650" s="743"/>
      <c r="B650" s="169"/>
      <c r="C650" s="169"/>
      <c r="D650" s="169" t="s">
        <v>3425</v>
      </c>
      <c r="E650" s="169" t="s">
        <v>3426</v>
      </c>
      <c r="F650" s="169">
        <v>796</v>
      </c>
      <c r="G650" s="169" t="s">
        <v>17</v>
      </c>
      <c r="H650" s="39">
        <v>55</v>
      </c>
      <c r="I650" s="169" t="s">
        <v>1230</v>
      </c>
      <c r="J650" s="169" t="s">
        <v>113</v>
      </c>
      <c r="K650" s="176">
        <v>231000</v>
      </c>
      <c r="L650" s="169"/>
      <c r="M650" s="169"/>
      <c r="N650" s="169"/>
      <c r="O650" s="169"/>
    </row>
    <row r="651" spans="1:15" customFormat="1" ht="25.5" hidden="1" customHeight="1" x14ac:dyDescent="0.25">
      <c r="A651" s="743"/>
      <c r="B651" s="169"/>
      <c r="C651" s="169"/>
      <c r="D651" s="169" t="s">
        <v>3427</v>
      </c>
      <c r="E651" s="169" t="s">
        <v>3428</v>
      </c>
      <c r="F651" s="169">
        <v>796</v>
      </c>
      <c r="G651" s="169" t="s">
        <v>17</v>
      </c>
      <c r="H651" s="39">
        <v>19</v>
      </c>
      <c r="I651" s="169" t="s">
        <v>1230</v>
      </c>
      <c r="J651" s="169" t="s">
        <v>113</v>
      </c>
      <c r="K651" s="176">
        <v>104500</v>
      </c>
      <c r="L651" s="169"/>
      <c r="M651" s="169"/>
      <c r="N651" s="169"/>
      <c r="O651" s="169"/>
    </row>
    <row r="652" spans="1:15" customFormat="1" ht="25.5" hidden="1" customHeight="1" x14ac:dyDescent="0.25">
      <c r="A652" s="743"/>
      <c r="B652" s="169"/>
      <c r="C652" s="169"/>
      <c r="D652" s="169" t="s">
        <v>948</v>
      </c>
      <c r="E652" s="169" t="s">
        <v>3429</v>
      </c>
      <c r="F652" s="169">
        <v>796</v>
      </c>
      <c r="G652" s="169" t="s">
        <v>17</v>
      </c>
      <c r="H652" s="39">
        <v>188</v>
      </c>
      <c r="I652" s="169" t="s">
        <v>1230</v>
      </c>
      <c r="J652" s="169" t="s">
        <v>113</v>
      </c>
      <c r="K652" s="176">
        <v>22661.52</v>
      </c>
      <c r="L652" s="169"/>
      <c r="M652" s="169"/>
      <c r="N652" s="169"/>
      <c r="O652" s="169"/>
    </row>
    <row r="653" spans="1:15" customFormat="1" ht="25.5" hidden="1" customHeight="1" x14ac:dyDescent="0.25">
      <c r="A653" s="743"/>
      <c r="B653" s="169"/>
      <c r="C653" s="169"/>
      <c r="D653" s="169" t="s">
        <v>949</v>
      </c>
      <c r="E653" s="169" t="s">
        <v>3430</v>
      </c>
      <c r="F653" s="169">
        <v>796</v>
      </c>
      <c r="G653" s="169" t="s">
        <v>17</v>
      </c>
      <c r="H653" s="39">
        <v>45</v>
      </c>
      <c r="I653" s="169" t="s">
        <v>1230</v>
      </c>
      <c r="J653" s="169" t="s">
        <v>113</v>
      </c>
      <c r="K653" s="176">
        <v>5424.3</v>
      </c>
      <c r="L653" s="169"/>
      <c r="M653" s="169"/>
      <c r="N653" s="169"/>
      <c r="O653" s="169"/>
    </row>
    <row r="654" spans="1:15" customFormat="1" ht="25.5" hidden="1" customHeight="1" x14ac:dyDescent="0.25">
      <c r="A654" s="743"/>
      <c r="B654" s="169"/>
      <c r="C654" s="169"/>
      <c r="D654" s="169" t="s">
        <v>951</v>
      </c>
      <c r="E654" s="169" t="s">
        <v>952</v>
      </c>
      <c r="F654" s="169">
        <v>796</v>
      </c>
      <c r="G654" s="169" t="s">
        <v>17</v>
      </c>
      <c r="H654" s="39">
        <v>215</v>
      </c>
      <c r="I654" s="169" t="s">
        <v>1230</v>
      </c>
      <c r="J654" s="169" t="s">
        <v>113</v>
      </c>
      <c r="K654" s="176">
        <v>25916.1</v>
      </c>
      <c r="L654" s="169"/>
      <c r="M654" s="169"/>
      <c r="N654" s="169"/>
      <c r="O654" s="169"/>
    </row>
    <row r="655" spans="1:15" customFormat="1" ht="25.5" hidden="1" customHeight="1" x14ac:dyDescent="0.25">
      <c r="A655" s="743"/>
      <c r="B655" s="169"/>
      <c r="C655" s="169"/>
      <c r="D655" s="169" t="s">
        <v>953</v>
      </c>
      <c r="E655" s="169" t="s">
        <v>954</v>
      </c>
      <c r="F655" s="169">
        <v>796</v>
      </c>
      <c r="G655" s="169" t="s">
        <v>17</v>
      </c>
      <c r="H655" s="39">
        <v>75</v>
      </c>
      <c r="I655" s="169" t="s">
        <v>1230</v>
      </c>
      <c r="J655" s="169" t="s">
        <v>113</v>
      </c>
      <c r="K655" s="176">
        <v>9040.5</v>
      </c>
      <c r="L655" s="169"/>
      <c r="M655" s="169"/>
      <c r="N655" s="169"/>
      <c r="O655" s="169"/>
    </row>
    <row r="656" spans="1:15" customFormat="1" ht="25.5" hidden="1" customHeight="1" x14ac:dyDescent="0.25">
      <c r="A656" s="743"/>
      <c r="B656" s="169"/>
      <c r="C656" s="169"/>
      <c r="D656" s="169" t="s">
        <v>955</v>
      </c>
      <c r="E656" s="169" t="s">
        <v>956</v>
      </c>
      <c r="F656" s="169">
        <v>796</v>
      </c>
      <c r="G656" s="169" t="s">
        <v>17</v>
      </c>
      <c r="H656" s="39">
        <v>177</v>
      </c>
      <c r="I656" s="169" t="s">
        <v>1230</v>
      </c>
      <c r="J656" s="169" t="s">
        <v>113</v>
      </c>
      <c r="K656" s="176">
        <v>21335.58</v>
      </c>
      <c r="L656" s="169"/>
      <c r="M656" s="169"/>
      <c r="N656" s="169"/>
      <c r="O656" s="169"/>
    </row>
    <row r="657" spans="1:15" customFormat="1" ht="25.5" hidden="1" customHeight="1" x14ac:dyDescent="0.25">
      <c r="A657" s="743"/>
      <c r="B657" s="169"/>
      <c r="C657" s="169"/>
      <c r="D657" s="169" t="s">
        <v>957</v>
      </c>
      <c r="E657" s="169" t="s">
        <v>958</v>
      </c>
      <c r="F657" s="169">
        <v>796</v>
      </c>
      <c r="G657" s="169" t="s">
        <v>17</v>
      </c>
      <c r="H657" s="39">
        <v>199</v>
      </c>
      <c r="I657" s="169" t="s">
        <v>1230</v>
      </c>
      <c r="J657" s="169" t="s">
        <v>113</v>
      </c>
      <c r="K657" s="176">
        <v>23987.46</v>
      </c>
      <c r="L657" s="169"/>
      <c r="M657" s="169"/>
      <c r="N657" s="169"/>
      <c r="O657" s="169"/>
    </row>
    <row r="658" spans="1:15" customFormat="1" ht="25.5" hidden="1" customHeight="1" x14ac:dyDescent="0.25">
      <c r="A658" s="743"/>
      <c r="B658" s="169"/>
      <c r="C658" s="169"/>
      <c r="D658" s="169" t="s">
        <v>959</v>
      </c>
      <c r="E658" s="169" t="s">
        <v>960</v>
      </c>
      <c r="F658" s="169">
        <v>796</v>
      </c>
      <c r="G658" s="169" t="s">
        <v>17</v>
      </c>
      <c r="H658" s="39">
        <v>235</v>
      </c>
      <c r="I658" s="169" t="s">
        <v>1230</v>
      </c>
      <c r="J658" s="169" t="s">
        <v>113</v>
      </c>
      <c r="K658" s="176">
        <v>28326.9</v>
      </c>
      <c r="L658" s="169"/>
      <c r="M658" s="169"/>
      <c r="N658" s="169"/>
      <c r="O658" s="169"/>
    </row>
    <row r="659" spans="1:15" customFormat="1" ht="25.5" hidden="1" customHeight="1" x14ac:dyDescent="0.25">
      <c r="A659" s="743"/>
      <c r="B659" s="169"/>
      <c r="C659" s="169"/>
      <c r="D659" s="169" t="s">
        <v>961</v>
      </c>
      <c r="E659" s="169" t="s">
        <v>962</v>
      </c>
      <c r="F659" s="169">
        <v>796</v>
      </c>
      <c r="G659" s="169" t="s">
        <v>17</v>
      </c>
      <c r="H659" s="39">
        <v>170</v>
      </c>
      <c r="I659" s="169" t="s">
        <v>1230</v>
      </c>
      <c r="J659" s="169" t="s">
        <v>113</v>
      </c>
      <c r="K659" s="176">
        <v>20491.8</v>
      </c>
      <c r="L659" s="169"/>
      <c r="M659" s="169"/>
      <c r="N659" s="169"/>
      <c r="O659" s="169"/>
    </row>
    <row r="660" spans="1:15" customFormat="1" ht="25.5" hidden="1" customHeight="1" x14ac:dyDescent="0.25">
      <c r="A660" s="743"/>
      <c r="B660" s="169"/>
      <c r="C660" s="169"/>
      <c r="D660" s="169" t="s">
        <v>963</v>
      </c>
      <c r="E660" s="169" t="s">
        <v>3431</v>
      </c>
      <c r="F660" s="169">
        <v>796</v>
      </c>
      <c r="G660" s="169" t="s">
        <v>17</v>
      </c>
      <c r="H660" s="39">
        <v>180</v>
      </c>
      <c r="I660" s="169" t="s">
        <v>1230</v>
      </c>
      <c r="J660" s="169" t="s">
        <v>113</v>
      </c>
      <c r="K660" s="176">
        <v>21697.200000000001</v>
      </c>
      <c r="L660" s="169"/>
      <c r="M660" s="169"/>
      <c r="N660" s="169"/>
      <c r="O660" s="169"/>
    </row>
    <row r="661" spans="1:15" customFormat="1" ht="25.5" hidden="1" customHeight="1" x14ac:dyDescent="0.25">
      <c r="A661" s="743"/>
      <c r="B661" s="169"/>
      <c r="C661" s="169"/>
      <c r="D661" s="169" t="s">
        <v>964</v>
      </c>
      <c r="E661" s="169" t="s">
        <v>3431</v>
      </c>
      <c r="F661" s="169">
        <v>796</v>
      </c>
      <c r="G661" s="169" t="s">
        <v>17</v>
      </c>
      <c r="H661" s="39">
        <v>55</v>
      </c>
      <c r="I661" s="169" t="s">
        <v>1230</v>
      </c>
      <c r="J661" s="169" t="s">
        <v>113</v>
      </c>
      <c r="K661" s="176">
        <v>13260.5</v>
      </c>
      <c r="L661" s="169"/>
      <c r="M661" s="169"/>
      <c r="N661" s="169"/>
      <c r="O661" s="169"/>
    </row>
    <row r="662" spans="1:15" customFormat="1" ht="25.5" hidden="1" customHeight="1" x14ac:dyDescent="0.25">
      <c r="A662" s="743"/>
      <c r="B662" s="169"/>
      <c r="C662" s="169"/>
      <c r="D662" s="169" t="s">
        <v>965</v>
      </c>
      <c r="E662" s="169" t="s">
        <v>3431</v>
      </c>
      <c r="F662" s="169">
        <v>796</v>
      </c>
      <c r="G662" s="169" t="s">
        <v>17</v>
      </c>
      <c r="H662" s="39">
        <v>35</v>
      </c>
      <c r="I662" s="169" t="s">
        <v>1230</v>
      </c>
      <c r="J662" s="169" t="s">
        <v>113</v>
      </c>
      <c r="K662" s="176">
        <v>9999.5</v>
      </c>
      <c r="L662" s="169"/>
      <c r="M662" s="169"/>
      <c r="N662" s="169"/>
      <c r="O662" s="169"/>
    </row>
    <row r="663" spans="1:15" customFormat="1" ht="25.5" hidden="1" customHeight="1" x14ac:dyDescent="0.25">
      <c r="A663" s="743"/>
      <c r="B663" s="169"/>
      <c r="C663" s="169"/>
      <c r="D663" s="169" t="s">
        <v>966</v>
      </c>
      <c r="E663" s="169" t="s">
        <v>950</v>
      </c>
      <c r="F663" s="169">
        <v>796</v>
      </c>
      <c r="G663" s="169" t="s">
        <v>17</v>
      </c>
      <c r="H663" s="39">
        <v>0</v>
      </c>
      <c r="I663" s="169" t="s">
        <v>1230</v>
      </c>
      <c r="J663" s="169" t="s">
        <v>113</v>
      </c>
      <c r="K663" s="176">
        <v>0</v>
      </c>
      <c r="L663" s="169"/>
      <c r="M663" s="169"/>
      <c r="N663" s="169"/>
      <c r="O663" s="169"/>
    </row>
    <row r="664" spans="1:15" customFormat="1" ht="25.5" hidden="1" customHeight="1" x14ac:dyDescent="0.25">
      <c r="A664" s="743"/>
      <c r="B664" s="169"/>
      <c r="C664" s="169"/>
      <c r="D664" s="169" t="s">
        <v>967</v>
      </c>
      <c r="E664" s="169" t="s">
        <v>3429</v>
      </c>
      <c r="F664" s="169">
        <v>796</v>
      </c>
      <c r="G664" s="169" t="s">
        <v>17</v>
      </c>
      <c r="H664" s="39">
        <v>80</v>
      </c>
      <c r="I664" s="169" t="s">
        <v>1230</v>
      </c>
      <c r="J664" s="169" t="s">
        <v>113</v>
      </c>
      <c r="K664" s="176">
        <v>26400</v>
      </c>
      <c r="L664" s="169"/>
      <c r="M664" s="169"/>
      <c r="N664" s="169"/>
      <c r="O664" s="169"/>
    </row>
    <row r="665" spans="1:15" customFormat="1" ht="25.5" hidden="1" customHeight="1" x14ac:dyDescent="0.25">
      <c r="A665" s="743"/>
      <c r="B665" s="169"/>
      <c r="C665" s="169"/>
      <c r="D665" s="169" t="s">
        <v>968</v>
      </c>
      <c r="E665" s="169" t="s">
        <v>3430</v>
      </c>
      <c r="F665" s="169">
        <v>796</v>
      </c>
      <c r="G665" s="169" t="s">
        <v>17</v>
      </c>
      <c r="H665" s="39">
        <v>80</v>
      </c>
      <c r="I665" s="169" t="s">
        <v>1230</v>
      </c>
      <c r="J665" s="169" t="s">
        <v>113</v>
      </c>
      <c r="K665" s="176">
        <v>26400</v>
      </c>
      <c r="L665" s="169"/>
      <c r="M665" s="169"/>
      <c r="N665" s="169"/>
      <c r="O665" s="169"/>
    </row>
    <row r="666" spans="1:15" customFormat="1" ht="25.5" hidden="1" customHeight="1" x14ac:dyDescent="0.25">
      <c r="A666" s="743"/>
      <c r="B666" s="169"/>
      <c r="C666" s="169"/>
      <c r="D666" s="169" t="s">
        <v>969</v>
      </c>
      <c r="E666" s="169" t="s">
        <v>3430</v>
      </c>
      <c r="F666" s="169">
        <v>796</v>
      </c>
      <c r="G666" s="169" t="s">
        <v>17</v>
      </c>
      <c r="H666" s="39">
        <v>70</v>
      </c>
      <c r="I666" s="169" t="s">
        <v>1230</v>
      </c>
      <c r="J666" s="169" t="s">
        <v>113</v>
      </c>
      <c r="K666" s="176">
        <v>23100</v>
      </c>
      <c r="L666" s="169"/>
      <c r="M666" s="169"/>
      <c r="N666" s="169"/>
      <c r="O666" s="169"/>
    </row>
    <row r="667" spans="1:15" customFormat="1" ht="25.5" hidden="1" customHeight="1" x14ac:dyDescent="0.25">
      <c r="A667" s="743"/>
      <c r="B667" s="169"/>
      <c r="C667" s="169"/>
      <c r="D667" s="169" t="s">
        <v>970</v>
      </c>
      <c r="E667" s="169" t="s">
        <v>3430</v>
      </c>
      <c r="F667" s="169">
        <v>796</v>
      </c>
      <c r="G667" s="169" t="s">
        <v>17</v>
      </c>
      <c r="H667" s="39">
        <v>70</v>
      </c>
      <c r="I667" s="169" t="s">
        <v>1230</v>
      </c>
      <c r="J667" s="169" t="s">
        <v>113</v>
      </c>
      <c r="K667" s="176">
        <v>23100</v>
      </c>
      <c r="L667" s="169"/>
      <c r="M667" s="169"/>
      <c r="N667" s="169"/>
      <c r="O667" s="169"/>
    </row>
    <row r="668" spans="1:15" customFormat="1" ht="25.5" hidden="1" customHeight="1" x14ac:dyDescent="0.25">
      <c r="A668" s="743"/>
      <c r="B668" s="169"/>
      <c r="C668" s="169"/>
      <c r="D668" s="169" t="s">
        <v>971</v>
      </c>
      <c r="E668" s="169" t="s">
        <v>3430</v>
      </c>
      <c r="F668" s="169">
        <v>796</v>
      </c>
      <c r="G668" s="169" t="s">
        <v>17</v>
      </c>
      <c r="H668" s="39">
        <v>55</v>
      </c>
      <c r="I668" s="169" t="s">
        <v>1230</v>
      </c>
      <c r="J668" s="169" t="s">
        <v>113</v>
      </c>
      <c r="K668" s="176">
        <v>18150</v>
      </c>
      <c r="L668" s="169"/>
      <c r="M668" s="169"/>
      <c r="N668" s="169"/>
      <c r="O668" s="169"/>
    </row>
    <row r="669" spans="1:15" customFormat="1" ht="25.5" hidden="1" customHeight="1" x14ac:dyDescent="0.25">
      <c r="A669" s="743"/>
      <c r="B669" s="169"/>
      <c r="C669" s="169"/>
      <c r="D669" s="169" t="s">
        <v>972</v>
      </c>
      <c r="E669" s="169" t="s">
        <v>3430</v>
      </c>
      <c r="F669" s="169">
        <v>796</v>
      </c>
      <c r="G669" s="169" t="s">
        <v>17</v>
      </c>
      <c r="H669" s="39">
        <v>40</v>
      </c>
      <c r="I669" s="169" t="s">
        <v>1230</v>
      </c>
      <c r="J669" s="169" t="s">
        <v>113</v>
      </c>
      <c r="K669" s="176">
        <v>13200</v>
      </c>
      <c r="L669" s="169"/>
      <c r="M669" s="169"/>
      <c r="N669" s="169"/>
      <c r="O669" s="169"/>
    </row>
    <row r="670" spans="1:15" customFormat="1" ht="25.5" hidden="1" customHeight="1" x14ac:dyDescent="0.25">
      <c r="A670" s="743"/>
      <c r="B670" s="169"/>
      <c r="C670" s="169"/>
      <c r="D670" s="169" t="s">
        <v>973</v>
      </c>
      <c r="E670" s="169" t="s">
        <v>950</v>
      </c>
      <c r="F670" s="169">
        <v>796</v>
      </c>
      <c r="G670" s="169" t="s">
        <v>17</v>
      </c>
      <c r="H670" s="39">
        <v>0</v>
      </c>
      <c r="I670" s="169" t="s">
        <v>1230</v>
      </c>
      <c r="J670" s="169" t="s">
        <v>113</v>
      </c>
      <c r="K670" s="176">
        <v>0</v>
      </c>
      <c r="L670" s="169"/>
      <c r="M670" s="169"/>
      <c r="N670" s="169"/>
      <c r="O670" s="169"/>
    </row>
    <row r="671" spans="1:15" customFormat="1" ht="25.5" hidden="1" customHeight="1" x14ac:dyDescent="0.25">
      <c r="A671" s="743"/>
      <c r="B671" s="169"/>
      <c r="C671" s="169"/>
      <c r="D671" s="169" t="s">
        <v>974</v>
      </c>
      <c r="E671" s="169" t="s">
        <v>3430</v>
      </c>
      <c r="F671" s="169">
        <v>796</v>
      </c>
      <c r="G671" s="169" t="s">
        <v>17</v>
      </c>
      <c r="H671" s="39">
        <v>60</v>
      </c>
      <c r="I671" s="169" t="s">
        <v>1230</v>
      </c>
      <c r="J671" s="169" t="s">
        <v>113</v>
      </c>
      <c r="K671" s="176">
        <v>19800</v>
      </c>
      <c r="L671" s="169"/>
      <c r="M671" s="169"/>
      <c r="N671" s="169"/>
      <c r="O671" s="169"/>
    </row>
    <row r="672" spans="1:15" customFormat="1" ht="25.5" hidden="1" customHeight="1" x14ac:dyDescent="0.25">
      <c r="A672" s="743"/>
      <c r="B672" s="169"/>
      <c r="C672" s="169"/>
      <c r="D672" s="169" t="s">
        <v>975</v>
      </c>
      <c r="E672" s="169" t="s">
        <v>950</v>
      </c>
      <c r="F672" s="169">
        <v>796</v>
      </c>
      <c r="G672" s="169" t="s">
        <v>17</v>
      </c>
      <c r="H672" s="39">
        <v>30</v>
      </c>
      <c r="I672" s="169" t="s">
        <v>1230</v>
      </c>
      <c r="J672" s="169" t="s">
        <v>113</v>
      </c>
      <c r="K672" s="176">
        <v>9900</v>
      </c>
      <c r="L672" s="169"/>
      <c r="M672" s="169"/>
      <c r="N672" s="169"/>
      <c r="O672" s="169"/>
    </row>
    <row r="673" spans="1:15" customFormat="1" ht="25.5" hidden="1" customHeight="1" x14ac:dyDescent="0.25">
      <c r="A673" s="743"/>
      <c r="B673" s="169"/>
      <c r="C673" s="169"/>
      <c r="D673" s="169" t="s">
        <v>976</v>
      </c>
      <c r="E673" s="169" t="s">
        <v>950</v>
      </c>
      <c r="F673" s="169">
        <v>796</v>
      </c>
      <c r="G673" s="169" t="s">
        <v>17</v>
      </c>
      <c r="H673" s="39">
        <v>0</v>
      </c>
      <c r="I673" s="169" t="s">
        <v>1230</v>
      </c>
      <c r="J673" s="169" t="s">
        <v>113</v>
      </c>
      <c r="K673" s="176">
        <v>0</v>
      </c>
      <c r="L673" s="169"/>
      <c r="M673" s="169"/>
      <c r="N673" s="169"/>
      <c r="O673" s="169"/>
    </row>
    <row r="674" spans="1:15" customFormat="1" ht="25.5" hidden="1" customHeight="1" x14ac:dyDescent="0.25">
      <c r="A674" s="743"/>
      <c r="B674" s="169"/>
      <c r="C674" s="169"/>
      <c r="D674" s="169" t="s">
        <v>977</v>
      </c>
      <c r="E674" s="169" t="s">
        <v>950</v>
      </c>
      <c r="F674" s="169">
        <v>796</v>
      </c>
      <c r="G674" s="169" t="s">
        <v>17</v>
      </c>
      <c r="H674" s="39">
        <v>0</v>
      </c>
      <c r="I674" s="169" t="s">
        <v>1230</v>
      </c>
      <c r="J674" s="169" t="s">
        <v>113</v>
      </c>
      <c r="K674" s="176">
        <v>0</v>
      </c>
      <c r="L674" s="169"/>
      <c r="M674" s="169"/>
      <c r="N674" s="169"/>
      <c r="O674" s="169"/>
    </row>
    <row r="675" spans="1:15" customFormat="1" ht="25.5" hidden="1" customHeight="1" x14ac:dyDescent="0.25">
      <c r="A675" s="743"/>
      <c r="B675" s="169"/>
      <c r="C675" s="169"/>
      <c r="D675" s="169" t="s">
        <v>978</v>
      </c>
      <c r="E675" s="169" t="s">
        <v>950</v>
      </c>
      <c r="F675" s="169">
        <v>796</v>
      </c>
      <c r="G675" s="169" t="s">
        <v>17</v>
      </c>
      <c r="H675" s="39">
        <v>0</v>
      </c>
      <c r="I675" s="169" t="s">
        <v>1230</v>
      </c>
      <c r="J675" s="169" t="s">
        <v>113</v>
      </c>
      <c r="K675" s="176">
        <v>0</v>
      </c>
      <c r="L675" s="169"/>
      <c r="M675" s="169"/>
      <c r="N675" s="169"/>
      <c r="O675" s="169"/>
    </row>
    <row r="676" spans="1:15" customFormat="1" ht="25.5" hidden="1" customHeight="1" x14ac:dyDescent="0.25">
      <c r="A676" s="743"/>
      <c r="B676" s="169"/>
      <c r="C676" s="169"/>
      <c r="D676" s="169" t="s">
        <v>979</v>
      </c>
      <c r="E676" s="169" t="s">
        <v>950</v>
      </c>
      <c r="F676" s="169">
        <v>796</v>
      </c>
      <c r="G676" s="169" t="s">
        <v>17</v>
      </c>
      <c r="H676" s="39">
        <v>0</v>
      </c>
      <c r="I676" s="169" t="s">
        <v>1230</v>
      </c>
      <c r="J676" s="169" t="s">
        <v>113</v>
      </c>
      <c r="K676" s="176">
        <v>0</v>
      </c>
      <c r="L676" s="169"/>
      <c r="M676" s="169"/>
      <c r="N676" s="169"/>
      <c r="O676" s="169"/>
    </row>
    <row r="677" spans="1:15" customFormat="1" ht="25.5" hidden="1" customHeight="1" x14ac:dyDescent="0.25">
      <c r="A677" s="743"/>
      <c r="B677" s="169"/>
      <c r="C677" s="169"/>
      <c r="D677" s="169" t="s">
        <v>980</v>
      </c>
      <c r="E677" s="169" t="s">
        <v>950</v>
      </c>
      <c r="F677" s="169">
        <v>796</v>
      </c>
      <c r="G677" s="169" t="s">
        <v>17</v>
      </c>
      <c r="H677" s="39">
        <v>0</v>
      </c>
      <c r="I677" s="169" t="s">
        <v>1230</v>
      </c>
      <c r="J677" s="169" t="s">
        <v>113</v>
      </c>
      <c r="K677" s="176">
        <v>0</v>
      </c>
      <c r="L677" s="169"/>
      <c r="M677" s="169"/>
      <c r="N677" s="169"/>
      <c r="O677" s="169"/>
    </row>
    <row r="678" spans="1:15" customFormat="1" ht="25.5" hidden="1" customHeight="1" x14ac:dyDescent="0.25">
      <c r="A678" s="743"/>
      <c r="B678" s="169"/>
      <c r="C678" s="169"/>
      <c r="D678" s="169" t="s">
        <v>981</v>
      </c>
      <c r="E678" s="169" t="s">
        <v>950</v>
      </c>
      <c r="F678" s="169">
        <v>796</v>
      </c>
      <c r="G678" s="169" t="s">
        <v>17</v>
      </c>
      <c r="H678" s="39">
        <v>0</v>
      </c>
      <c r="I678" s="169" t="s">
        <v>1230</v>
      </c>
      <c r="J678" s="169" t="s">
        <v>113</v>
      </c>
      <c r="K678" s="176">
        <v>0</v>
      </c>
      <c r="L678" s="169"/>
      <c r="M678" s="169"/>
      <c r="N678" s="169"/>
      <c r="O678" s="169"/>
    </row>
    <row r="679" spans="1:15" customFormat="1" ht="25.5" hidden="1" customHeight="1" x14ac:dyDescent="0.25">
      <c r="A679" s="743"/>
      <c r="B679" s="169"/>
      <c r="C679" s="169"/>
      <c r="D679" s="169" t="s">
        <v>982</v>
      </c>
      <c r="E679" s="169" t="s">
        <v>950</v>
      </c>
      <c r="F679" s="169">
        <v>796</v>
      </c>
      <c r="G679" s="169" t="s">
        <v>17</v>
      </c>
      <c r="H679" s="39">
        <v>0</v>
      </c>
      <c r="I679" s="169" t="s">
        <v>1230</v>
      </c>
      <c r="J679" s="169" t="s">
        <v>113</v>
      </c>
      <c r="K679" s="176">
        <v>0</v>
      </c>
      <c r="L679" s="169"/>
      <c r="M679" s="169"/>
      <c r="N679" s="169"/>
      <c r="O679" s="169"/>
    </row>
    <row r="680" spans="1:15" customFormat="1" ht="25.5" hidden="1" customHeight="1" x14ac:dyDescent="0.25">
      <c r="A680" s="743"/>
      <c r="B680" s="169"/>
      <c r="C680" s="169"/>
      <c r="D680" s="169" t="s">
        <v>983</v>
      </c>
      <c r="E680" s="169" t="s">
        <v>950</v>
      </c>
      <c r="F680" s="169">
        <v>796</v>
      </c>
      <c r="G680" s="169" t="s">
        <v>17</v>
      </c>
      <c r="H680" s="39">
        <v>0</v>
      </c>
      <c r="I680" s="169" t="s">
        <v>1230</v>
      </c>
      <c r="J680" s="169" t="s">
        <v>113</v>
      </c>
      <c r="K680" s="176">
        <v>0</v>
      </c>
      <c r="L680" s="169"/>
      <c r="M680" s="169"/>
      <c r="N680" s="169"/>
      <c r="O680" s="169"/>
    </row>
    <row r="681" spans="1:15" customFormat="1" ht="25.5" hidden="1" customHeight="1" x14ac:dyDescent="0.25">
      <c r="A681" s="743"/>
      <c r="B681" s="169"/>
      <c r="C681" s="169"/>
      <c r="D681" s="169" t="s">
        <v>984</v>
      </c>
      <c r="E681" s="169" t="s">
        <v>950</v>
      </c>
      <c r="F681" s="169">
        <v>796</v>
      </c>
      <c r="G681" s="169" t="s">
        <v>17</v>
      </c>
      <c r="H681" s="39">
        <v>0</v>
      </c>
      <c r="I681" s="169" t="s">
        <v>1230</v>
      </c>
      <c r="J681" s="169" t="s">
        <v>113</v>
      </c>
      <c r="K681" s="176">
        <v>0</v>
      </c>
      <c r="L681" s="169"/>
      <c r="M681" s="169"/>
      <c r="N681" s="169"/>
      <c r="O681" s="169"/>
    </row>
    <row r="682" spans="1:15" customFormat="1" ht="25.5" hidden="1" customHeight="1" x14ac:dyDescent="0.25">
      <c r="A682" s="743"/>
      <c r="B682" s="169"/>
      <c r="C682" s="169"/>
      <c r="D682" s="169" t="s">
        <v>985</v>
      </c>
      <c r="E682" s="169" t="s">
        <v>950</v>
      </c>
      <c r="F682" s="169">
        <v>796</v>
      </c>
      <c r="G682" s="169" t="s">
        <v>17</v>
      </c>
      <c r="H682" s="39">
        <v>0</v>
      </c>
      <c r="I682" s="169" t="s">
        <v>1230</v>
      </c>
      <c r="J682" s="169" t="s">
        <v>113</v>
      </c>
      <c r="K682" s="176">
        <v>0</v>
      </c>
      <c r="L682" s="169"/>
      <c r="M682" s="169"/>
      <c r="N682" s="169"/>
      <c r="O682" s="169"/>
    </row>
    <row r="683" spans="1:15" customFormat="1" ht="25.5" hidden="1" customHeight="1" x14ac:dyDescent="0.25">
      <c r="A683" s="743"/>
      <c r="B683" s="169"/>
      <c r="C683" s="169"/>
      <c r="D683" s="169" t="s">
        <v>986</v>
      </c>
      <c r="E683" s="169" t="s">
        <v>950</v>
      </c>
      <c r="F683" s="169">
        <v>796</v>
      </c>
      <c r="G683" s="169" t="s">
        <v>17</v>
      </c>
      <c r="H683" s="39">
        <v>0</v>
      </c>
      <c r="I683" s="169" t="s">
        <v>1230</v>
      </c>
      <c r="J683" s="169" t="s">
        <v>113</v>
      </c>
      <c r="K683" s="176">
        <v>0</v>
      </c>
      <c r="L683" s="169"/>
      <c r="M683" s="169"/>
      <c r="N683" s="169"/>
      <c r="O683" s="169"/>
    </row>
    <row r="684" spans="1:15" customFormat="1" ht="25.5" hidden="1" customHeight="1" x14ac:dyDescent="0.25">
      <c r="A684" s="743"/>
      <c r="B684" s="169"/>
      <c r="C684" s="169"/>
      <c r="D684" s="169" t="s">
        <v>987</v>
      </c>
      <c r="E684" s="169" t="s">
        <v>950</v>
      </c>
      <c r="F684" s="169">
        <v>796</v>
      </c>
      <c r="G684" s="169" t="s">
        <v>17</v>
      </c>
      <c r="H684" s="39">
        <v>0</v>
      </c>
      <c r="I684" s="169" t="s">
        <v>1230</v>
      </c>
      <c r="J684" s="169" t="s">
        <v>113</v>
      </c>
      <c r="K684" s="176">
        <v>0</v>
      </c>
      <c r="L684" s="169"/>
      <c r="M684" s="169"/>
      <c r="N684" s="169"/>
      <c r="O684" s="169"/>
    </row>
    <row r="685" spans="1:15" customFormat="1" ht="25.5" hidden="1" customHeight="1" x14ac:dyDescent="0.25">
      <c r="A685" s="743"/>
      <c r="B685" s="169"/>
      <c r="C685" s="169"/>
      <c r="D685" s="169" t="s">
        <v>988</v>
      </c>
      <c r="E685" s="169" t="s">
        <v>950</v>
      </c>
      <c r="F685" s="169">
        <v>796</v>
      </c>
      <c r="G685" s="169" t="s">
        <v>17</v>
      </c>
      <c r="H685" s="39">
        <v>0</v>
      </c>
      <c r="I685" s="169" t="s">
        <v>1230</v>
      </c>
      <c r="J685" s="169" t="s">
        <v>113</v>
      </c>
      <c r="K685" s="176">
        <v>0</v>
      </c>
      <c r="L685" s="169"/>
      <c r="M685" s="169"/>
      <c r="N685" s="169"/>
      <c r="O685" s="169"/>
    </row>
    <row r="686" spans="1:15" customFormat="1" ht="25.5" hidden="1" customHeight="1" x14ac:dyDescent="0.25">
      <c r="A686" s="743"/>
      <c r="B686" s="169"/>
      <c r="C686" s="169"/>
      <c r="D686" s="169" t="s">
        <v>989</v>
      </c>
      <c r="E686" s="169" t="s">
        <v>950</v>
      </c>
      <c r="F686" s="169">
        <v>796</v>
      </c>
      <c r="G686" s="169" t="s">
        <v>17</v>
      </c>
      <c r="H686" s="39">
        <v>0</v>
      </c>
      <c r="I686" s="169" t="s">
        <v>1230</v>
      </c>
      <c r="J686" s="169" t="s">
        <v>113</v>
      </c>
      <c r="K686" s="176">
        <v>0</v>
      </c>
      <c r="L686" s="169"/>
      <c r="M686" s="169"/>
      <c r="N686" s="169"/>
      <c r="O686" s="169"/>
    </row>
    <row r="687" spans="1:15" customFormat="1" ht="25.5" hidden="1" customHeight="1" x14ac:dyDescent="0.25">
      <c r="A687" s="743"/>
      <c r="B687" s="169"/>
      <c r="C687" s="169"/>
      <c r="D687" s="169" t="s">
        <v>990</v>
      </c>
      <c r="E687" s="169" t="s">
        <v>950</v>
      </c>
      <c r="F687" s="169">
        <v>796</v>
      </c>
      <c r="G687" s="169" t="s">
        <v>17</v>
      </c>
      <c r="H687" s="39">
        <v>0</v>
      </c>
      <c r="I687" s="169" t="s">
        <v>1230</v>
      </c>
      <c r="J687" s="169" t="s">
        <v>113</v>
      </c>
      <c r="K687" s="176">
        <v>0</v>
      </c>
      <c r="L687" s="169"/>
      <c r="M687" s="169"/>
      <c r="N687" s="169"/>
      <c r="O687" s="169"/>
    </row>
    <row r="688" spans="1:15" customFormat="1" ht="25.5" hidden="1" customHeight="1" x14ac:dyDescent="0.25">
      <c r="A688" s="743"/>
      <c r="B688" s="169"/>
      <c r="C688" s="169"/>
      <c r="D688" s="169" t="s">
        <v>991</v>
      </c>
      <c r="E688" s="169" t="s">
        <v>950</v>
      </c>
      <c r="F688" s="169">
        <v>796</v>
      </c>
      <c r="G688" s="169" t="s">
        <v>17</v>
      </c>
      <c r="H688" s="39">
        <v>0</v>
      </c>
      <c r="I688" s="169" t="s">
        <v>1230</v>
      </c>
      <c r="J688" s="169" t="s">
        <v>113</v>
      </c>
      <c r="K688" s="176">
        <v>0</v>
      </c>
      <c r="L688" s="169"/>
      <c r="M688" s="169"/>
      <c r="N688" s="169"/>
      <c r="O688" s="169"/>
    </row>
    <row r="689" spans="1:15" customFormat="1" ht="25.5" hidden="1" customHeight="1" x14ac:dyDescent="0.25">
      <c r="A689" s="743"/>
      <c r="B689" s="169"/>
      <c r="C689" s="169"/>
      <c r="D689" s="169" t="s">
        <v>992</v>
      </c>
      <c r="E689" s="169" t="s">
        <v>950</v>
      </c>
      <c r="F689" s="169">
        <v>796</v>
      </c>
      <c r="G689" s="169" t="s">
        <v>17</v>
      </c>
      <c r="H689" s="39">
        <v>0</v>
      </c>
      <c r="I689" s="169" t="s">
        <v>1230</v>
      </c>
      <c r="J689" s="169" t="s">
        <v>113</v>
      </c>
      <c r="K689" s="176">
        <v>0</v>
      </c>
      <c r="L689" s="169"/>
      <c r="M689" s="169"/>
      <c r="N689" s="169"/>
      <c r="O689" s="169"/>
    </row>
    <row r="690" spans="1:15" customFormat="1" ht="25.5" hidden="1" customHeight="1" x14ac:dyDescent="0.25">
      <c r="A690" s="743"/>
      <c r="B690" s="169"/>
      <c r="C690" s="169"/>
      <c r="D690" s="169" t="s">
        <v>993</v>
      </c>
      <c r="E690" s="169" t="s">
        <v>950</v>
      </c>
      <c r="F690" s="169">
        <v>796</v>
      </c>
      <c r="G690" s="169" t="s">
        <v>17</v>
      </c>
      <c r="H690" s="39">
        <v>0</v>
      </c>
      <c r="I690" s="169" t="s">
        <v>1230</v>
      </c>
      <c r="J690" s="169" t="s">
        <v>113</v>
      </c>
      <c r="K690" s="176">
        <v>0</v>
      </c>
      <c r="L690" s="169"/>
      <c r="M690" s="169"/>
      <c r="N690" s="169"/>
      <c r="O690" s="169"/>
    </row>
    <row r="691" spans="1:15" customFormat="1" ht="25.5" hidden="1" customHeight="1" x14ac:dyDescent="0.25">
      <c r="A691" s="743"/>
      <c r="B691" s="169"/>
      <c r="C691" s="169"/>
      <c r="D691" s="169" t="s">
        <v>994</v>
      </c>
      <c r="E691" s="169" t="s">
        <v>950</v>
      </c>
      <c r="F691" s="169">
        <v>796</v>
      </c>
      <c r="G691" s="169" t="s">
        <v>17</v>
      </c>
      <c r="H691" s="39">
        <v>0</v>
      </c>
      <c r="I691" s="169" t="s">
        <v>1230</v>
      </c>
      <c r="J691" s="169" t="s">
        <v>113</v>
      </c>
      <c r="K691" s="176">
        <v>0</v>
      </c>
      <c r="L691" s="169"/>
      <c r="M691" s="169"/>
      <c r="N691" s="169"/>
      <c r="O691" s="169"/>
    </row>
    <row r="692" spans="1:15" customFormat="1" ht="25.5" hidden="1" customHeight="1" x14ac:dyDescent="0.25">
      <c r="A692" s="743"/>
      <c r="B692" s="169"/>
      <c r="C692" s="169"/>
      <c r="D692" s="169" t="s">
        <v>995</v>
      </c>
      <c r="E692" s="169" t="s">
        <v>950</v>
      </c>
      <c r="F692" s="169">
        <v>796</v>
      </c>
      <c r="G692" s="169" t="s">
        <v>17</v>
      </c>
      <c r="H692" s="39">
        <v>0</v>
      </c>
      <c r="I692" s="169" t="s">
        <v>1230</v>
      </c>
      <c r="J692" s="169" t="s">
        <v>113</v>
      </c>
      <c r="K692" s="176">
        <v>0</v>
      </c>
      <c r="L692" s="169"/>
      <c r="M692" s="169"/>
      <c r="N692" s="169"/>
      <c r="O692" s="169"/>
    </row>
    <row r="693" spans="1:15" customFormat="1" ht="25.5" hidden="1" customHeight="1" x14ac:dyDescent="0.25">
      <c r="A693" s="743"/>
      <c r="B693" s="169"/>
      <c r="C693" s="169"/>
      <c r="D693" s="169" t="s">
        <v>996</v>
      </c>
      <c r="E693" s="169" t="s">
        <v>3430</v>
      </c>
      <c r="F693" s="169">
        <v>796</v>
      </c>
      <c r="G693" s="169" t="s">
        <v>17</v>
      </c>
      <c r="H693" s="39">
        <v>1651</v>
      </c>
      <c r="I693" s="169" t="s">
        <v>1230</v>
      </c>
      <c r="J693" s="169" t="s">
        <v>113</v>
      </c>
      <c r="K693" s="176">
        <v>990600</v>
      </c>
      <c r="L693" s="169"/>
      <c r="M693" s="169"/>
      <c r="N693" s="169"/>
      <c r="O693" s="169"/>
    </row>
    <row r="694" spans="1:15" customFormat="1" ht="25.5" hidden="1" customHeight="1" x14ac:dyDescent="0.25">
      <c r="A694" s="743"/>
      <c r="B694" s="169"/>
      <c r="C694" s="169"/>
      <c r="D694" s="169" t="s">
        <v>997</v>
      </c>
      <c r="E694" s="169" t="s">
        <v>950</v>
      </c>
      <c r="F694" s="169">
        <v>796</v>
      </c>
      <c r="G694" s="169" t="s">
        <v>17</v>
      </c>
      <c r="H694" s="39">
        <v>0</v>
      </c>
      <c r="I694" s="169" t="s">
        <v>1230</v>
      </c>
      <c r="J694" s="169" t="s">
        <v>113</v>
      </c>
      <c r="K694" s="176">
        <v>0</v>
      </c>
      <c r="L694" s="169"/>
      <c r="M694" s="169"/>
      <c r="N694" s="169"/>
      <c r="O694" s="169"/>
    </row>
    <row r="695" spans="1:15" customFormat="1" ht="25.5" hidden="1" customHeight="1" x14ac:dyDescent="0.25">
      <c r="A695" s="743"/>
      <c r="B695" s="169"/>
      <c r="C695" s="169"/>
      <c r="D695" s="169" t="s">
        <v>998</v>
      </c>
      <c r="E695" s="169" t="s">
        <v>950</v>
      </c>
      <c r="F695" s="169">
        <v>796</v>
      </c>
      <c r="G695" s="169" t="s">
        <v>17</v>
      </c>
      <c r="H695" s="39">
        <v>0</v>
      </c>
      <c r="I695" s="169" t="s">
        <v>1230</v>
      </c>
      <c r="J695" s="169" t="s">
        <v>113</v>
      </c>
      <c r="K695" s="176">
        <v>0</v>
      </c>
      <c r="L695" s="169"/>
      <c r="M695" s="169"/>
      <c r="N695" s="169"/>
      <c r="O695" s="169"/>
    </row>
    <row r="696" spans="1:15" customFormat="1" ht="25.5" hidden="1" customHeight="1" x14ac:dyDescent="0.25">
      <c r="A696" s="743"/>
      <c r="B696" s="169"/>
      <c r="C696" s="169"/>
      <c r="D696" s="169" t="s">
        <v>999</v>
      </c>
      <c r="E696" s="169" t="s">
        <v>3430</v>
      </c>
      <c r="F696" s="169">
        <v>796</v>
      </c>
      <c r="G696" s="169" t="s">
        <v>17</v>
      </c>
      <c r="H696" s="39">
        <v>72</v>
      </c>
      <c r="I696" s="169" t="s">
        <v>1230</v>
      </c>
      <c r="J696" s="169" t="s">
        <v>113</v>
      </c>
      <c r="K696" s="176">
        <v>43200</v>
      </c>
      <c r="L696" s="169"/>
      <c r="M696" s="169"/>
      <c r="N696" s="169"/>
      <c r="O696" s="169"/>
    </row>
    <row r="697" spans="1:15" customFormat="1" ht="48" hidden="1" x14ac:dyDescent="0.25">
      <c r="A697" s="743"/>
      <c r="B697" s="169"/>
      <c r="C697" s="169"/>
      <c r="D697" s="169" t="s">
        <v>1000</v>
      </c>
      <c r="E697" s="169" t="s">
        <v>3431</v>
      </c>
      <c r="F697" s="169">
        <v>796</v>
      </c>
      <c r="G697" s="169" t="s">
        <v>17</v>
      </c>
      <c r="H697" s="39">
        <v>498</v>
      </c>
      <c r="I697" s="169" t="s">
        <v>1230</v>
      </c>
      <c r="J697" s="169" t="s">
        <v>113</v>
      </c>
      <c r="K697" s="176">
        <v>373500</v>
      </c>
      <c r="L697" s="169"/>
      <c r="M697" s="169"/>
      <c r="N697" s="169"/>
      <c r="O697" s="169"/>
    </row>
    <row r="698" spans="1:15" customFormat="1" ht="24" hidden="1" x14ac:dyDescent="0.25">
      <c r="A698" s="743"/>
      <c r="B698" s="169"/>
      <c r="C698" s="169"/>
      <c r="D698" s="169" t="s">
        <v>3432</v>
      </c>
      <c r="E698" s="169" t="s">
        <v>3433</v>
      </c>
      <c r="F698" s="169">
        <v>796</v>
      </c>
      <c r="G698" s="169" t="s">
        <v>17</v>
      </c>
      <c r="H698" s="39">
        <v>163</v>
      </c>
      <c r="I698" s="169" t="s">
        <v>1230</v>
      </c>
      <c r="J698" s="169" t="s">
        <v>113</v>
      </c>
      <c r="K698" s="176">
        <v>53790</v>
      </c>
      <c r="L698" s="169"/>
      <c r="M698" s="169"/>
      <c r="N698" s="169"/>
      <c r="O698" s="169"/>
    </row>
    <row r="699" spans="1:15" customFormat="1" ht="24" hidden="1" x14ac:dyDescent="0.25">
      <c r="A699" s="743"/>
      <c r="B699" s="169"/>
      <c r="C699" s="169"/>
      <c r="D699" s="169" t="s">
        <v>1001</v>
      </c>
      <c r="E699" s="169" t="s">
        <v>3434</v>
      </c>
      <c r="F699" s="169">
        <v>796</v>
      </c>
      <c r="G699" s="169" t="s">
        <v>17</v>
      </c>
      <c r="H699" s="39">
        <v>20</v>
      </c>
      <c r="I699" s="169" t="s">
        <v>1230</v>
      </c>
      <c r="J699" s="169" t="s">
        <v>113</v>
      </c>
      <c r="K699" s="176">
        <v>6160</v>
      </c>
      <c r="L699" s="169"/>
      <c r="M699" s="169"/>
      <c r="N699" s="169"/>
      <c r="O699" s="169"/>
    </row>
    <row r="700" spans="1:15" customFormat="1" ht="72" hidden="1" x14ac:dyDescent="0.25">
      <c r="A700" s="743"/>
      <c r="B700" s="169"/>
      <c r="C700" s="169"/>
      <c r="D700" s="169" t="s">
        <v>489</v>
      </c>
      <c r="E700" s="169" t="s">
        <v>490</v>
      </c>
      <c r="F700" s="169">
        <v>796</v>
      </c>
      <c r="G700" s="169" t="s">
        <v>17</v>
      </c>
      <c r="H700" s="39">
        <v>20</v>
      </c>
      <c r="I700" s="169" t="s">
        <v>1230</v>
      </c>
      <c r="J700" s="169" t="s">
        <v>113</v>
      </c>
      <c r="K700" s="176">
        <v>500</v>
      </c>
      <c r="L700" s="169"/>
      <c r="M700" s="169"/>
      <c r="N700" s="169"/>
      <c r="O700" s="169"/>
    </row>
    <row r="701" spans="1:15" customFormat="1" ht="24" hidden="1" x14ac:dyDescent="0.25">
      <c r="A701" s="743"/>
      <c r="B701" s="169"/>
      <c r="C701" s="169"/>
      <c r="D701" s="169" t="s">
        <v>758</v>
      </c>
      <c r="E701" s="169" t="s">
        <v>759</v>
      </c>
      <c r="F701" s="169">
        <v>796</v>
      </c>
      <c r="G701" s="169" t="s">
        <v>17</v>
      </c>
      <c r="H701" s="39">
        <v>79597</v>
      </c>
      <c r="I701" s="169" t="s">
        <v>1230</v>
      </c>
      <c r="J701" s="169" t="s">
        <v>113</v>
      </c>
      <c r="K701" s="176">
        <v>514196.62</v>
      </c>
      <c r="L701" s="169"/>
      <c r="M701" s="169"/>
      <c r="N701" s="169"/>
      <c r="O701" s="169"/>
    </row>
    <row r="702" spans="1:15" customFormat="1" ht="60" hidden="1" x14ac:dyDescent="0.25">
      <c r="A702" s="743"/>
      <c r="B702" s="169"/>
      <c r="C702" s="169"/>
      <c r="D702" s="169" t="s">
        <v>1002</v>
      </c>
      <c r="E702" s="169" t="s">
        <v>1003</v>
      </c>
      <c r="F702" s="169">
        <v>796</v>
      </c>
      <c r="G702" s="169" t="s">
        <v>17</v>
      </c>
      <c r="H702" s="39">
        <v>64160</v>
      </c>
      <c r="I702" s="169" t="s">
        <v>1230</v>
      </c>
      <c r="J702" s="169" t="s">
        <v>113</v>
      </c>
      <c r="K702" s="176">
        <v>384960</v>
      </c>
      <c r="L702" s="169"/>
      <c r="M702" s="169"/>
      <c r="N702" s="169"/>
      <c r="O702" s="169"/>
    </row>
    <row r="703" spans="1:15" customFormat="1" ht="24" hidden="1" x14ac:dyDescent="0.25">
      <c r="A703" s="743"/>
      <c r="B703" s="169"/>
      <c r="C703" s="169"/>
      <c r="D703" s="169" t="s">
        <v>1004</v>
      </c>
      <c r="E703" s="169" t="s">
        <v>1005</v>
      </c>
      <c r="F703" s="169">
        <v>796</v>
      </c>
      <c r="G703" s="169" t="s">
        <v>17</v>
      </c>
      <c r="H703" s="39">
        <v>13700</v>
      </c>
      <c r="I703" s="169" t="s">
        <v>1230</v>
      </c>
      <c r="J703" s="169" t="s">
        <v>113</v>
      </c>
      <c r="K703" s="176">
        <v>274000</v>
      </c>
      <c r="L703" s="169"/>
      <c r="M703" s="169"/>
      <c r="N703" s="169"/>
      <c r="O703" s="169"/>
    </row>
    <row r="704" spans="1:15" customFormat="1" ht="24" hidden="1" x14ac:dyDescent="0.25">
      <c r="A704" s="743"/>
      <c r="B704" s="169"/>
      <c r="C704" s="169"/>
      <c r="D704" s="169" t="s">
        <v>1006</v>
      </c>
      <c r="E704" s="169" t="s">
        <v>3435</v>
      </c>
      <c r="F704" s="169">
        <v>796</v>
      </c>
      <c r="G704" s="169" t="s">
        <v>17</v>
      </c>
      <c r="H704" s="39">
        <v>5354</v>
      </c>
      <c r="I704" s="169" t="s">
        <v>1230</v>
      </c>
      <c r="J704" s="169" t="s">
        <v>113</v>
      </c>
      <c r="K704" s="176">
        <v>34586.839999999997</v>
      </c>
      <c r="L704" s="169"/>
      <c r="M704" s="169"/>
      <c r="N704" s="169"/>
      <c r="O704" s="169"/>
    </row>
    <row r="705" spans="1:15" customFormat="1" ht="24" hidden="1" x14ac:dyDescent="0.25">
      <c r="A705" s="743"/>
      <c r="B705" s="169"/>
      <c r="C705" s="169"/>
      <c r="D705" s="169" t="s">
        <v>1007</v>
      </c>
      <c r="E705" s="169" t="s">
        <v>153</v>
      </c>
      <c r="F705" s="169">
        <v>796</v>
      </c>
      <c r="G705" s="169" t="s">
        <v>17</v>
      </c>
      <c r="H705" s="39">
        <v>100</v>
      </c>
      <c r="I705" s="169" t="s">
        <v>1230</v>
      </c>
      <c r="J705" s="169" t="s">
        <v>113</v>
      </c>
      <c r="K705" s="176">
        <v>13800</v>
      </c>
      <c r="L705" s="169"/>
      <c r="M705" s="169"/>
      <c r="N705" s="169"/>
      <c r="O705" s="169"/>
    </row>
    <row r="706" spans="1:15" customFormat="1" ht="24" hidden="1" x14ac:dyDescent="0.25">
      <c r="A706" s="743"/>
      <c r="B706" s="169"/>
      <c r="C706" s="169"/>
      <c r="D706" s="169" t="s">
        <v>1008</v>
      </c>
      <c r="E706" s="169" t="s">
        <v>153</v>
      </c>
      <c r="F706" s="169">
        <v>796</v>
      </c>
      <c r="G706" s="169" t="s">
        <v>17</v>
      </c>
      <c r="H706" s="39">
        <v>200</v>
      </c>
      <c r="I706" s="169" t="s">
        <v>1230</v>
      </c>
      <c r="J706" s="169" t="s">
        <v>113</v>
      </c>
      <c r="K706" s="176">
        <v>4600</v>
      </c>
      <c r="L706" s="169"/>
      <c r="M706" s="169"/>
      <c r="N706" s="169"/>
      <c r="O706" s="169"/>
    </row>
    <row r="707" spans="1:15" customFormat="1" ht="24" hidden="1" x14ac:dyDescent="0.25">
      <c r="A707" s="743"/>
      <c r="B707" s="169"/>
      <c r="C707" s="169"/>
      <c r="D707" s="169" t="s">
        <v>1009</v>
      </c>
      <c r="E707" s="169" t="s">
        <v>153</v>
      </c>
      <c r="F707" s="169">
        <v>796</v>
      </c>
      <c r="G707" s="169" t="s">
        <v>17</v>
      </c>
      <c r="H707" s="39">
        <v>250</v>
      </c>
      <c r="I707" s="169" t="s">
        <v>1230</v>
      </c>
      <c r="J707" s="169" t="s">
        <v>113</v>
      </c>
      <c r="K707" s="176">
        <v>3000</v>
      </c>
      <c r="L707" s="169"/>
      <c r="M707" s="169"/>
      <c r="N707" s="169"/>
      <c r="O707" s="169"/>
    </row>
    <row r="708" spans="1:15" customFormat="1" ht="108" hidden="1" x14ac:dyDescent="0.25">
      <c r="A708" s="743"/>
      <c r="B708" s="169"/>
      <c r="C708" s="169"/>
      <c r="D708" s="169" t="s">
        <v>1010</v>
      </c>
      <c r="E708" s="169" t="s">
        <v>3436</v>
      </c>
      <c r="F708" s="169">
        <v>796</v>
      </c>
      <c r="G708" s="169" t="s">
        <v>17</v>
      </c>
      <c r="H708" s="39">
        <v>10</v>
      </c>
      <c r="I708" s="169" t="s">
        <v>1230</v>
      </c>
      <c r="J708" s="169" t="s">
        <v>113</v>
      </c>
      <c r="K708" s="176">
        <v>1900</v>
      </c>
      <c r="L708" s="169"/>
      <c r="M708" s="169"/>
      <c r="N708" s="169"/>
      <c r="O708" s="169"/>
    </row>
    <row r="709" spans="1:15" customFormat="1" ht="24" hidden="1" x14ac:dyDescent="0.25">
      <c r="A709" s="743"/>
      <c r="B709" s="169"/>
      <c r="C709" s="169"/>
      <c r="D709" s="169" t="s">
        <v>1011</v>
      </c>
      <c r="E709" s="169" t="s">
        <v>1012</v>
      </c>
      <c r="F709" s="169">
        <v>796</v>
      </c>
      <c r="G709" s="169" t="s">
        <v>17</v>
      </c>
      <c r="H709" s="39">
        <v>6440</v>
      </c>
      <c r="I709" s="169" t="s">
        <v>1230</v>
      </c>
      <c r="J709" s="169" t="s">
        <v>113</v>
      </c>
      <c r="K709" s="176">
        <v>64400</v>
      </c>
      <c r="L709" s="169"/>
      <c r="M709" s="169"/>
      <c r="N709" s="169"/>
      <c r="O709" s="169"/>
    </row>
    <row r="710" spans="1:15" customFormat="1" ht="84" hidden="1" x14ac:dyDescent="0.25">
      <c r="A710" s="743"/>
      <c r="B710" s="169"/>
      <c r="C710" s="169"/>
      <c r="D710" s="169" t="s">
        <v>1013</v>
      </c>
      <c r="E710" s="169" t="s">
        <v>3437</v>
      </c>
      <c r="F710" s="169">
        <v>796</v>
      </c>
      <c r="G710" s="169" t="s">
        <v>17</v>
      </c>
      <c r="H710" s="39">
        <v>1000</v>
      </c>
      <c r="I710" s="169" t="s">
        <v>1230</v>
      </c>
      <c r="J710" s="169" t="s">
        <v>113</v>
      </c>
      <c r="K710" s="176">
        <v>35000</v>
      </c>
      <c r="L710" s="169"/>
      <c r="M710" s="169"/>
      <c r="N710" s="169"/>
      <c r="O710" s="169"/>
    </row>
    <row r="711" spans="1:15" customFormat="1" ht="84" hidden="1" x14ac:dyDescent="0.25">
      <c r="A711" s="743"/>
      <c r="B711" s="169"/>
      <c r="C711" s="169"/>
      <c r="D711" s="169" t="s">
        <v>1013</v>
      </c>
      <c r="E711" s="169" t="s">
        <v>3437</v>
      </c>
      <c r="F711" s="169">
        <v>796</v>
      </c>
      <c r="G711" s="169" t="s">
        <v>17</v>
      </c>
      <c r="H711" s="39">
        <v>891</v>
      </c>
      <c r="I711" s="169" t="s">
        <v>1230</v>
      </c>
      <c r="J711" s="169" t="s">
        <v>113</v>
      </c>
      <c r="K711" s="176">
        <v>31185</v>
      </c>
      <c r="L711" s="169"/>
      <c r="M711" s="169"/>
      <c r="N711" s="169"/>
      <c r="O711" s="169"/>
    </row>
    <row r="712" spans="1:15" customFormat="1" ht="24" hidden="1" x14ac:dyDescent="0.25">
      <c r="A712" s="743"/>
      <c r="B712" s="169"/>
      <c r="C712" s="169"/>
      <c r="D712" s="169" t="s">
        <v>1014</v>
      </c>
      <c r="E712" s="169" t="s">
        <v>3438</v>
      </c>
      <c r="F712" s="169">
        <v>796</v>
      </c>
      <c r="G712" s="169" t="s">
        <v>17</v>
      </c>
      <c r="H712" s="39">
        <v>131</v>
      </c>
      <c r="I712" s="169" t="s">
        <v>1230</v>
      </c>
      <c r="J712" s="169" t="s">
        <v>113</v>
      </c>
      <c r="K712" s="176">
        <v>917</v>
      </c>
      <c r="L712" s="169"/>
      <c r="M712" s="169"/>
      <c r="N712" s="169"/>
      <c r="O712" s="169"/>
    </row>
    <row r="713" spans="1:15" customFormat="1" ht="24" hidden="1" x14ac:dyDescent="0.25">
      <c r="A713" s="743"/>
      <c r="B713" s="169"/>
      <c r="C713" s="169"/>
      <c r="D713" s="169" t="s">
        <v>1015</v>
      </c>
      <c r="E713" s="169" t="s">
        <v>1016</v>
      </c>
      <c r="F713" s="169">
        <v>796</v>
      </c>
      <c r="G713" s="169" t="s">
        <v>17</v>
      </c>
      <c r="H713" s="39">
        <v>25140</v>
      </c>
      <c r="I713" s="169" t="s">
        <v>1230</v>
      </c>
      <c r="J713" s="169" t="s">
        <v>113</v>
      </c>
      <c r="K713" s="176">
        <v>251400</v>
      </c>
      <c r="L713" s="169"/>
      <c r="M713" s="169"/>
      <c r="N713" s="169"/>
      <c r="O713" s="169"/>
    </row>
    <row r="714" spans="1:15" customFormat="1" ht="24" hidden="1" x14ac:dyDescent="0.25">
      <c r="A714" s="743"/>
      <c r="B714" s="169"/>
      <c r="C714" s="169"/>
      <c r="D714" s="169" t="s">
        <v>3439</v>
      </c>
      <c r="E714" s="169" t="s">
        <v>3440</v>
      </c>
      <c r="F714" s="169">
        <v>796</v>
      </c>
      <c r="G714" s="169" t="s">
        <v>17</v>
      </c>
      <c r="H714" s="39">
        <v>1800</v>
      </c>
      <c r="I714" s="169" t="s">
        <v>1230</v>
      </c>
      <c r="J714" s="169" t="s">
        <v>113</v>
      </c>
      <c r="K714" s="176">
        <v>1260</v>
      </c>
      <c r="L714" s="169"/>
      <c r="M714" s="169"/>
      <c r="N714" s="169"/>
      <c r="O714" s="169"/>
    </row>
    <row r="715" spans="1:15" customFormat="1" ht="48" hidden="1" x14ac:dyDescent="0.25">
      <c r="A715" s="743"/>
      <c r="B715" s="169"/>
      <c r="C715" s="169"/>
      <c r="D715" s="169" t="s">
        <v>1017</v>
      </c>
      <c r="E715" s="169" t="s">
        <v>1018</v>
      </c>
      <c r="F715" s="169">
        <v>796</v>
      </c>
      <c r="G715" s="169" t="s">
        <v>17</v>
      </c>
      <c r="H715" s="39">
        <v>8060</v>
      </c>
      <c r="I715" s="169" t="s">
        <v>1230</v>
      </c>
      <c r="J715" s="169" t="s">
        <v>113</v>
      </c>
      <c r="K715" s="176">
        <v>201500</v>
      </c>
      <c r="L715" s="169"/>
      <c r="M715" s="169"/>
      <c r="N715" s="169"/>
      <c r="O715" s="169"/>
    </row>
    <row r="716" spans="1:15" customFormat="1" ht="24" hidden="1" x14ac:dyDescent="0.25">
      <c r="A716" s="743"/>
      <c r="B716" s="169"/>
      <c r="C716" s="169"/>
      <c r="D716" s="169" t="s">
        <v>1019</v>
      </c>
      <c r="E716" s="169" t="s">
        <v>1020</v>
      </c>
      <c r="F716" s="169">
        <v>796</v>
      </c>
      <c r="G716" s="169" t="s">
        <v>17</v>
      </c>
      <c r="H716" s="39">
        <v>1804</v>
      </c>
      <c r="I716" s="169" t="s">
        <v>1230</v>
      </c>
      <c r="J716" s="169" t="s">
        <v>113</v>
      </c>
      <c r="K716" s="176">
        <v>32598.28</v>
      </c>
      <c r="L716" s="169"/>
      <c r="M716" s="169"/>
      <c r="N716" s="169"/>
      <c r="O716" s="169"/>
    </row>
    <row r="717" spans="1:15" customFormat="1" ht="24" hidden="1" x14ac:dyDescent="0.25">
      <c r="A717" s="743"/>
      <c r="B717" s="169"/>
      <c r="C717" s="169"/>
      <c r="D717" s="169" t="s">
        <v>1021</v>
      </c>
      <c r="E717" s="169" t="s">
        <v>1022</v>
      </c>
      <c r="F717" s="169">
        <v>796</v>
      </c>
      <c r="G717" s="169" t="s">
        <v>17</v>
      </c>
      <c r="H717" s="39">
        <v>2339</v>
      </c>
      <c r="I717" s="169" t="s">
        <v>1230</v>
      </c>
      <c r="J717" s="169" t="s">
        <v>113</v>
      </c>
      <c r="K717" s="176">
        <v>48300.35</v>
      </c>
      <c r="L717" s="169"/>
      <c r="M717" s="169"/>
      <c r="N717" s="169"/>
      <c r="O717" s="169"/>
    </row>
    <row r="718" spans="1:15" customFormat="1" ht="24" hidden="1" x14ac:dyDescent="0.25">
      <c r="A718" s="743"/>
      <c r="B718" s="169"/>
      <c r="C718" s="169"/>
      <c r="D718" s="169" t="s">
        <v>1023</v>
      </c>
      <c r="E718" s="169" t="s">
        <v>1024</v>
      </c>
      <c r="F718" s="169">
        <v>796</v>
      </c>
      <c r="G718" s="169" t="s">
        <v>17</v>
      </c>
      <c r="H718" s="39">
        <v>2786</v>
      </c>
      <c r="I718" s="169" t="s">
        <v>1230</v>
      </c>
      <c r="J718" s="169" t="s">
        <v>113</v>
      </c>
      <c r="K718" s="176">
        <v>71906.66</v>
      </c>
      <c r="L718" s="169"/>
      <c r="M718" s="169"/>
      <c r="N718" s="169"/>
      <c r="O718" s="169"/>
    </row>
    <row r="719" spans="1:15" customFormat="1" ht="24" hidden="1" x14ac:dyDescent="0.25">
      <c r="A719" s="743"/>
      <c r="B719" s="169"/>
      <c r="C719" s="169"/>
      <c r="D719" s="169" t="s">
        <v>1025</v>
      </c>
      <c r="E719" s="169" t="s">
        <v>3441</v>
      </c>
      <c r="F719" s="169">
        <v>796</v>
      </c>
      <c r="G719" s="169" t="s">
        <v>17</v>
      </c>
      <c r="H719" s="39">
        <v>360</v>
      </c>
      <c r="I719" s="169" t="s">
        <v>1230</v>
      </c>
      <c r="J719" s="169" t="s">
        <v>113</v>
      </c>
      <c r="K719" s="176">
        <v>27882</v>
      </c>
      <c r="L719" s="169"/>
      <c r="M719" s="169"/>
      <c r="N719" s="169"/>
      <c r="O719" s="169"/>
    </row>
    <row r="720" spans="1:15" customFormat="1" ht="60" hidden="1" x14ac:dyDescent="0.25">
      <c r="A720" s="743"/>
      <c r="B720" s="169"/>
      <c r="C720" s="169"/>
      <c r="D720" s="169" t="s">
        <v>1026</v>
      </c>
      <c r="E720" s="169" t="s">
        <v>3430</v>
      </c>
      <c r="F720" s="169">
        <v>796</v>
      </c>
      <c r="G720" s="169" t="s">
        <v>17</v>
      </c>
      <c r="H720" s="39">
        <v>145</v>
      </c>
      <c r="I720" s="169" t="s">
        <v>1230</v>
      </c>
      <c r="J720" s="169" t="s">
        <v>113</v>
      </c>
      <c r="K720" s="176">
        <v>22910</v>
      </c>
      <c r="L720" s="169"/>
      <c r="M720" s="169"/>
      <c r="N720" s="169"/>
      <c r="O720" s="169"/>
    </row>
    <row r="721" spans="1:15" customFormat="1" ht="24" hidden="1" x14ac:dyDescent="0.25">
      <c r="A721" s="743"/>
      <c r="B721" s="169"/>
      <c r="C721" s="169"/>
      <c r="D721" s="169" t="s">
        <v>1028</v>
      </c>
      <c r="E721" s="169" t="s">
        <v>1027</v>
      </c>
      <c r="F721" s="169">
        <v>796</v>
      </c>
      <c r="G721" s="169" t="s">
        <v>17</v>
      </c>
      <c r="H721" s="39">
        <v>0</v>
      </c>
      <c r="I721" s="169" t="s">
        <v>1230</v>
      </c>
      <c r="J721" s="169" t="s">
        <v>113</v>
      </c>
      <c r="K721" s="176">
        <v>0</v>
      </c>
      <c r="L721" s="169"/>
      <c r="M721" s="169"/>
      <c r="N721" s="169"/>
      <c r="O721" s="169"/>
    </row>
    <row r="722" spans="1:15" customFormat="1" ht="60" hidden="1" x14ac:dyDescent="0.25">
      <c r="A722" s="743"/>
      <c r="B722" s="169"/>
      <c r="C722" s="169"/>
      <c r="D722" s="169" t="s">
        <v>1160</v>
      </c>
      <c r="E722" s="169" t="s">
        <v>3430</v>
      </c>
      <c r="F722" s="169">
        <v>796</v>
      </c>
      <c r="G722" s="169" t="s">
        <v>17</v>
      </c>
      <c r="H722" s="39">
        <v>2</v>
      </c>
      <c r="I722" s="169" t="s">
        <v>1230</v>
      </c>
      <c r="J722" s="169" t="s">
        <v>113</v>
      </c>
      <c r="K722" s="176">
        <v>316</v>
      </c>
      <c r="L722" s="169"/>
      <c r="M722" s="169"/>
      <c r="N722" s="169"/>
      <c r="O722" s="169"/>
    </row>
    <row r="723" spans="1:15" customFormat="1" ht="49.5" hidden="1" customHeight="1" x14ac:dyDescent="0.25">
      <c r="A723" s="743"/>
      <c r="B723" s="169"/>
      <c r="C723" s="169"/>
      <c r="D723" s="169" t="s">
        <v>3442</v>
      </c>
      <c r="E723" s="169" t="s">
        <v>3430</v>
      </c>
      <c r="F723" s="169">
        <v>796</v>
      </c>
      <c r="G723" s="169" t="s">
        <v>17</v>
      </c>
      <c r="H723" s="39">
        <v>130</v>
      </c>
      <c r="I723" s="169" t="s">
        <v>1230</v>
      </c>
      <c r="J723" s="169" t="s">
        <v>113</v>
      </c>
      <c r="K723" s="176">
        <v>20540</v>
      </c>
      <c r="L723" s="169"/>
      <c r="M723" s="169"/>
      <c r="N723" s="169"/>
      <c r="O723" s="169"/>
    </row>
    <row r="724" spans="1:15" customFormat="1" ht="24" hidden="1" x14ac:dyDescent="0.25">
      <c r="A724" s="743"/>
      <c r="B724" s="169"/>
      <c r="C724" s="169"/>
      <c r="D724" s="169" t="s">
        <v>1029</v>
      </c>
      <c r="E724" s="169" t="s">
        <v>1027</v>
      </c>
      <c r="F724" s="169">
        <v>796</v>
      </c>
      <c r="G724" s="169" t="s">
        <v>17</v>
      </c>
      <c r="H724" s="39">
        <v>0</v>
      </c>
      <c r="I724" s="169" t="s">
        <v>1230</v>
      </c>
      <c r="J724" s="169" t="s">
        <v>113</v>
      </c>
      <c r="K724" s="176">
        <v>0</v>
      </c>
      <c r="L724" s="169"/>
      <c r="M724" s="169"/>
      <c r="N724" s="169"/>
      <c r="O724" s="169"/>
    </row>
    <row r="725" spans="1:15" customFormat="1" ht="24" hidden="1" x14ac:dyDescent="0.25">
      <c r="A725" s="743"/>
      <c r="B725" s="169"/>
      <c r="C725" s="169"/>
      <c r="D725" s="169" t="s">
        <v>1030</v>
      </c>
      <c r="E725" s="169" t="s">
        <v>1027</v>
      </c>
      <c r="F725" s="169">
        <v>796</v>
      </c>
      <c r="G725" s="169" t="s">
        <v>17</v>
      </c>
      <c r="H725" s="39">
        <v>0</v>
      </c>
      <c r="I725" s="169" t="s">
        <v>1230</v>
      </c>
      <c r="J725" s="169" t="s">
        <v>113</v>
      </c>
      <c r="K725" s="176">
        <v>0</v>
      </c>
      <c r="L725" s="169"/>
      <c r="M725" s="169"/>
      <c r="N725" s="169"/>
      <c r="O725" s="169"/>
    </row>
    <row r="726" spans="1:15" customFormat="1" ht="24" hidden="1" x14ac:dyDescent="0.25">
      <c r="A726" s="743"/>
      <c r="B726" s="169"/>
      <c r="C726" s="169"/>
      <c r="D726" s="169" t="s">
        <v>1031</v>
      </c>
      <c r="E726" s="169" t="s">
        <v>1027</v>
      </c>
      <c r="F726" s="169">
        <v>796</v>
      </c>
      <c r="G726" s="169" t="s">
        <v>17</v>
      </c>
      <c r="H726" s="39">
        <v>0</v>
      </c>
      <c r="I726" s="169" t="s">
        <v>1230</v>
      </c>
      <c r="J726" s="169" t="s">
        <v>113</v>
      </c>
      <c r="K726" s="176">
        <v>0</v>
      </c>
      <c r="L726" s="169"/>
      <c r="M726" s="169"/>
      <c r="N726" s="169"/>
      <c r="O726" s="169"/>
    </row>
    <row r="727" spans="1:15" customFormat="1" ht="60" hidden="1" x14ac:dyDescent="0.25">
      <c r="A727" s="743"/>
      <c r="B727" s="169"/>
      <c r="C727" s="169"/>
      <c r="D727" s="169" t="s">
        <v>3443</v>
      </c>
      <c r="E727" s="169" t="s">
        <v>3430</v>
      </c>
      <c r="F727" s="169">
        <v>796</v>
      </c>
      <c r="G727" s="169" t="s">
        <v>17</v>
      </c>
      <c r="H727" s="39">
        <v>120</v>
      </c>
      <c r="I727" s="169" t="s">
        <v>1230</v>
      </c>
      <c r="J727" s="169" t="s">
        <v>113</v>
      </c>
      <c r="K727" s="176">
        <v>18960</v>
      </c>
      <c r="L727" s="169"/>
      <c r="M727" s="169"/>
      <c r="N727" s="169"/>
      <c r="O727" s="169"/>
    </row>
    <row r="728" spans="1:15" customFormat="1" ht="24" hidden="1" x14ac:dyDescent="0.25">
      <c r="A728" s="743"/>
      <c r="B728" s="169"/>
      <c r="C728" s="169"/>
      <c r="D728" s="169" t="s">
        <v>1032</v>
      </c>
      <c r="E728" s="169" t="s">
        <v>1027</v>
      </c>
      <c r="F728" s="169">
        <v>796</v>
      </c>
      <c r="G728" s="169" t="s">
        <v>17</v>
      </c>
      <c r="H728" s="39">
        <v>0</v>
      </c>
      <c r="I728" s="169" t="s">
        <v>1230</v>
      </c>
      <c r="J728" s="169" t="s">
        <v>113</v>
      </c>
      <c r="K728" s="176">
        <v>0</v>
      </c>
      <c r="L728" s="169"/>
      <c r="M728" s="169"/>
      <c r="N728" s="169"/>
      <c r="O728" s="169"/>
    </row>
    <row r="729" spans="1:15" customFormat="1" ht="60" hidden="1" x14ac:dyDescent="0.25">
      <c r="A729" s="743"/>
      <c r="B729" s="169"/>
      <c r="C729" s="169"/>
      <c r="D729" s="169" t="s">
        <v>3444</v>
      </c>
      <c r="E729" s="169" t="s">
        <v>3430</v>
      </c>
      <c r="F729" s="169">
        <v>796</v>
      </c>
      <c r="G729" s="169" t="s">
        <v>17</v>
      </c>
      <c r="H729" s="39">
        <v>120</v>
      </c>
      <c r="I729" s="169" t="s">
        <v>1230</v>
      </c>
      <c r="J729" s="169" t="s">
        <v>113</v>
      </c>
      <c r="K729" s="176">
        <v>18960</v>
      </c>
      <c r="L729" s="169"/>
      <c r="M729" s="169"/>
      <c r="N729" s="169"/>
      <c r="O729" s="169"/>
    </row>
    <row r="730" spans="1:15" customFormat="1" ht="24" hidden="1" x14ac:dyDescent="0.25">
      <c r="A730" s="743"/>
      <c r="B730" s="169"/>
      <c r="C730" s="169"/>
      <c r="D730" s="169" t="s">
        <v>1033</v>
      </c>
      <c r="E730" s="169" t="s">
        <v>1027</v>
      </c>
      <c r="F730" s="169">
        <v>796</v>
      </c>
      <c r="G730" s="169" t="s">
        <v>17</v>
      </c>
      <c r="H730" s="39">
        <v>0</v>
      </c>
      <c r="I730" s="169" t="s">
        <v>1230</v>
      </c>
      <c r="J730" s="169" t="s">
        <v>113</v>
      </c>
      <c r="K730" s="176">
        <v>0</v>
      </c>
      <c r="L730" s="169"/>
      <c r="M730" s="169"/>
      <c r="N730" s="169"/>
      <c r="O730" s="169"/>
    </row>
    <row r="731" spans="1:15" customFormat="1" ht="24" hidden="1" x14ac:dyDescent="0.25">
      <c r="A731" s="743"/>
      <c r="B731" s="169"/>
      <c r="C731" s="169"/>
      <c r="D731" s="169" t="s">
        <v>1034</v>
      </c>
      <c r="E731" s="169" t="s">
        <v>1027</v>
      </c>
      <c r="F731" s="169">
        <v>796</v>
      </c>
      <c r="G731" s="169" t="s">
        <v>17</v>
      </c>
      <c r="H731" s="39">
        <v>0</v>
      </c>
      <c r="I731" s="169" t="s">
        <v>1230</v>
      </c>
      <c r="J731" s="169" t="s">
        <v>113</v>
      </c>
      <c r="K731" s="176">
        <v>0</v>
      </c>
      <c r="L731" s="169"/>
      <c r="M731" s="169"/>
      <c r="N731" s="169"/>
      <c r="O731" s="169"/>
    </row>
    <row r="732" spans="1:15" customFormat="1" ht="60" hidden="1" x14ac:dyDescent="0.25">
      <c r="A732" s="743"/>
      <c r="B732" s="169"/>
      <c r="C732" s="169"/>
      <c r="D732" s="169" t="s">
        <v>3445</v>
      </c>
      <c r="E732" s="169" t="s">
        <v>3430</v>
      </c>
      <c r="F732" s="169">
        <v>796</v>
      </c>
      <c r="G732" s="169" t="s">
        <v>17</v>
      </c>
      <c r="H732" s="39">
        <v>120</v>
      </c>
      <c r="I732" s="169" t="s">
        <v>1230</v>
      </c>
      <c r="J732" s="169" t="s">
        <v>113</v>
      </c>
      <c r="K732" s="176">
        <v>18960</v>
      </c>
      <c r="L732" s="169"/>
      <c r="M732" s="169"/>
      <c r="N732" s="169"/>
      <c r="O732" s="169"/>
    </row>
    <row r="733" spans="1:15" customFormat="1" ht="24" hidden="1" x14ac:dyDescent="0.25">
      <c r="A733" s="743"/>
      <c r="B733" s="169"/>
      <c r="C733" s="169"/>
      <c r="D733" s="169" t="s">
        <v>1035</v>
      </c>
      <c r="E733" s="169" t="s">
        <v>1027</v>
      </c>
      <c r="F733" s="169">
        <v>796</v>
      </c>
      <c r="G733" s="169" t="s">
        <v>17</v>
      </c>
      <c r="H733" s="39">
        <v>0</v>
      </c>
      <c r="I733" s="169" t="s">
        <v>1230</v>
      </c>
      <c r="J733" s="169" t="s">
        <v>113</v>
      </c>
      <c r="K733" s="176">
        <v>0</v>
      </c>
      <c r="L733" s="169"/>
      <c r="M733" s="169"/>
      <c r="N733" s="169"/>
      <c r="O733" s="169"/>
    </row>
    <row r="734" spans="1:15" customFormat="1" ht="60" hidden="1" x14ac:dyDescent="0.25">
      <c r="A734" s="743"/>
      <c r="B734" s="169"/>
      <c r="C734" s="169"/>
      <c r="D734" s="169" t="s">
        <v>3446</v>
      </c>
      <c r="E734" s="169" t="s">
        <v>3430</v>
      </c>
      <c r="F734" s="169">
        <v>796</v>
      </c>
      <c r="G734" s="169" t="s">
        <v>17</v>
      </c>
      <c r="H734" s="39">
        <v>120</v>
      </c>
      <c r="I734" s="169" t="s">
        <v>1230</v>
      </c>
      <c r="J734" s="169" t="s">
        <v>113</v>
      </c>
      <c r="K734" s="176">
        <v>18960</v>
      </c>
      <c r="L734" s="169"/>
      <c r="M734" s="169"/>
      <c r="N734" s="169"/>
      <c r="O734" s="169"/>
    </row>
    <row r="735" spans="1:15" customFormat="1" ht="24" hidden="1" x14ac:dyDescent="0.25">
      <c r="A735" s="743"/>
      <c r="B735" s="169"/>
      <c r="C735" s="169"/>
      <c r="D735" s="169" t="s">
        <v>1036</v>
      </c>
      <c r="E735" s="169" t="s">
        <v>1027</v>
      </c>
      <c r="F735" s="169">
        <v>796</v>
      </c>
      <c r="G735" s="169" t="s">
        <v>17</v>
      </c>
      <c r="H735" s="39">
        <v>0</v>
      </c>
      <c r="I735" s="169" t="s">
        <v>1230</v>
      </c>
      <c r="J735" s="169" t="s">
        <v>113</v>
      </c>
      <c r="K735" s="176">
        <v>0</v>
      </c>
      <c r="L735" s="169"/>
      <c r="M735" s="169"/>
      <c r="N735" s="169"/>
      <c r="O735" s="169"/>
    </row>
    <row r="736" spans="1:15" customFormat="1" ht="24" hidden="1" x14ac:dyDescent="0.25">
      <c r="A736" s="743"/>
      <c r="B736" s="169"/>
      <c r="C736" s="169"/>
      <c r="D736" s="169" t="s">
        <v>1037</v>
      </c>
      <c r="E736" s="169" t="s">
        <v>1027</v>
      </c>
      <c r="F736" s="169">
        <v>796</v>
      </c>
      <c r="G736" s="169" t="s">
        <v>17</v>
      </c>
      <c r="H736" s="39">
        <v>0</v>
      </c>
      <c r="I736" s="169" t="s">
        <v>1230</v>
      </c>
      <c r="J736" s="169" t="s">
        <v>113</v>
      </c>
      <c r="K736" s="176">
        <v>0</v>
      </c>
      <c r="L736" s="169"/>
      <c r="M736" s="169"/>
      <c r="N736" s="169"/>
      <c r="O736" s="169"/>
    </row>
    <row r="737" spans="1:15" customFormat="1" ht="50.25" hidden="1" customHeight="1" x14ac:dyDescent="0.25">
      <c r="A737" s="743"/>
      <c r="B737" s="169"/>
      <c r="C737" s="169"/>
      <c r="D737" s="169" t="s">
        <v>3447</v>
      </c>
      <c r="E737" s="169" t="s">
        <v>3430</v>
      </c>
      <c r="F737" s="169">
        <v>796</v>
      </c>
      <c r="G737" s="169" t="s">
        <v>17</v>
      </c>
      <c r="H737" s="39">
        <v>120</v>
      </c>
      <c r="I737" s="169" t="s">
        <v>1230</v>
      </c>
      <c r="J737" s="169" t="s">
        <v>113</v>
      </c>
      <c r="K737" s="176">
        <v>18960</v>
      </c>
      <c r="L737" s="169"/>
      <c r="M737" s="169"/>
      <c r="N737" s="169"/>
      <c r="O737" s="169"/>
    </row>
    <row r="738" spans="1:15" customFormat="1" ht="24" hidden="1" x14ac:dyDescent="0.25">
      <c r="A738" s="743"/>
      <c r="B738" s="169"/>
      <c r="C738" s="169"/>
      <c r="D738" s="169" t="s">
        <v>1038</v>
      </c>
      <c r="E738" s="169" t="s">
        <v>1027</v>
      </c>
      <c r="F738" s="169">
        <v>796</v>
      </c>
      <c r="G738" s="169" t="s">
        <v>17</v>
      </c>
      <c r="H738" s="39">
        <v>0</v>
      </c>
      <c r="I738" s="169" t="s">
        <v>1230</v>
      </c>
      <c r="J738" s="169" t="s">
        <v>113</v>
      </c>
      <c r="K738" s="176">
        <v>0</v>
      </c>
      <c r="L738" s="169"/>
      <c r="M738" s="169"/>
      <c r="N738" s="169"/>
      <c r="O738" s="169"/>
    </row>
    <row r="739" spans="1:15" customFormat="1" ht="60" hidden="1" x14ac:dyDescent="0.25">
      <c r="A739" s="743"/>
      <c r="B739" s="169"/>
      <c r="C739" s="169"/>
      <c r="D739" s="169" t="s">
        <v>3448</v>
      </c>
      <c r="E739" s="169" t="s">
        <v>3430</v>
      </c>
      <c r="F739" s="169">
        <v>796</v>
      </c>
      <c r="G739" s="169" t="s">
        <v>17</v>
      </c>
      <c r="H739" s="39">
        <v>120</v>
      </c>
      <c r="I739" s="169" t="s">
        <v>1230</v>
      </c>
      <c r="J739" s="169" t="s">
        <v>113</v>
      </c>
      <c r="K739" s="176">
        <v>18960</v>
      </c>
      <c r="L739" s="169"/>
      <c r="M739" s="169"/>
      <c r="N739" s="169"/>
      <c r="O739" s="169"/>
    </row>
    <row r="740" spans="1:15" customFormat="1" ht="51" hidden="1" customHeight="1" x14ac:dyDescent="0.25">
      <c r="A740" s="743"/>
      <c r="B740" s="169"/>
      <c r="C740" s="169"/>
      <c r="D740" s="169" t="s">
        <v>1039</v>
      </c>
      <c r="E740" s="169" t="s">
        <v>3430</v>
      </c>
      <c r="F740" s="169">
        <v>796</v>
      </c>
      <c r="G740" s="169" t="s">
        <v>17</v>
      </c>
      <c r="H740" s="39">
        <v>60</v>
      </c>
      <c r="I740" s="169" t="s">
        <v>1230</v>
      </c>
      <c r="J740" s="169" t="s">
        <v>113</v>
      </c>
      <c r="K740" s="176">
        <v>9480</v>
      </c>
      <c r="L740" s="169"/>
      <c r="M740" s="169"/>
      <c r="N740" s="169"/>
      <c r="O740" s="169"/>
    </row>
    <row r="741" spans="1:15" customFormat="1" ht="48" hidden="1" customHeight="1" x14ac:dyDescent="0.25">
      <c r="A741" s="743"/>
      <c r="B741" s="169"/>
      <c r="C741" s="169"/>
      <c r="D741" s="169" t="s">
        <v>1040</v>
      </c>
      <c r="E741" s="169" t="s">
        <v>3430</v>
      </c>
      <c r="F741" s="169">
        <v>796</v>
      </c>
      <c r="G741" s="169" t="s">
        <v>17</v>
      </c>
      <c r="H741" s="39">
        <v>25</v>
      </c>
      <c r="I741" s="169" t="s">
        <v>1230</v>
      </c>
      <c r="J741" s="169" t="s">
        <v>113</v>
      </c>
      <c r="K741" s="176">
        <v>8250</v>
      </c>
      <c r="L741" s="169"/>
      <c r="M741" s="169"/>
      <c r="N741" s="169"/>
      <c r="O741" s="169"/>
    </row>
    <row r="742" spans="1:15" customFormat="1" ht="48" hidden="1" customHeight="1" x14ac:dyDescent="0.25">
      <c r="A742" s="743"/>
      <c r="B742" s="169"/>
      <c r="C742" s="169"/>
      <c r="D742" s="169" t="s">
        <v>1041</v>
      </c>
      <c r="E742" s="169" t="s">
        <v>3430</v>
      </c>
      <c r="F742" s="169">
        <v>796</v>
      </c>
      <c r="G742" s="169" t="s">
        <v>17</v>
      </c>
      <c r="H742" s="39">
        <v>25</v>
      </c>
      <c r="I742" s="169" t="s">
        <v>1230</v>
      </c>
      <c r="J742" s="169" t="s">
        <v>113</v>
      </c>
      <c r="K742" s="176">
        <v>8250</v>
      </c>
      <c r="L742" s="169"/>
      <c r="M742" s="169"/>
      <c r="N742" s="169"/>
      <c r="O742" s="169"/>
    </row>
    <row r="743" spans="1:15" customFormat="1" ht="50.25" hidden="1" customHeight="1" x14ac:dyDescent="0.25">
      <c r="A743" s="743"/>
      <c r="B743" s="169"/>
      <c r="C743" s="169"/>
      <c r="D743" s="169" t="s">
        <v>1042</v>
      </c>
      <c r="E743" s="169" t="s">
        <v>3430</v>
      </c>
      <c r="F743" s="169">
        <v>796</v>
      </c>
      <c r="G743" s="169" t="s">
        <v>17</v>
      </c>
      <c r="H743" s="39">
        <v>15</v>
      </c>
      <c r="I743" s="169" t="s">
        <v>1230</v>
      </c>
      <c r="J743" s="169" t="s">
        <v>113</v>
      </c>
      <c r="K743" s="176">
        <v>4950</v>
      </c>
      <c r="L743" s="169"/>
      <c r="M743" s="169"/>
      <c r="N743" s="169"/>
      <c r="O743" s="169"/>
    </row>
    <row r="744" spans="1:15" customFormat="1" ht="60" hidden="1" x14ac:dyDescent="0.25">
      <c r="A744" s="743"/>
      <c r="B744" s="169"/>
      <c r="C744" s="169"/>
      <c r="D744" s="169" t="s">
        <v>1043</v>
      </c>
      <c r="E744" s="169" t="s">
        <v>3430</v>
      </c>
      <c r="F744" s="169">
        <v>796</v>
      </c>
      <c r="G744" s="169" t="s">
        <v>17</v>
      </c>
      <c r="H744" s="39">
        <v>54</v>
      </c>
      <c r="I744" s="169" t="s">
        <v>1230</v>
      </c>
      <c r="J744" s="169" t="s">
        <v>113</v>
      </c>
      <c r="K744" s="176">
        <v>17820</v>
      </c>
      <c r="L744" s="169"/>
      <c r="M744" s="169"/>
      <c r="N744" s="169"/>
      <c r="O744" s="169"/>
    </row>
    <row r="745" spans="1:15" customFormat="1" ht="60" hidden="1" x14ac:dyDescent="0.25">
      <c r="A745" s="743"/>
      <c r="B745" s="169"/>
      <c r="C745" s="169"/>
      <c r="D745" s="169" t="s">
        <v>1044</v>
      </c>
      <c r="E745" s="169" t="s">
        <v>3430</v>
      </c>
      <c r="F745" s="169">
        <v>796</v>
      </c>
      <c r="G745" s="169" t="s">
        <v>17</v>
      </c>
      <c r="H745" s="39">
        <v>30</v>
      </c>
      <c r="I745" s="169" t="s">
        <v>1230</v>
      </c>
      <c r="J745" s="169" t="s">
        <v>113</v>
      </c>
      <c r="K745" s="176">
        <v>9900</v>
      </c>
      <c r="L745" s="169"/>
      <c r="M745" s="169"/>
      <c r="N745" s="169"/>
      <c r="O745" s="169"/>
    </row>
    <row r="746" spans="1:15" customFormat="1" ht="60" hidden="1" x14ac:dyDescent="0.25">
      <c r="A746" s="743"/>
      <c r="B746" s="169"/>
      <c r="C746" s="169"/>
      <c r="D746" s="169" t="s">
        <v>1045</v>
      </c>
      <c r="E746" s="169" t="s">
        <v>3430</v>
      </c>
      <c r="F746" s="169">
        <v>796</v>
      </c>
      <c r="G746" s="169" t="s">
        <v>17</v>
      </c>
      <c r="H746" s="39">
        <v>60</v>
      </c>
      <c r="I746" s="169" t="s">
        <v>1230</v>
      </c>
      <c r="J746" s="169" t="s">
        <v>113</v>
      </c>
      <c r="K746" s="176">
        <v>19800</v>
      </c>
      <c r="L746" s="169"/>
      <c r="M746" s="169"/>
      <c r="N746" s="169"/>
      <c r="O746" s="169"/>
    </row>
    <row r="747" spans="1:15" customFormat="1" ht="60" hidden="1" x14ac:dyDescent="0.25">
      <c r="A747" s="743"/>
      <c r="B747" s="169"/>
      <c r="C747" s="169"/>
      <c r="D747" s="169" t="s">
        <v>1046</v>
      </c>
      <c r="E747" s="169" t="s">
        <v>3430</v>
      </c>
      <c r="F747" s="169">
        <v>796</v>
      </c>
      <c r="G747" s="169" t="s">
        <v>17</v>
      </c>
      <c r="H747" s="39">
        <v>50</v>
      </c>
      <c r="I747" s="169" t="s">
        <v>1230</v>
      </c>
      <c r="J747" s="169" t="s">
        <v>113</v>
      </c>
      <c r="K747" s="176">
        <v>16500</v>
      </c>
      <c r="L747" s="169"/>
      <c r="M747" s="169"/>
      <c r="N747" s="169"/>
      <c r="O747" s="169"/>
    </row>
    <row r="748" spans="1:15" customFormat="1" ht="60" hidden="1" x14ac:dyDescent="0.25">
      <c r="A748" s="743"/>
      <c r="B748" s="169"/>
      <c r="C748" s="169"/>
      <c r="D748" s="169" t="s">
        <v>1047</v>
      </c>
      <c r="E748" s="169" t="s">
        <v>3430</v>
      </c>
      <c r="F748" s="169">
        <v>796</v>
      </c>
      <c r="G748" s="169" t="s">
        <v>17</v>
      </c>
      <c r="H748" s="39">
        <v>50</v>
      </c>
      <c r="I748" s="169" t="s">
        <v>1230</v>
      </c>
      <c r="J748" s="169" t="s">
        <v>113</v>
      </c>
      <c r="K748" s="176">
        <v>16500</v>
      </c>
      <c r="L748" s="169"/>
      <c r="M748" s="169"/>
      <c r="N748" s="169"/>
      <c r="O748" s="169"/>
    </row>
    <row r="749" spans="1:15" customFormat="1" ht="60" hidden="1" x14ac:dyDescent="0.25">
      <c r="A749" s="743"/>
      <c r="B749" s="169"/>
      <c r="C749" s="169"/>
      <c r="D749" s="169" t="s">
        <v>1048</v>
      </c>
      <c r="E749" s="169" t="s">
        <v>3430</v>
      </c>
      <c r="F749" s="169">
        <v>796</v>
      </c>
      <c r="G749" s="169" t="s">
        <v>17</v>
      </c>
      <c r="H749" s="39">
        <v>15</v>
      </c>
      <c r="I749" s="169" t="s">
        <v>1230</v>
      </c>
      <c r="J749" s="169" t="s">
        <v>113</v>
      </c>
      <c r="K749" s="176">
        <v>4950</v>
      </c>
      <c r="L749" s="169"/>
      <c r="M749" s="169"/>
      <c r="N749" s="169"/>
      <c r="O749" s="169"/>
    </row>
    <row r="750" spans="1:15" customFormat="1" ht="60" hidden="1" x14ac:dyDescent="0.25">
      <c r="A750" s="743"/>
      <c r="B750" s="169"/>
      <c r="C750" s="169"/>
      <c r="D750" s="169" t="s">
        <v>1049</v>
      </c>
      <c r="E750" s="169" t="s">
        <v>3430</v>
      </c>
      <c r="F750" s="169">
        <v>796</v>
      </c>
      <c r="G750" s="169" t="s">
        <v>17</v>
      </c>
      <c r="H750" s="39">
        <v>50</v>
      </c>
      <c r="I750" s="169" t="s">
        <v>1230</v>
      </c>
      <c r="J750" s="169" t="s">
        <v>113</v>
      </c>
      <c r="K750" s="176">
        <v>16500</v>
      </c>
      <c r="L750" s="169"/>
      <c r="M750" s="169"/>
      <c r="N750" s="169"/>
      <c r="O750" s="169"/>
    </row>
    <row r="751" spans="1:15" customFormat="1" ht="60" hidden="1" x14ac:dyDescent="0.25">
      <c r="A751" s="743"/>
      <c r="B751" s="169"/>
      <c r="C751" s="169"/>
      <c r="D751" s="169" t="s">
        <v>1050</v>
      </c>
      <c r="E751" s="169" t="s">
        <v>3430</v>
      </c>
      <c r="F751" s="169">
        <v>796</v>
      </c>
      <c r="G751" s="169" t="s">
        <v>17</v>
      </c>
      <c r="H751" s="39">
        <v>148</v>
      </c>
      <c r="I751" s="169" t="s">
        <v>1230</v>
      </c>
      <c r="J751" s="169" t="s">
        <v>113</v>
      </c>
      <c r="K751" s="176">
        <v>48840</v>
      </c>
      <c r="L751" s="169"/>
      <c r="M751" s="169"/>
      <c r="N751" s="169"/>
      <c r="O751" s="169"/>
    </row>
    <row r="752" spans="1:15" customFormat="1" ht="60" hidden="1" x14ac:dyDescent="0.25">
      <c r="A752" s="743"/>
      <c r="B752" s="169"/>
      <c r="C752" s="169"/>
      <c r="D752" s="169" t="s">
        <v>1051</v>
      </c>
      <c r="E752" s="169" t="s">
        <v>3430</v>
      </c>
      <c r="F752" s="169">
        <v>796</v>
      </c>
      <c r="G752" s="169" t="s">
        <v>17</v>
      </c>
      <c r="H752" s="39">
        <v>148</v>
      </c>
      <c r="I752" s="169" t="s">
        <v>1230</v>
      </c>
      <c r="J752" s="169" t="s">
        <v>113</v>
      </c>
      <c r="K752" s="176">
        <v>48840</v>
      </c>
      <c r="L752" s="169"/>
      <c r="M752" s="169"/>
      <c r="N752" s="169"/>
      <c r="O752" s="169"/>
    </row>
    <row r="753" spans="1:15" customFormat="1" ht="50.25" hidden="1" customHeight="1" x14ac:dyDescent="0.25">
      <c r="A753" s="743"/>
      <c r="B753" s="169"/>
      <c r="C753" s="169"/>
      <c r="D753" s="169" t="s">
        <v>1052</v>
      </c>
      <c r="E753" s="169" t="s">
        <v>3430</v>
      </c>
      <c r="F753" s="169">
        <v>796</v>
      </c>
      <c r="G753" s="169" t="s">
        <v>17</v>
      </c>
      <c r="H753" s="39">
        <v>148</v>
      </c>
      <c r="I753" s="169" t="s">
        <v>1230</v>
      </c>
      <c r="J753" s="169" t="s">
        <v>113</v>
      </c>
      <c r="K753" s="176">
        <v>48840</v>
      </c>
      <c r="L753" s="169"/>
      <c r="M753" s="169"/>
      <c r="N753" s="169"/>
      <c r="O753" s="169"/>
    </row>
    <row r="754" spans="1:15" customFormat="1" ht="60" hidden="1" x14ac:dyDescent="0.25">
      <c r="A754" s="743"/>
      <c r="B754" s="169"/>
      <c r="C754" s="169"/>
      <c r="D754" s="169" t="s">
        <v>1053</v>
      </c>
      <c r="E754" s="169" t="s">
        <v>3430</v>
      </c>
      <c r="F754" s="169">
        <v>796</v>
      </c>
      <c r="G754" s="169" t="s">
        <v>17</v>
      </c>
      <c r="H754" s="39">
        <v>145</v>
      </c>
      <c r="I754" s="169" t="s">
        <v>1230</v>
      </c>
      <c r="J754" s="169" t="s">
        <v>113</v>
      </c>
      <c r="K754" s="176">
        <v>47850</v>
      </c>
      <c r="L754" s="169"/>
      <c r="M754" s="169"/>
      <c r="N754" s="169"/>
      <c r="O754" s="169"/>
    </row>
    <row r="755" spans="1:15" customFormat="1" ht="60" hidden="1" x14ac:dyDescent="0.25">
      <c r="A755" s="743"/>
      <c r="B755" s="169"/>
      <c r="C755" s="169"/>
      <c r="D755" s="169" t="s">
        <v>1054</v>
      </c>
      <c r="E755" s="169" t="s">
        <v>3430</v>
      </c>
      <c r="F755" s="169">
        <v>796</v>
      </c>
      <c r="G755" s="169" t="s">
        <v>17</v>
      </c>
      <c r="H755" s="39">
        <v>148</v>
      </c>
      <c r="I755" s="169" t="s">
        <v>1230</v>
      </c>
      <c r="J755" s="169" t="s">
        <v>113</v>
      </c>
      <c r="K755" s="176">
        <v>48840</v>
      </c>
      <c r="L755" s="169"/>
      <c r="M755" s="169"/>
      <c r="N755" s="169"/>
      <c r="O755" s="169"/>
    </row>
    <row r="756" spans="1:15" customFormat="1" ht="60" hidden="1" x14ac:dyDescent="0.25">
      <c r="A756" s="743"/>
      <c r="B756" s="169"/>
      <c r="C756" s="169"/>
      <c r="D756" s="169" t="s">
        <v>1055</v>
      </c>
      <c r="E756" s="169" t="s">
        <v>3430</v>
      </c>
      <c r="F756" s="169">
        <v>796</v>
      </c>
      <c r="G756" s="169" t="s">
        <v>17</v>
      </c>
      <c r="H756" s="39">
        <v>145</v>
      </c>
      <c r="I756" s="169" t="s">
        <v>1230</v>
      </c>
      <c r="J756" s="169" t="s">
        <v>113</v>
      </c>
      <c r="K756" s="176">
        <v>47850</v>
      </c>
      <c r="L756" s="169"/>
      <c r="M756" s="169"/>
      <c r="N756" s="169"/>
      <c r="O756" s="169"/>
    </row>
    <row r="757" spans="1:15" customFormat="1" ht="60" hidden="1" x14ac:dyDescent="0.25">
      <c r="A757" s="743"/>
      <c r="B757" s="169"/>
      <c r="C757" s="169"/>
      <c r="D757" s="169" t="s">
        <v>1056</v>
      </c>
      <c r="E757" s="169" t="s">
        <v>3430</v>
      </c>
      <c r="F757" s="169">
        <v>796</v>
      </c>
      <c r="G757" s="169" t="s">
        <v>17</v>
      </c>
      <c r="H757" s="39">
        <v>20</v>
      </c>
      <c r="I757" s="169" t="s">
        <v>1230</v>
      </c>
      <c r="J757" s="169" t="s">
        <v>113</v>
      </c>
      <c r="K757" s="176">
        <v>6600</v>
      </c>
      <c r="L757" s="169"/>
      <c r="M757" s="169"/>
      <c r="N757" s="169"/>
      <c r="O757" s="169"/>
    </row>
    <row r="758" spans="1:15" customFormat="1" ht="60" hidden="1" x14ac:dyDescent="0.25">
      <c r="A758" s="743"/>
      <c r="B758" s="169"/>
      <c r="C758" s="169"/>
      <c r="D758" s="169" t="s">
        <v>1057</v>
      </c>
      <c r="E758" s="169" t="s">
        <v>3430</v>
      </c>
      <c r="F758" s="169">
        <v>796</v>
      </c>
      <c r="G758" s="169" t="s">
        <v>17</v>
      </c>
      <c r="H758" s="39">
        <v>20</v>
      </c>
      <c r="I758" s="169" t="s">
        <v>1230</v>
      </c>
      <c r="J758" s="169" t="s">
        <v>113</v>
      </c>
      <c r="K758" s="176">
        <v>6600</v>
      </c>
      <c r="L758" s="169"/>
      <c r="M758" s="169"/>
      <c r="N758" s="169"/>
      <c r="O758" s="169"/>
    </row>
    <row r="759" spans="1:15" customFormat="1" ht="60" hidden="1" x14ac:dyDescent="0.25">
      <c r="A759" s="743"/>
      <c r="B759" s="169"/>
      <c r="C759" s="169"/>
      <c r="D759" s="169" t="s">
        <v>1058</v>
      </c>
      <c r="E759" s="169" t="s">
        <v>3430</v>
      </c>
      <c r="F759" s="169">
        <v>796</v>
      </c>
      <c r="G759" s="169" t="s">
        <v>17</v>
      </c>
      <c r="H759" s="39">
        <v>20</v>
      </c>
      <c r="I759" s="169" t="s">
        <v>1230</v>
      </c>
      <c r="J759" s="169" t="s">
        <v>113</v>
      </c>
      <c r="K759" s="176">
        <v>6600</v>
      </c>
      <c r="L759" s="169"/>
      <c r="M759" s="169"/>
      <c r="N759" s="169"/>
      <c r="O759" s="169"/>
    </row>
    <row r="760" spans="1:15" customFormat="1" ht="60" hidden="1" x14ac:dyDescent="0.25">
      <c r="A760" s="743"/>
      <c r="B760" s="169"/>
      <c r="C760" s="169"/>
      <c r="D760" s="169" t="s">
        <v>1059</v>
      </c>
      <c r="E760" s="169" t="s">
        <v>3430</v>
      </c>
      <c r="F760" s="169">
        <v>796</v>
      </c>
      <c r="G760" s="169" t="s">
        <v>17</v>
      </c>
      <c r="H760" s="39">
        <v>20</v>
      </c>
      <c r="I760" s="169" t="s">
        <v>1230</v>
      </c>
      <c r="J760" s="169" t="s">
        <v>113</v>
      </c>
      <c r="K760" s="176">
        <v>6600</v>
      </c>
      <c r="L760" s="169"/>
      <c r="M760" s="169"/>
      <c r="N760" s="169"/>
      <c r="O760" s="169"/>
    </row>
    <row r="761" spans="1:15" customFormat="1" ht="60" hidden="1" x14ac:dyDescent="0.25">
      <c r="A761" s="743"/>
      <c r="B761" s="169"/>
      <c r="C761" s="169"/>
      <c r="D761" s="169" t="s">
        <v>3449</v>
      </c>
      <c r="E761" s="169" t="s">
        <v>3430</v>
      </c>
      <c r="F761" s="169">
        <v>796</v>
      </c>
      <c r="G761" s="169" t="s">
        <v>17</v>
      </c>
      <c r="H761" s="39">
        <v>20</v>
      </c>
      <c r="I761" s="169" t="s">
        <v>1230</v>
      </c>
      <c r="J761" s="169" t="s">
        <v>113</v>
      </c>
      <c r="K761" s="176">
        <v>6600</v>
      </c>
      <c r="L761" s="169"/>
      <c r="M761" s="169"/>
      <c r="N761" s="169"/>
      <c r="O761" s="169"/>
    </row>
    <row r="762" spans="1:15" customFormat="1" ht="60" hidden="1" x14ac:dyDescent="0.25">
      <c r="A762" s="743"/>
      <c r="B762" s="169"/>
      <c r="C762" s="169"/>
      <c r="D762" s="169" t="s">
        <v>3450</v>
      </c>
      <c r="E762" s="169" t="s">
        <v>3430</v>
      </c>
      <c r="F762" s="169">
        <v>796</v>
      </c>
      <c r="G762" s="169" t="s">
        <v>17</v>
      </c>
      <c r="H762" s="39">
        <v>20</v>
      </c>
      <c r="I762" s="169" t="s">
        <v>1230</v>
      </c>
      <c r="J762" s="169" t="s">
        <v>113</v>
      </c>
      <c r="K762" s="176">
        <v>6600</v>
      </c>
      <c r="L762" s="169"/>
      <c r="M762" s="169"/>
      <c r="N762" s="169"/>
      <c r="O762" s="169"/>
    </row>
    <row r="763" spans="1:15" customFormat="1" ht="60" hidden="1" x14ac:dyDescent="0.25">
      <c r="A763" s="743"/>
      <c r="B763" s="169"/>
      <c r="C763" s="169"/>
      <c r="D763" s="169" t="s">
        <v>3451</v>
      </c>
      <c r="E763" s="169" t="s">
        <v>3430</v>
      </c>
      <c r="F763" s="169">
        <v>796</v>
      </c>
      <c r="G763" s="169" t="s">
        <v>17</v>
      </c>
      <c r="H763" s="39">
        <v>30</v>
      </c>
      <c r="I763" s="169" t="s">
        <v>1230</v>
      </c>
      <c r="J763" s="169" t="s">
        <v>113</v>
      </c>
      <c r="K763" s="176">
        <v>9900</v>
      </c>
      <c r="L763" s="169"/>
      <c r="M763" s="169"/>
      <c r="N763" s="169"/>
      <c r="O763" s="169"/>
    </row>
    <row r="764" spans="1:15" customFormat="1" ht="60" hidden="1" x14ac:dyDescent="0.25">
      <c r="A764" s="743"/>
      <c r="B764" s="169"/>
      <c r="C764" s="169"/>
      <c r="D764" s="169" t="s">
        <v>3452</v>
      </c>
      <c r="E764" s="169" t="s">
        <v>3430</v>
      </c>
      <c r="F764" s="169">
        <v>796</v>
      </c>
      <c r="G764" s="169" t="s">
        <v>17</v>
      </c>
      <c r="H764" s="39">
        <v>10</v>
      </c>
      <c r="I764" s="169" t="s">
        <v>1230</v>
      </c>
      <c r="J764" s="169" t="s">
        <v>113</v>
      </c>
      <c r="K764" s="176">
        <v>3300</v>
      </c>
      <c r="L764" s="169"/>
      <c r="M764" s="169"/>
      <c r="N764" s="169"/>
      <c r="O764" s="169"/>
    </row>
    <row r="765" spans="1:15" customFormat="1" ht="60" hidden="1" x14ac:dyDescent="0.25">
      <c r="A765" s="743"/>
      <c r="B765" s="169"/>
      <c r="C765" s="169"/>
      <c r="D765" s="169" t="s">
        <v>3453</v>
      </c>
      <c r="E765" s="169" t="s">
        <v>3430</v>
      </c>
      <c r="F765" s="169">
        <v>796</v>
      </c>
      <c r="G765" s="169" t="s">
        <v>17</v>
      </c>
      <c r="H765" s="39">
        <v>30</v>
      </c>
      <c r="I765" s="169" t="s">
        <v>1230</v>
      </c>
      <c r="J765" s="169" t="s">
        <v>113</v>
      </c>
      <c r="K765" s="176">
        <v>9900</v>
      </c>
      <c r="L765" s="169"/>
      <c r="M765" s="169"/>
      <c r="N765" s="169"/>
      <c r="O765" s="169"/>
    </row>
    <row r="766" spans="1:15" customFormat="1" ht="60" hidden="1" x14ac:dyDescent="0.25">
      <c r="A766" s="743"/>
      <c r="B766" s="169"/>
      <c r="C766" s="169"/>
      <c r="D766" s="169" t="s">
        <v>3454</v>
      </c>
      <c r="E766" s="169" t="s">
        <v>3430</v>
      </c>
      <c r="F766" s="169">
        <v>796</v>
      </c>
      <c r="G766" s="169" t="s">
        <v>17</v>
      </c>
      <c r="H766" s="39">
        <v>30</v>
      </c>
      <c r="I766" s="169" t="s">
        <v>1230</v>
      </c>
      <c r="J766" s="169" t="s">
        <v>113</v>
      </c>
      <c r="K766" s="176">
        <v>9900</v>
      </c>
      <c r="L766" s="169"/>
      <c r="M766" s="169"/>
      <c r="N766" s="169"/>
      <c r="O766" s="169"/>
    </row>
    <row r="767" spans="1:15" customFormat="1" ht="60" hidden="1" x14ac:dyDescent="0.25">
      <c r="A767" s="743"/>
      <c r="B767" s="169"/>
      <c r="C767" s="169"/>
      <c r="D767" s="169" t="s">
        <v>3455</v>
      </c>
      <c r="E767" s="169" t="s">
        <v>3430</v>
      </c>
      <c r="F767" s="169">
        <v>796</v>
      </c>
      <c r="G767" s="169" t="s">
        <v>17</v>
      </c>
      <c r="H767" s="39">
        <v>30</v>
      </c>
      <c r="I767" s="169" t="s">
        <v>1230</v>
      </c>
      <c r="J767" s="169" t="s">
        <v>113</v>
      </c>
      <c r="K767" s="176">
        <v>9900</v>
      </c>
      <c r="L767" s="169"/>
      <c r="M767" s="169"/>
      <c r="N767" s="169"/>
      <c r="O767" s="169"/>
    </row>
    <row r="768" spans="1:15" customFormat="1" ht="60" hidden="1" x14ac:dyDescent="0.25">
      <c r="A768" s="743"/>
      <c r="B768" s="169"/>
      <c r="C768" s="169"/>
      <c r="D768" s="169" t="s">
        <v>3456</v>
      </c>
      <c r="E768" s="169" t="s">
        <v>3430</v>
      </c>
      <c r="F768" s="169">
        <v>796</v>
      </c>
      <c r="G768" s="169" t="s">
        <v>17</v>
      </c>
      <c r="H768" s="39">
        <v>30</v>
      </c>
      <c r="I768" s="169" t="s">
        <v>1230</v>
      </c>
      <c r="J768" s="169" t="s">
        <v>113</v>
      </c>
      <c r="K768" s="176">
        <v>9900</v>
      </c>
      <c r="L768" s="169"/>
      <c r="M768" s="169"/>
      <c r="N768" s="169"/>
      <c r="O768" s="169"/>
    </row>
    <row r="769" spans="1:15" customFormat="1" ht="60" hidden="1" x14ac:dyDescent="0.25">
      <c r="A769" s="743"/>
      <c r="B769" s="169"/>
      <c r="C769" s="169"/>
      <c r="D769" s="169" t="s">
        <v>3457</v>
      </c>
      <c r="E769" s="169" t="s">
        <v>3430</v>
      </c>
      <c r="F769" s="169">
        <v>796</v>
      </c>
      <c r="G769" s="169" t="s">
        <v>17</v>
      </c>
      <c r="H769" s="39">
        <v>30</v>
      </c>
      <c r="I769" s="169" t="s">
        <v>1230</v>
      </c>
      <c r="J769" s="169" t="s">
        <v>113</v>
      </c>
      <c r="K769" s="176">
        <v>9900</v>
      </c>
      <c r="L769" s="169"/>
      <c r="M769" s="169"/>
      <c r="N769" s="169"/>
      <c r="O769" s="169"/>
    </row>
    <row r="770" spans="1:15" customFormat="1" ht="60" hidden="1" x14ac:dyDescent="0.25">
      <c r="A770" s="743"/>
      <c r="B770" s="169"/>
      <c r="C770" s="169"/>
      <c r="D770" s="169" t="s">
        <v>3458</v>
      </c>
      <c r="E770" s="169" t="s">
        <v>3430</v>
      </c>
      <c r="F770" s="169">
        <v>796</v>
      </c>
      <c r="G770" s="169" t="s">
        <v>17</v>
      </c>
      <c r="H770" s="39">
        <v>30</v>
      </c>
      <c r="I770" s="169" t="s">
        <v>1230</v>
      </c>
      <c r="J770" s="169" t="s">
        <v>113</v>
      </c>
      <c r="K770" s="176">
        <v>9900</v>
      </c>
      <c r="L770" s="169"/>
      <c r="M770" s="169"/>
      <c r="N770" s="169"/>
      <c r="O770" s="169"/>
    </row>
    <row r="771" spans="1:15" customFormat="1" ht="60" hidden="1" x14ac:dyDescent="0.25">
      <c r="A771" s="743"/>
      <c r="B771" s="169"/>
      <c r="C771" s="169"/>
      <c r="D771" s="169" t="s">
        <v>3459</v>
      </c>
      <c r="E771" s="169" t="s">
        <v>3430</v>
      </c>
      <c r="F771" s="169">
        <v>796</v>
      </c>
      <c r="G771" s="169" t="s">
        <v>17</v>
      </c>
      <c r="H771" s="39">
        <v>1</v>
      </c>
      <c r="I771" s="169" t="s">
        <v>1230</v>
      </c>
      <c r="J771" s="169" t="s">
        <v>113</v>
      </c>
      <c r="K771" s="176">
        <v>279.66000000000003</v>
      </c>
      <c r="L771" s="169"/>
      <c r="M771" s="169"/>
      <c r="N771" s="169"/>
      <c r="O771" s="169"/>
    </row>
    <row r="772" spans="1:15" customFormat="1" ht="60" hidden="1" x14ac:dyDescent="0.25">
      <c r="A772" s="743"/>
      <c r="B772" s="169"/>
      <c r="C772" s="169"/>
      <c r="D772" s="169" t="s">
        <v>3460</v>
      </c>
      <c r="E772" s="169" t="s">
        <v>3430</v>
      </c>
      <c r="F772" s="169">
        <v>796</v>
      </c>
      <c r="G772" s="169" t="s">
        <v>17</v>
      </c>
      <c r="H772" s="39">
        <v>1</v>
      </c>
      <c r="I772" s="169" t="s">
        <v>1230</v>
      </c>
      <c r="J772" s="169" t="s">
        <v>113</v>
      </c>
      <c r="K772" s="176">
        <v>279.66000000000003</v>
      </c>
      <c r="L772" s="169"/>
      <c r="M772" s="169"/>
      <c r="N772" s="169"/>
      <c r="O772" s="169"/>
    </row>
    <row r="773" spans="1:15" customFormat="1" ht="60" hidden="1" x14ac:dyDescent="0.25">
      <c r="A773" s="743"/>
      <c r="B773" s="169"/>
      <c r="C773" s="169"/>
      <c r="D773" s="169" t="s">
        <v>3461</v>
      </c>
      <c r="E773" s="169" t="s">
        <v>3430</v>
      </c>
      <c r="F773" s="169">
        <v>796</v>
      </c>
      <c r="G773" s="169" t="s">
        <v>17</v>
      </c>
      <c r="H773" s="39">
        <v>3</v>
      </c>
      <c r="I773" s="169" t="s">
        <v>1230</v>
      </c>
      <c r="J773" s="169" t="s">
        <v>113</v>
      </c>
      <c r="K773" s="176">
        <v>838.98</v>
      </c>
      <c r="L773" s="169"/>
      <c r="M773" s="169"/>
      <c r="N773" s="169"/>
      <c r="O773" s="169"/>
    </row>
    <row r="774" spans="1:15" customFormat="1" ht="60" hidden="1" x14ac:dyDescent="0.25">
      <c r="A774" s="743"/>
      <c r="B774" s="169"/>
      <c r="C774" s="169"/>
      <c r="D774" s="169" t="s">
        <v>3462</v>
      </c>
      <c r="E774" s="169" t="s">
        <v>3430</v>
      </c>
      <c r="F774" s="169">
        <v>796</v>
      </c>
      <c r="G774" s="169" t="s">
        <v>17</v>
      </c>
      <c r="H774" s="39">
        <v>1</v>
      </c>
      <c r="I774" s="169" t="s">
        <v>1230</v>
      </c>
      <c r="J774" s="169" t="s">
        <v>113</v>
      </c>
      <c r="K774" s="176">
        <v>543</v>
      </c>
      <c r="L774" s="169"/>
      <c r="M774" s="169"/>
      <c r="N774" s="169"/>
      <c r="O774" s="169"/>
    </row>
    <row r="775" spans="1:15" customFormat="1" ht="60" hidden="1" x14ac:dyDescent="0.25">
      <c r="A775" s="743"/>
      <c r="B775" s="169"/>
      <c r="C775" s="169"/>
      <c r="D775" s="169" t="s">
        <v>3463</v>
      </c>
      <c r="E775" s="169" t="s">
        <v>3430</v>
      </c>
      <c r="F775" s="169">
        <v>796</v>
      </c>
      <c r="G775" s="169" t="s">
        <v>17</v>
      </c>
      <c r="H775" s="39">
        <v>2</v>
      </c>
      <c r="I775" s="169" t="s">
        <v>1230</v>
      </c>
      <c r="J775" s="169" t="s">
        <v>113</v>
      </c>
      <c r="K775" s="176">
        <v>559.32000000000005</v>
      </c>
      <c r="L775" s="169"/>
      <c r="M775" s="169"/>
      <c r="N775" s="169"/>
      <c r="O775" s="169"/>
    </row>
    <row r="776" spans="1:15" customFormat="1" ht="60" hidden="1" x14ac:dyDescent="0.25">
      <c r="A776" s="743"/>
      <c r="B776" s="169"/>
      <c r="C776" s="169"/>
      <c r="D776" s="169" t="s">
        <v>3464</v>
      </c>
      <c r="E776" s="169" t="s">
        <v>3430</v>
      </c>
      <c r="F776" s="169">
        <v>796</v>
      </c>
      <c r="G776" s="169" t="s">
        <v>17</v>
      </c>
      <c r="H776" s="39">
        <v>1</v>
      </c>
      <c r="I776" s="169" t="s">
        <v>1230</v>
      </c>
      <c r="J776" s="169" t="s">
        <v>113</v>
      </c>
      <c r="K776" s="176">
        <v>279.66000000000003</v>
      </c>
      <c r="L776" s="169"/>
      <c r="M776" s="169"/>
      <c r="N776" s="169"/>
      <c r="O776" s="169"/>
    </row>
    <row r="777" spans="1:15" customFormat="1" ht="60" hidden="1" x14ac:dyDescent="0.25">
      <c r="A777" s="743"/>
      <c r="B777" s="169"/>
      <c r="C777" s="169"/>
      <c r="D777" s="169" t="s">
        <v>3465</v>
      </c>
      <c r="E777" s="169" t="s">
        <v>3430</v>
      </c>
      <c r="F777" s="169">
        <v>796</v>
      </c>
      <c r="G777" s="169" t="s">
        <v>17</v>
      </c>
      <c r="H777" s="39">
        <v>2</v>
      </c>
      <c r="I777" s="169" t="s">
        <v>1230</v>
      </c>
      <c r="J777" s="169" t="s">
        <v>113</v>
      </c>
      <c r="K777" s="176">
        <v>559.32000000000005</v>
      </c>
      <c r="L777" s="169"/>
      <c r="M777" s="169"/>
      <c r="N777" s="169"/>
      <c r="O777" s="169"/>
    </row>
    <row r="778" spans="1:15" customFormat="1" ht="60" hidden="1" x14ac:dyDescent="0.25">
      <c r="A778" s="743"/>
      <c r="B778" s="169"/>
      <c r="C778" s="169"/>
      <c r="D778" s="169" t="s">
        <v>3466</v>
      </c>
      <c r="E778" s="169" t="s">
        <v>3430</v>
      </c>
      <c r="F778" s="169">
        <v>796</v>
      </c>
      <c r="G778" s="169" t="s">
        <v>17</v>
      </c>
      <c r="H778" s="39">
        <v>1</v>
      </c>
      <c r="I778" s="169" t="s">
        <v>1230</v>
      </c>
      <c r="J778" s="169" t="s">
        <v>113</v>
      </c>
      <c r="K778" s="176">
        <v>279.66000000000003</v>
      </c>
      <c r="L778" s="169"/>
      <c r="M778" s="169"/>
      <c r="N778" s="169"/>
      <c r="O778" s="169"/>
    </row>
    <row r="779" spans="1:15" customFormat="1" ht="60" hidden="1" x14ac:dyDescent="0.25">
      <c r="A779" s="743"/>
      <c r="B779" s="169"/>
      <c r="C779" s="169"/>
      <c r="D779" s="169" t="s">
        <v>3467</v>
      </c>
      <c r="E779" s="169" t="s">
        <v>3430</v>
      </c>
      <c r="F779" s="169">
        <v>796</v>
      </c>
      <c r="G779" s="169" t="s">
        <v>17</v>
      </c>
      <c r="H779" s="39">
        <v>3</v>
      </c>
      <c r="I779" s="169" t="s">
        <v>1230</v>
      </c>
      <c r="J779" s="169" t="s">
        <v>113</v>
      </c>
      <c r="K779" s="176">
        <v>838.98</v>
      </c>
      <c r="L779" s="169"/>
      <c r="M779" s="169"/>
      <c r="N779" s="169"/>
      <c r="O779" s="169"/>
    </row>
    <row r="780" spans="1:15" customFormat="1" ht="36" hidden="1" x14ac:dyDescent="0.25">
      <c r="A780" s="743"/>
      <c r="B780" s="169"/>
      <c r="C780" s="169"/>
      <c r="D780" s="169" t="s">
        <v>1589</v>
      </c>
      <c r="E780" s="169" t="s">
        <v>1590</v>
      </c>
      <c r="F780" s="169">
        <v>796</v>
      </c>
      <c r="G780" s="169" t="s">
        <v>17</v>
      </c>
      <c r="H780" s="39">
        <v>10</v>
      </c>
      <c r="I780" s="169" t="s">
        <v>1230</v>
      </c>
      <c r="J780" s="169" t="s">
        <v>113</v>
      </c>
      <c r="K780" s="176">
        <v>1000</v>
      </c>
      <c r="L780" s="169"/>
      <c r="M780" s="169"/>
      <c r="N780" s="169"/>
      <c r="O780" s="169"/>
    </row>
    <row r="781" spans="1:15" customFormat="1" ht="24" hidden="1" x14ac:dyDescent="0.25">
      <c r="A781" s="743"/>
      <c r="B781" s="169"/>
      <c r="C781" s="169"/>
      <c r="D781" s="169" t="s">
        <v>1592</v>
      </c>
      <c r="E781" s="169" t="s">
        <v>1593</v>
      </c>
      <c r="F781" s="169">
        <v>778</v>
      </c>
      <c r="G781" s="169" t="s">
        <v>401</v>
      </c>
      <c r="H781" s="39">
        <v>10</v>
      </c>
      <c r="I781" s="169" t="s">
        <v>1230</v>
      </c>
      <c r="J781" s="169" t="s">
        <v>113</v>
      </c>
      <c r="K781" s="176">
        <v>1000</v>
      </c>
      <c r="L781" s="169"/>
      <c r="M781" s="169"/>
      <c r="N781" s="169"/>
      <c r="O781" s="169"/>
    </row>
    <row r="782" spans="1:15" customFormat="1" ht="24" hidden="1" x14ac:dyDescent="0.25">
      <c r="A782" s="743"/>
      <c r="B782" s="169"/>
      <c r="C782" s="169"/>
      <c r="D782" s="169" t="s">
        <v>1513</v>
      </c>
      <c r="E782" s="169" t="s">
        <v>1514</v>
      </c>
      <c r="F782" s="169">
        <v>6</v>
      </c>
      <c r="G782" s="169" t="s">
        <v>390</v>
      </c>
      <c r="H782" s="39">
        <v>25</v>
      </c>
      <c r="I782" s="169" t="s">
        <v>1230</v>
      </c>
      <c r="J782" s="169" t="s">
        <v>113</v>
      </c>
      <c r="K782" s="176">
        <v>274.75</v>
      </c>
      <c r="L782" s="169"/>
      <c r="M782" s="169"/>
      <c r="N782" s="169"/>
      <c r="O782" s="169"/>
    </row>
    <row r="783" spans="1:15" customFormat="1" ht="72" hidden="1" x14ac:dyDescent="0.25">
      <c r="A783" s="743"/>
      <c r="B783" s="169"/>
      <c r="C783" s="169"/>
      <c r="D783" s="169" t="s">
        <v>1227</v>
      </c>
      <c r="E783" s="169" t="s">
        <v>3468</v>
      </c>
      <c r="F783" s="169">
        <v>796</v>
      </c>
      <c r="G783" s="169" t="s">
        <v>17</v>
      </c>
      <c r="H783" s="39">
        <v>2</v>
      </c>
      <c r="I783" s="169" t="s">
        <v>1230</v>
      </c>
      <c r="J783" s="169" t="s">
        <v>113</v>
      </c>
      <c r="K783" s="176">
        <v>2380</v>
      </c>
      <c r="L783" s="169"/>
      <c r="M783" s="169"/>
      <c r="N783" s="169"/>
      <c r="O783" s="169"/>
    </row>
    <row r="784" spans="1:15" customFormat="1" ht="24" hidden="1" x14ac:dyDescent="0.25">
      <c r="A784" s="743"/>
      <c r="B784" s="169"/>
      <c r="C784" s="169"/>
      <c r="D784" s="169" t="s">
        <v>1060</v>
      </c>
      <c r="E784" s="169" t="s">
        <v>1061</v>
      </c>
      <c r="F784" s="169">
        <v>796</v>
      </c>
      <c r="G784" s="169" t="s">
        <v>17</v>
      </c>
      <c r="H784" s="39">
        <v>12396</v>
      </c>
      <c r="I784" s="169" t="s">
        <v>1230</v>
      </c>
      <c r="J784" s="169" t="s">
        <v>113</v>
      </c>
      <c r="K784" s="176">
        <v>1400748</v>
      </c>
      <c r="L784" s="169"/>
      <c r="M784" s="169"/>
      <c r="N784" s="169"/>
      <c r="O784" s="169"/>
    </row>
    <row r="785" spans="1:15" customFormat="1" ht="24" hidden="1" x14ac:dyDescent="0.25">
      <c r="A785" s="743"/>
      <c r="B785" s="169"/>
      <c r="C785" s="169"/>
      <c r="D785" s="169" t="s">
        <v>3469</v>
      </c>
      <c r="E785" s="169" t="s">
        <v>3470</v>
      </c>
      <c r="F785" s="169">
        <v>796</v>
      </c>
      <c r="G785" s="169" t="s">
        <v>17</v>
      </c>
      <c r="H785" s="39">
        <v>30</v>
      </c>
      <c r="I785" s="169" t="s">
        <v>1230</v>
      </c>
      <c r="J785" s="169" t="s">
        <v>113</v>
      </c>
      <c r="K785" s="176">
        <v>4461</v>
      </c>
      <c r="L785" s="169"/>
      <c r="M785" s="169"/>
      <c r="N785" s="169"/>
      <c r="O785" s="169"/>
    </row>
    <row r="786" spans="1:15" customFormat="1" ht="24" hidden="1" x14ac:dyDescent="0.25">
      <c r="A786" s="743"/>
      <c r="B786" s="169"/>
      <c r="C786" s="169"/>
      <c r="D786" s="169" t="s">
        <v>3471</v>
      </c>
      <c r="E786" s="169" t="s">
        <v>3472</v>
      </c>
      <c r="F786" s="169">
        <v>796</v>
      </c>
      <c r="G786" s="169" t="s">
        <v>17</v>
      </c>
      <c r="H786" s="39">
        <v>30</v>
      </c>
      <c r="I786" s="169" t="s">
        <v>1230</v>
      </c>
      <c r="J786" s="169" t="s">
        <v>113</v>
      </c>
      <c r="K786" s="176">
        <v>5244</v>
      </c>
      <c r="L786" s="169"/>
      <c r="M786" s="169"/>
      <c r="N786" s="169"/>
      <c r="O786" s="169"/>
    </row>
    <row r="787" spans="1:15" customFormat="1" ht="24" hidden="1" x14ac:dyDescent="0.25">
      <c r="A787" s="743"/>
      <c r="B787" s="169"/>
      <c r="C787" s="169"/>
      <c r="D787" s="169" t="s">
        <v>1062</v>
      </c>
      <c r="E787" s="169" t="s">
        <v>1062</v>
      </c>
      <c r="F787" s="169">
        <v>796</v>
      </c>
      <c r="G787" s="169" t="s">
        <v>17</v>
      </c>
      <c r="H787" s="39">
        <v>5</v>
      </c>
      <c r="I787" s="169" t="s">
        <v>1230</v>
      </c>
      <c r="J787" s="169" t="s">
        <v>113</v>
      </c>
      <c r="K787" s="176">
        <v>565</v>
      </c>
      <c r="L787" s="169"/>
      <c r="M787" s="169"/>
      <c r="N787" s="169"/>
      <c r="O787" s="169"/>
    </row>
    <row r="788" spans="1:15" customFormat="1" ht="24" hidden="1" x14ac:dyDescent="0.25">
      <c r="A788" s="743"/>
      <c r="B788" s="169"/>
      <c r="C788" s="169"/>
      <c r="D788" s="169" t="s">
        <v>1063</v>
      </c>
      <c r="E788" s="169" t="s">
        <v>1064</v>
      </c>
      <c r="F788" s="169">
        <v>796</v>
      </c>
      <c r="G788" s="169" t="s">
        <v>17</v>
      </c>
      <c r="H788" s="39">
        <v>7329</v>
      </c>
      <c r="I788" s="169" t="s">
        <v>1230</v>
      </c>
      <c r="J788" s="169" t="s">
        <v>113</v>
      </c>
      <c r="K788" s="176">
        <v>886955.58</v>
      </c>
      <c r="L788" s="169"/>
      <c r="M788" s="169"/>
      <c r="N788" s="169"/>
      <c r="O788" s="169"/>
    </row>
    <row r="789" spans="1:15" s="28" customFormat="1" ht="72" hidden="1" x14ac:dyDescent="0.25">
      <c r="A789" s="743"/>
      <c r="B789" s="5"/>
      <c r="C789" s="5"/>
      <c r="D789" s="5" t="s">
        <v>160</v>
      </c>
      <c r="E789" s="5" t="s">
        <v>3473</v>
      </c>
      <c r="F789" s="5">
        <v>796</v>
      </c>
      <c r="G789" s="5" t="s">
        <v>17</v>
      </c>
      <c r="H789" s="25">
        <v>49</v>
      </c>
      <c r="I789" s="5" t="s">
        <v>1230</v>
      </c>
      <c r="J789" s="5" t="s">
        <v>113</v>
      </c>
      <c r="K789" s="181">
        <v>181300</v>
      </c>
      <c r="L789" s="5"/>
      <c r="M789" s="5"/>
      <c r="N789" s="5"/>
      <c r="O789" s="5"/>
    </row>
    <row r="790" spans="1:15" customFormat="1" ht="24" hidden="1" x14ac:dyDescent="0.25">
      <c r="A790" s="743"/>
      <c r="B790" s="169"/>
      <c r="C790" s="169"/>
      <c r="D790" s="169" t="s">
        <v>1065</v>
      </c>
      <c r="E790" s="169" t="s">
        <v>3474</v>
      </c>
      <c r="F790" s="169">
        <v>796</v>
      </c>
      <c r="G790" s="169" t="s">
        <v>17</v>
      </c>
      <c r="H790" s="39">
        <v>10</v>
      </c>
      <c r="I790" s="169" t="s">
        <v>1230</v>
      </c>
      <c r="J790" s="169" t="s">
        <v>113</v>
      </c>
      <c r="K790" s="176">
        <v>2200</v>
      </c>
      <c r="L790" s="169"/>
      <c r="M790" s="169"/>
      <c r="N790" s="169"/>
      <c r="O790" s="169"/>
    </row>
    <row r="791" spans="1:15" customFormat="1" ht="24" hidden="1" x14ac:dyDescent="0.25">
      <c r="A791" s="743"/>
      <c r="B791" s="169"/>
      <c r="C791" s="169"/>
      <c r="D791" s="169" t="s">
        <v>1066</v>
      </c>
      <c r="E791" s="169" t="s">
        <v>3474</v>
      </c>
      <c r="F791" s="169">
        <v>796</v>
      </c>
      <c r="G791" s="169" t="s">
        <v>17</v>
      </c>
      <c r="H791" s="39">
        <v>11</v>
      </c>
      <c r="I791" s="169" t="s">
        <v>1230</v>
      </c>
      <c r="J791" s="169" t="s">
        <v>113</v>
      </c>
      <c r="K791" s="176">
        <v>330</v>
      </c>
      <c r="L791" s="169"/>
      <c r="M791" s="169"/>
      <c r="N791" s="169"/>
      <c r="O791" s="169"/>
    </row>
    <row r="792" spans="1:15" customFormat="1" ht="24" hidden="1" x14ac:dyDescent="0.25">
      <c r="A792" s="743"/>
      <c r="B792" s="169"/>
      <c r="C792" s="169"/>
      <c r="D792" s="169" t="s">
        <v>1067</v>
      </c>
      <c r="E792" s="169" t="s">
        <v>3474</v>
      </c>
      <c r="F792" s="169">
        <v>796</v>
      </c>
      <c r="G792" s="169" t="s">
        <v>17</v>
      </c>
      <c r="H792" s="39">
        <v>10</v>
      </c>
      <c r="I792" s="169" t="s">
        <v>1230</v>
      </c>
      <c r="J792" s="169" t="s">
        <v>113</v>
      </c>
      <c r="K792" s="176">
        <v>990</v>
      </c>
      <c r="L792" s="169"/>
      <c r="M792" s="169"/>
      <c r="N792" s="169"/>
      <c r="O792" s="169"/>
    </row>
    <row r="793" spans="1:15" customFormat="1" ht="24" hidden="1" x14ac:dyDescent="0.25">
      <c r="A793" s="743"/>
      <c r="B793" s="169"/>
      <c r="C793" s="169"/>
      <c r="D793" s="169" t="s">
        <v>1177</v>
      </c>
      <c r="E793" s="169" t="s">
        <v>3474</v>
      </c>
      <c r="F793" s="169">
        <v>796</v>
      </c>
      <c r="G793" s="169" t="s">
        <v>17</v>
      </c>
      <c r="H793" s="39">
        <v>120</v>
      </c>
      <c r="I793" s="169" t="s">
        <v>1230</v>
      </c>
      <c r="J793" s="169" t="s">
        <v>113</v>
      </c>
      <c r="K793" s="176">
        <v>15600</v>
      </c>
      <c r="L793" s="169"/>
      <c r="M793" s="169"/>
      <c r="N793" s="169"/>
      <c r="O793" s="169"/>
    </row>
    <row r="794" spans="1:15" customFormat="1" ht="24" hidden="1" x14ac:dyDescent="0.25">
      <c r="A794" s="743"/>
      <c r="B794" s="169"/>
      <c r="C794" s="169"/>
      <c r="D794" s="169" t="s">
        <v>1178</v>
      </c>
      <c r="E794" s="169" t="s">
        <v>3474</v>
      </c>
      <c r="F794" s="169">
        <v>796</v>
      </c>
      <c r="G794" s="169" t="s">
        <v>17</v>
      </c>
      <c r="H794" s="39">
        <v>30</v>
      </c>
      <c r="I794" s="169" t="s">
        <v>1230</v>
      </c>
      <c r="J794" s="169" t="s">
        <v>113</v>
      </c>
      <c r="K794" s="176">
        <v>2970</v>
      </c>
      <c r="L794" s="169"/>
      <c r="M794" s="169"/>
      <c r="N794" s="169"/>
      <c r="O794" s="169"/>
    </row>
    <row r="795" spans="1:15" customFormat="1" ht="24" hidden="1" x14ac:dyDescent="0.25">
      <c r="A795" s="743"/>
      <c r="B795" s="169"/>
      <c r="C795" s="169"/>
      <c r="D795" s="169" t="s">
        <v>1068</v>
      </c>
      <c r="E795" s="169" t="s">
        <v>3474</v>
      </c>
      <c r="F795" s="169">
        <v>796</v>
      </c>
      <c r="G795" s="169" t="s">
        <v>17</v>
      </c>
      <c r="H795" s="39">
        <v>10</v>
      </c>
      <c r="I795" s="169" t="s">
        <v>1230</v>
      </c>
      <c r="J795" s="169" t="s">
        <v>113</v>
      </c>
      <c r="K795" s="176">
        <v>990</v>
      </c>
      <c r="L795" s="169"/>
      <c r="M795" s="169"/>
      <c r="N795" s="169"/>
      <c r="O795" s="169"/>
    </row>
    <row r="796" spans="1:15" customFormat="1" ht="24" hidden="1" x14ac:dyDescent="0.25">
      <c r="A796" s="743"/>
      <c r="B796" s="169"/>
      <c r="C796" s="169"/>
      <c r="D796" s="169" t="s">
        <v>1069</v>
      </c>
      <c r="E796" s="169" t="s">
        <v>3474</v>
      </c>
      <c r="F796" s="169">
        <v>796</v>
      </c>
      <c r="G796" s="169" t="s">
        <v>17</v>
      </c>
      <c r="H796" s="39">
        <v>172</v>
      </c>
      <c r="I796" s="169" t="s">
        <v>1230</v>
      </c>
      <c r="J796" s="169" t="s">
        <v>113</v>
      </c>
      <c r="K796" s="176">
        <v>5160</v>
      </c>
      <c r="L796" s="169"/>
      <c r="M796" s="169"/>
      <c r="N796" s="169"/>
      <c r="O796" s="169"/>
    </row>
    <row r="797" spans="1:15" customFormat="1" ht="24" hidden="1" x14ac:dyDescent="0.25">
      <c r="A797" s="743"/>
      <c r="B797" s="169"/>
      <c r="C797" s="169"/>
      <c r="D797" s="169" t="s">
        <v>1198</v>
      </c>
      <c r="E797" s="169" t="s">
        <v>3474</v>
      </c>
      <c r="F797" s="169">
        <v>796</v>
      </c>
      <c r="G797" s="169" t="s">
        <v>17</v>
      </c>
      <c r="H797" s="39">
        <v>60</v>
      </c>
      <c r="I797" s="169" t="s">
        <v>1230</v>
      </c>
      <c r="J797" s="169" t="s">
        <v>113</v>
      </c>
      <c r="K797" s="176">
        <v>11400</v>
      </c>
      <c r="L797" s="169"/>
      <c r="M797" s="169"/>
      <c r="N797" s="169"/>
      <c r="O797" s="169"/>
    </row>
    <row r="798" spans="1:15" customFormat="1" ht="24" hidden="1" x14ac:dyDescent="0.25">
      <c r="A798" s="743"/>
      <c r="B798" s="169"/>
      <c r="C798" s="169"/>
      <c r="D798" s="169" t="s">
        <v>3475</v>
      </c>
      <c r="E798" s="169" t="s">
        <v>1260</v>
      </c>
      <c r="F798" s="169">
        <v>796</v>
      </c>
      <c r="G798" s="169" t="s">
        <v>17</v>
      </c>
      <c r="H798" s="39">
        <v>25</v>
      </c>
      <c r="I798" s="169" t="s">
        <v>1230</v>
      </c>
      <c r="J798" s="169" t="s">
        <v>113</v>
      </c>
      <c r="K798" s="176">
        <v>8250</v>
      </c>
      <c r="L798" s="169"/>
      <c r="M798" s="169"/>
      <c r="N798" s="169"/>
      <c r="O798" s="169"/>
    </row>
    <row r="799" spans="1:15" customFormat="1" ht="24" hidden="1" x14ac:dyDescent="0.25">
      <c r="A799" s="743"/>
      <c r="B799" s="169"/>
      <c r="C799" s="169"/>
      <c r="D799" s="169" t="s">
        <v>1204</v>
      </c>
      <c r="E799" s="169" t="s">
        <v>3474</v>
      </c>
      <c r="F799" s="169">
        <v>796</v>
      </c>
      <c r="G799" s="169" t="s">
        <v>17</v>
      </c>
      <c r="H799" s="39">
        <v>30</v>
      </c>
      <c r="I799" s="169" t="s">
        <v>1230</v>
      </c>
      <c r="J799" s="169" t="s">
        <v>113</v>
      </c>
      <c r="K799" s="176">
        <v>6600</v>
      </c>
      <c r="L799" s="169"/>
      <c r="M799" s="169"/>
      <c r="N799" s="169"/>
      <c r="O799" s="169"/>
    </row>
    <row r="800" spans="1:15" customFormat="1" ht="48" hidden="1" x14ac:dyDescent="0.25">
      <c r="A800" s="743"/>
      <c r="B800" s="169"/>
      <c r="C800" s="169"/>
      <c r="D800" s="169" t="s">
        <v>1070</v>
      </c>
      <c r="E800" s="169" t="s">
        <v>3476</v>
      </c>
      <c r="F800" s="169">
        <v>796</v>
      </c>
      <c r="G800" s="169" t="s">
        <v>17</v>
      </c>
      <c r="H800" s="39">
        <v>4</v>
      </c>
      <c r="I800" s="169" t="s">
        <v>1230</v>
      </c>
      <c r="J800" s="169" t="s">
        <v>113</v>
      </c>
      <c r="K800" s="176">
        <v>100</v>
      </c>
      <c r="L800" s="169"/>
      <c r="M800" s="169"/>
      <c r="N800" s="169"/>
      <c r="O800" s="169"/>
    </row>
    <row r="801" spans="1:15" customFormat="1" ht="24" hidden="1" x14ac:dyDescent="0.25">
      <c r="A801" s="743"/>
      <c r="B801" s="169"/>
      <c r="C801" s="169"/>
      <c r="D801" s="169" t="s">
        <v>1071</v>
      </c>
      <c r="E801" s="169" t="s">
        <v>3477</v>
      </c>
      <c r="F801" s="169">
        <v>796</v>
      </c>
      <c r="G801" s="169" t="s">
        <v>17</v>
      </c>
      <c r="H801" s="39">
        <v>25</v>
      </c>
      <c r="I801" s="169" t="s">
        <v>1230</v>
      </c>
      <c r="J801" s="169" t="s">
        <v>113</v>
      </c>
      <c r="K801" s="176">
        <v>625</v>
      </c>
      <c r="L801" s="169"/>
      <c r="M801" s="169"/>
      <c r="N801" s="169"/>
      <c r="O801" s="169"/>
    </row>
    <row r="802" spans="1:15" customFormat="1" ht="24" hidden="1" x14ac:dyDescent="0.25">
      <c r="A802" s="744"/>
      <c r="B802" s="169"/>
      <c r="C802" s="169"/>
      <c r="D802" s="169" t="s">
        <v>1072</v>
      </c>
      <c r="E802" s="169" t="s">
        <v>3478</v>
      </c>
      <c r="F802" s="169">
        <v>796</v>
      </c>
      <c r="G802" s="169" t="s">
        <v>17</v>
      </c>
      <c r="H802" s="39">
        <v>4</v>
      </c>
      <c r="I802" s="169" t="s">
        <v>1230</v>
      </c>
      <c r="J802" s="169" t="s">
        <v>113</v>
      </c>
      <c r="K802" s="176">
        <v>100</v>
      </c>
      <c r="L802" s="169"/>
      <c r="M802" s="169"/>
      <c r="N802" s="169"/>
      <c r="O802" s="169"/>
    </row>
    <row r="803" spans="1:15" ht="24" hidden="1" x14ac:dyDescent="0.2">
      <c r="A803" s="778">
        <v>49</v>
      </c>
      <c r="B803" s="72" t="s">
        <v>830</v>
      </c>
      <c r="C803" s="36" t="s">
        <v>831</v>
      </c>
      <c r="D803" s="2" t="s">
        <v>1077</v>
      </c>
      <c r="E803" s="2" t="s">
        <v>217</v>
      </c>
      <c r="F803" s="2">
        <v>839</v>
      </c>
      <c r="G803" s="2" t="s">
        <v>107</v>
      </c>
      <c r="H803" s="66">
        <v>92930</v>
      </c>
      <c r="I803" s="2" t="s">
        <v>112</v>
      </c>
      <c r="J803" s="2" t="s">
        <v>113</v>
      </c>
      <c r="K803" s="261">
        <v>12465963.949999999</v>
      </c>
      <c r="L803" s="2" t="s">
        <v>7</v>
      </c>
      <c r="M803" s="2" t="s">
        <v>8</v>
      </c>
      <c r="N803" s="2" t="s">
        <v>22</v>
      </c>
      <c r="O803" s="2" t="s">
        <v>23</v>
      </c>
    </row>
    <row r="804" spans="1:15" ht="60" hidden="1" x14ac:dyDescent="0.2">
      <c r="A804" s="779"/>
      <c r="B804" s="2"/>
      <c r="C804" s="2"/>
      <c r="D804" s="6" t="s">
        <v>1078</v>
      </c>
      <c r="E804" s="6" t="s">
        <v>3073</v>
      </c>
      <c r="F804" s="6">
        <v>796</v>
      </c>
      <c r="G804" s="6" t="s">
        <v>107</v>
      </c>
      <c r="H804" s="68">
        <v>15</v>
      </c>
      <c r="I804" s="6" t="s">
        <v>112</v>
      </c>
      <c r="J804" s="6" t="s">
        <v>113</v>
      </c>
      <c r="K804" s="181">
        <v>5199.1499999999996</v>
      </c>
      <c r="L804" s="6"/>
      <c r="M804" s="6"/>
      <c r="N804" s="6"/>
      <c r="O804" s="6"/>
    </row>
    <row r="805" spans="1:15" ht="60" hidden="1" x14ac:dyDescent="0.2">
      <c r="A805" s="779"/>
      <c r="B805" s="2"/>
      <c r="C805" s="2"/>
      <c r="D805" s="6" t="s">
        <v>1080</v>
      </c>
      <c r="E805" s="6" t="s">
        <v>3074</v>
      </c>
      <c r="F805" s="6">
        <v>796</v>
      </c>
      <c r="G805" s="6" t="s">
        <v>107</v>
      </c>
      <c r="H805" s="68">
        <v>28</v>
      </c>
      <c r="I805" s="6" t="s">
        <v>112</v>
      </c>
      <c r="J805" s="6" t="s">
        <v>113</v>
      </c>
      <c r="K805" s="181">
        <v>17640</v>
      </c>
      <c r="L805" s="6"/>
      <c r="M805" s="6"/>
      <c r="N805" s="6"/>
      <c r="O805" s="6"/>
    </row>
    <row r="806" spans="1:15" ht="48" hidden="1" x14ac:dyDescent="0.2">
      <c r="A806" s="779"/>
      <c r="B806" s="2"/>
      <c r="C806" s="2"/>
      <c r="D806" s="6" t="s">
        <v>1082</v>
      </c>
      <c r="E806" s="6" t="s">
        <v>1083</v>
      </c>
      <c r="F806" s="6">
        <v>796</v>
      </c>
      <c r="G806" s="6" t="s">
        <v>107</v>
      </c>
      <c r="H806" s="68">
        <v>697</v>
      </c>
      <c r="I806" s="6" t="s">
        <v>112</v>
      </c>
      <c r="J806" s="6" t="s">
        <v>113</v>
      </c>
      <c r="K806" s="181">
        <v>370943.4</v>
      </c>
      <c r="L806" s="6"/>
      <c r="M806" s="6"/>
      <c r="N806" s="6"/>
      <c r="O806" s="6"/>
    </row>
    <row r="807" spans="1:15" ht="60" hidden="1" x14ac:dyDescent="0.2">
      <c r="A807" s="779"/>
      <c r="B807" s="2"/>
      <c r="C807" s="2"/>
      <c r="D807" s="6" t="s">
        <v>1084</v>
      </c>
      <c r="E807" s="6" t="s">
        <v>3075</v>
      </c>
      <c r="F807" s="6">
        <v>796</v>
      </c>
      <c r="G807" s="6" t="s">
        <v>107</v>
      </c>
      <c r="H807" s="68">
        <v>215</v>
      </c>
      <c r="I807" s="6" t="s">
        <v>112</v>
      </c>
      <c r="J807" s="6" t="s">
        <v>113</v>
      </c>
      <c r="K807" s="181">
        <v>220101.95</v>
      </c>
      <c r="L807" s="6"/>
      <c r="M807" s="6"/>
      <c r="N807" s="6"/>
      <c r="O807" s="6"/>
    </row>
    <row r="808" spans="1:15" ht="72" hidden="1" x14ac:dyDescent="0.2">
      <c r="A808" s="779"/>
      <c r="B808" s="2"/>
      <c r="C808" s="2"/>
      <c r="D808" s="6" t="s">
        <v>1086</v>
      </c>
      <c r="E808" s="6" t="s">
        <v>3087</v>
      </c>
      <c r="F808" s="6">
        <v>796</v>
      </c>
      <c r="G808" s="6" t="s">
        <v>107</v>
      </c>
      <c r="H808" s="68">
        <v>1</v>
      </c>
      <c r="I808" s="6" t="s">
        <v>112</v>
      </c>
      <c r="J808" s="6" t="s">
        <v>113</v>
      </c>
      <c r="K808" s="181">
        <v>572.88</v>
      </c>
      <c r="L808" s="6"/>
      <c r="M808" s="6"/>
      <c r="N808" s="6"/>
      <c r="O808" s="6"/>
    </row>
    <row r="809" spans="1:15" ht="60" x14ac:dyDescent="0.2">
      <c r="A809" s="779"/>
      <c r="B809" s="2"/>
      <c r="C809" s="2"/>
      <c r="D809" s="6" t="s">
        <v>1087</v>
      </c>
      <c r="E809" s="6" t="s">
        <v>3076</v>
      </c>
      <c r="F809" s="6">
        <v>839</v>
      </c>
      <c r="G809" s="6" t="s">
        <v>143</v>
      </c>
      <c r="H809" s="68">
        <v>173</v>
      </c>
      <c r="I809" s="6" t="s">
        <v>112</v>
      </c>
      <c r="J809" s="6" t="s">
        <v>113</v>
      </c>
      <c r="K809" s="181">
        <v>76530.009999999995</v>
      </c>
      <c r="L809" s="6"/>
      <c r="M809" s="6"/>
      <c r="N809" s="6"/>
      <c r="O809" s="6"/>
    </row>
    <row r="810" spans="1:15" ht="24" hidden="1" x14ac:dyDescent="0.2">
      <c r="A810" s="779"/>
      <c r="B810" s="2"/>
      <c r="C810" s="2"/>
      <c r="D810" s="6" t="s">
        <v>1089</v>
      </c>
      <c r="E810" s="6" t="s">
        <v>153</v>
      </c>
      <c r="F810" s="6">
        <v>778</v>
      </c>
      <c r="G810" s="6" t="s">
        <v>903</v>
      </c>
      <c r="H810" s="68">
        <v>10</v>
      </c>
      <c r="I810" s="6" t="s">
        <v>112</v>
      </c>
      <c r="J810" s="6" t="s">
        <v>113</v>
      </c>
      <c r="K810" s="181">
        <v>500</v>
      </c>
      <c r="L810" s="6"/>
      <c r="M810" s="6"/>
      <c r="N810" s="6"/>
      <c r="O810" s="6"/>
    </row>
    <row r="811" spans="1:15" ht="24" hidden="1" x14ac:dyDescent="0.2">
      <c r="A811" s="779"/>
      <c r="B811" s="2"/>
      <c r="C811" s="2"/>
      <c r="D811" s="6" t="s">
        <v>1090</v>
      </c>
      <c r="E811" s="6" t="s">
        <v>153</v>
      </c>
      <c r="F811" s="6">
        <v>796</v>
      </c>
      <c r="G811" s="6" t="s">
        <v>107</v>
      </c>
      <c r="H811" s="68">
        <v>28</v>
      </c>
      <c r="I811" s="6" t="s">
        <v>112</v>
      </c>
      <c r="J811" s="6" t="s">
        <v>113</v>
      </c>
      <c r="K811" s="181">
        <v>467320</v>
      </c>
      <c r="L811" s="6"/>
      <c r="M811" s="6"/>
      <c r="N811" s="6"/>
      <c r="O811" s="6"/>
    </row>
    <row r="812" spans="1:15" ht="72" hidden="1" x14ac:dyDescent="0.2">
      <c r="A812" s="779"/>
      <c r="B812" s="2"/>
      <c r="C812" s="2"/>
      <c r="D812" s="6" t="s">
        <v>1091</v>
      </c>
      <c r="E812" s="6" t="s">
        <v>3077</v>
      </c>
      <c r="F812" s="6">
        <v>796</v>
      </c>
      <c r="G812" s="6" t="s">
        <v>107</v>
      </c>
      <c r="H812" s="68">
        <v>115</v>
      </c>
      <c r="I812" s="6" t="s">
        <v>112</v>
      </c>
      <c r="J812" s="6" t="s">
        <v>113</v>
      </c>
      <c r="K812" s="181">
        <v>150650</v>
      </c>
      <c r="L812" s="6"/>
      <c r="M812" s="6"/>
      <c r="N812" s="6"/>
      <c r="O812" s="6"/>
    </row>
    <row r="813" spans="1:15" ht="72" hidden="1" x14ac:dyDescent="0.2">
      <c r="A813" s="779"/>
      <c r="B813" s="2"/>
      <c r="C813" s="2"/>
      <c r="D813" s="6" t="s">
        <v>1093</v>
      </c>
      <c r="E813" s="6" t="s">
        <v>1141</v>
      </c>
      <c r="F813" s="6">
        <v>796</v>
      </c>
      <c r="G813" s="6" t="s">
        <v>107</v>
      </c>
      <c r="H813" s="68">
        <v>4</v>
      </c>
      <c r="I813" s="6" t="s">
        <v>112</v>
      </c>
      <c r="J813" s="6" t="s">
        <v>113</v>
      </c>
      <c r="K813" s="181">
        <v>16584</v>
      </c>
      <c r="L813" s="6"/>
      <c r="M813" s="6"/>
      <c r="N813" s="6"/>
      <c r="O813" s="6"/>
    </row>
    <row r="814" spans="1:15" ht="60" hidden="1" x14ac:dyDescent="0.2">
      <c r="A814" s="779"/>
      <c r="B814" s="2"/>
      <c r="C814" s="2"/>
      <c r="D814" s="6" t="s">
        <v>1094</v>
      </c>
      <c r="E814" s="6" t="s">
        <v>1095</v>
      </c>
      <c r="F814" s="6">
        <v>839</v>
      </c>
      <c r="G814" s="6" t="s">
        <v>143</v>
      </c>
      <c r="H814" s="68">
        <v>13</v>
      </c>
      <c r="I814" s="6" t="s">
        <v>112</v>
      </c>
      <c r="J814" s="6" t="s">
        <v>113</v>
      </c>
      <c r="K814" s="181">
        <v>32175</v>
      </c>
      <c r="L814" s="6"/>
      <c r="M814" s="6"/>
      <c r="N814" s="6"/>
      <c r="O814" s="6"/>
    </row>
    <row r="815" spans="1:15" ht="72" hidden="1" x14ac:dyDescent="0.2">
      <c r="A815" s="779"/>
      <c r="B815" s="2"/>
      <c r="C815" s="2"/>
      <c r="D815" s="6" t="s">
        <v>1096</v>
      </c>
      <c r="E815" s="6" t="s">
        <v>3078</v>
      </c>
      <c r="F815" s="6">
        <v>796</v>
      </c>
      <c r="G815" s="6" t="s">
        <v>107</v>
      </c>
      <c r="H815" s="68">
        <v>161</v>
      </c>
      <c r="I815" s="6" t="s">
        <v>112</v>
      </c>
      <c r="J815" s="6" t="s">
        <v>113</v>
      </c>
      <c r="K815" s="181">
        <v>530334</v>
      </c>
      <c r="L815" s="6"/>
      <c r="M815" s="6"/>
      <c r="N815" s="6"/>
      <c r="O815" s="6"/>
    </row>
    <row r="816" spans="1:15" ht="72" hidden="1" x14ac:dyDescent="0.2">
      <c r="A816" s="779"/>
      <c r="B816" s="2"/>
      <c r="C816" s="2"/>
      <c r="D816" s="6" t="s">
        <v>1098</v>
      </c>
      <c r="E816" s="6" t="s">
        <v>3079</v>
      </c>
      <c r="F816" s="6">
        <v>796</v>
      </c>
      <c r="G816" s="6" t="s">
        <v>107</v>
      </c>
      <c r="H816" s="68">
        <v>13</v>
      </c>
      <c r="I816" s="6" t="s">
        <v>112</v>
      </c>
      <c r="J816" s="6" t="s">
        <v>113</v>
      </c>
      <c r="K816" s="181">
        <v>54699.19</v>
      </c>
      <c r="L816" s="6"/>
      <c r="M816" s="6"/>
      <c r="N816" s="6"/>
      <c r="O816" s="6"/>
    </row>
    <row r="817" spans="1:15" ht="72" hidden="1" x14ac:dyDescent="0.2">
      <c r="A817" s="779"/>
      <c r="B817" s="2"/>
      <c r="C817" s="2"/>
      <c r="D817" s="6" t="s">
        <v>1100</v>
      </c>
      <c r="E817" s="6" t="s">
        <v>3080</v>
      </c>
      <c r="F817" s="6">
        <v>796</v>
      </c>
      <c r="G817" s="6" t="s">
        <v>107</v>
      </c>
      <c r="H817" s="68">
        <v>22</v>
      </c>
      <c r="I817" s="6" t="s">
        <v>112</v>
      </c>
      <c r="J817" s="6" t="s">
        <v>113</v>
      </c>
      <c r="K817" s="181">
        <v>71313.66</v>
      </c>
      <c r="L817" s="6"/>
      <c r="M817" s="6"/>
      <c r="N817" s="6"/>
      <c r="O817" s="6"/>
    </row>
    <row r="818" spans="1:15" ht="60" hidden="1" x14ac:dyDescent="0.2">
      <c r="A818" s="779"/>
      <c r="B818" s="2"/>
      <c r="C818" s="2"/>
      <c r="D818" s="6" t="s">
        <v>1102</v>
      </c>
      <c r="E818" s="6" t="s">
        <v>3081</v>
      </c>
      <c r="F818" s="6">
        <v>796</v>
      </c>
      <c r="G818" s="6" t="s">
        <v>107</v>
      </c>
      <c r="H818" s="68">
        <v>9</v>
      </c>
      <c r="I818" s="6" t="s">
        <v>112</v>
      </c>
      <c r="J818" s="6" t="s">
        <v>113</v>
      </c>
      <c r="K818" s="181">
        <v>25329.69</v>
      </c>
      <c r="L818" s="6"/>
      <c r="M818" s="6"/>
      <c r="N818" s="6"/>
      <c r="O818" s="6"/>
    </row>
    <row r="819" spans="1:15" ht="60" hidden="1" x14ac:dyDescent="0.2">
      <c r="A819" s="779"/>
      <c r="B819" s="2"/>
      <c r="C819" s="2"/>
      <c r="D819" s="6" t="s">
        <v>1104</v>
      </c>
      <c r="E819" s="6" t="s">
        <v>3082</v>
      </c>
      <c r="F819" s="6">
        <v>796</v>
      </c>
      <c r="G819" s="6" t="s">
        <v>107</v>
      </c>
      <c r="H819" s="68">
        <v>80</v>
      </c>
      <c r="I819" s="6" t="s">
        <v>112</v>
      </c>
      <c r="J819" s="6" t="s">
        <v>113</v>
      </c>
      <c r="K819" s="181">
        <v>209432</v>
      </c>
      <c r="L819" s="6"/>
      <c r="M819" s="6"/>
      <c r="N819" s="6"/>
      <c r="O819" s="6"/>
    </row>
    <row r="820" spans="1:15" s="27" customFormat="1" ht="60" hidden="1" x14ac:dyDescent="0.2">
      <c r="A820" s="779"/>
      <c r="B820" s="2"/>
      <c r="C820" s="2"/>
      <c r="D820" s="6" t="s">
        <v>1106</v>
      </c>
      <c r="E820" s="6" t="s">
        <v>3083</v>
      </c>
      <c r="F820" s="6">
        <v>796</v>
      </c>
      <c r="G820" s="6" t="s">
        <v>107</v>
      </c>
      <c r="H820" s="68">
        <v>78</v>
      </c>
      <c r="I820" s="6" t="s">
        <v>112</v>
      </c>
      <c r="J820" s="6" t="s">
        <v>113</v>
      </c>
      <c r="K820" s="181">
        <v>234000</v>
      </c>
      <c r="L820" s="6"/>
      <c r="M820" s="6"/>
      <c r="N820" s="6"/>
      <c r="O820" s="6"/>
    </row>
    <row r="821" spans="1:15" s="27" customFormat="1" ht="72" hidden="1" x14ac:dyDescent="0.2">
      <c r="A821" s="779"/>
      <c r="B821" s="2"/>
      <c r="C821" s="2"/>
      <c r="D821" s="6" t="s">
        <v>1108</v>
      </c>
      <c r="E821" s="6" t="s">
        <v>3084</v>
      </c>
      <c r="F821" s="6">
        <v>796</v>
      </c>
      <c r="G821" s="6" t="s">
        <v>107</v>
      </c>
      <c r="H821" s="68">
        <v>18</v>
      </c>
      <c r="I821" s="6" t="s">
        <v>112</v>
      </c>
      <c r="J821" s="6" t="s">
        <v>113</v>
      </c>
      <c r="K821" s="181">
        <v>27000</v>
      </c>
      <c r="L821" s="6"/>
      <c r="M821" s="6"/>
      <c r="N821" s="6"/>
      <c r="O821" s="6"/>
    </row>
    <row r="822" spans="1:15" s="27" customFormat="1" ht="60" hidden="1" x14ac:dyDescent="0.2">
      <c r="A822" s="779"/>
      <c r="B822" s="2"/>
      <c r="C822" s="2"/>
      <c r="D822" s="6" t="s">
        <v>1110</v>
      </c>
      <c r="E822" s="6" t="s">
        <v>3085</v>
      </c>
      <c r="F822" s="6">
        <v>796</v>
      </c>
      <c r="G822" s="6" t="s">
        <v>107</v>
      </c>
      <c r="H822" s="68">
        <v>348</v>
      </c>
      <c r="I822" s="6" t="s">
        <v>112</v>
      </c>
      <c r="J822" s="6" t="s">
        <v>113</v>
      </c>
      <c r="K822" s="181">
        <v>591600</v>
      </c>
      <c r="L822" s="6"/>
      <c r="M822" s="6"/>
      <c r="N822" s="6"/>
      <c r="O822" s="6"/>
    </row>
    <row r="823" spans="1:15" s="27" customFormat="1" ht="72" hidden="1" x14ac:dyDescent="0.2">
      <c r="A823" s="779"/>
      <c r="B823" s="2"/>
      <c r="C823" s="2"/>
      <c r="D823" s="6" t="s">
        <v>1112</v>
      </c>
      <c r="E823" s="6" t="s">
        <v>3086</v>
      </c>
      <c r="F823" s="6">
        <v>796</v>
      </c>
      <c r="G823" s="6" t="s">
        <v>107</v>
      </c>
      <c r="H823" s="68">
        <v>1277</v>
      </c>
      <c r="I823" s="6" t="s">
        <v>112</v>
      </c>
      <c r="J823" s="6" t="s">
        <v>113</v>
      </c>
      <c r="K823" s="181">
        <v>2554000</v>
      </c>
      <c r="L823" s="6"/>
      <c r="M823" s="6"/>
      <c r="N823" s="6"/>
      <c r="O823" s="6"/>
    </row>
    <row r="824" spans="1:15" s="27" customFormat="1" ht="72" hidden="1" x14ac:dyDescent="0.2">
      <c r="A824" s="779"/>
      <c r="B824" s="2"/>
      <c r="C824" s="2"/>
      <c r="D824" s="6" t="s">
        <v>1114</v>
      </c>
      <c r="E824" s="6" t="s">
        <v>1115</v>
      </c>
      <c r="F824" s="6">
        <v>778</v>
      </c>
      <c r="G824" s="6" t="s">
        <v>903</v>
      </c>
      <c r="H824" s="68">
        <v>13</v>
      </c>
      <c r="I824" s="6" t="s">
        <v>112</v>
      </c>
      <c r="J824" s="6" t="s">
        <v>113</v>
      </c>
      <c r="K824" s="181">
        <v>1378</v>
      </c>
      <c r="L824" s="6"/>
      <c r="M824" s="6"/>
      <c r="N824" s="6"/>
      <c r="O824" s="6"/>
    </row>
    <row r="825" spans="1:15" s="27" customFormat="1" ht="24" hidden="1" x14ac:dyDescent="0.2">
      <c r="A825" s="779"/>
      <c r="B825" s="2"/>
      <c r="C825" s="2"/>
      <c r="D825" s="6" t="s">
        <v>1116</v>
      </c>
      <c r="E825" s="6" t="s">
        <v>1117</v>
      </c>
      <c r="F825" s="6">
        <v>778</v>
      </c>
      <c r="G825" s="6" t="s">
        <v>903</v>
      </c>
      <c r="H825" s="68">
        <v>8000</v>
      </c>
      <c r="I825" s="6" t="s">
        <v>112</v>
      </c>
      <c r="J825" s="6" t="s">
        <v>113</v>
      </c>
      <c r="K825" s="181">
        <v>8000</v>
      </c>
      <c r="L825" s="6"/>
      <c r="M825" s="6"/>
      <c r="N825" s="6"/>
      <c r="O825" s="6"/>
    </row>
    <row r="826" spans="1:15" s="27" customFormat="1" ht="24" hidden="1" x14ac:dyDescent="0.2">
      <c r="A826" s="779"/>
      <c r="B826" s="2"/>
      <c r="C826" s="2"/>
      <c r="D826" s="6" t="s">
        <v>1118</v>
      </c>
      <c r="E826" s="6" t="s">
        <v>1117</v>
      </c>
      <c r="F826" s="6">
        <v>796</v>
      </c>
      <c r="G826" s="6" t="s">
        <v>107</v>
      </c>
      <c r="H826" s="68">
        <v>9000</v>
      </c>
      <c r="I826" s="6" t="s">
        <v>112</v>
      </c>
      <c r="J826" s="6" t="s">
        <v>113</v>
      </c>
      <c r="K826" s="181">
        <v>9000</v>
      </c>
      <c r="L826" s="6"/>
      <c r="M826" s="6"/>
      <c r="N826" s="6"/>
      <c r="O826" s="6"/>
    </row>
    <row r="827" spans="1:15" s="27" customFormat="1" ht="24" hidden="1" x14ac:dyDescent="0.2">
      <c r="A827" s="780"/>
      <c r="B827" s="2"/>
      <c r="C827" s="2"/>
      <c r="D827" s="6" t="s">
        <v>1119</v>
      </c>
      <c r="E827" s="6" t="s">
        <v>153</v>
      </c>
      <c r="F827" s="6">
        <v>796</v>
      </c>
      <c r="G827" s="6" t="s">
        <v>107</v>
      </c>
      <c r="H827" s="68">
        <v>336</v>
      </c>
      <c r="I827" s="6" t="s">
        <v>112</v>
      </c>
      <c r="J827" s="6" t="s">
        <v>113</v>
      </c>
      <c r="K827" s="181">
        <v>36960</v>
      </c>
      <c r="L827" s="6"/>
      <c r="M827" s="6"/>
      <c r="N827" s="6"/>
      <c r="O827" s="6"/>
    </row>
    <row r="828" spans="1:15" s="27" customFormat="1" ht="24" hidden="1" x14ac:dyDescent="0.2">
      <c r="A828" s="104"/>
      <c r="B828" s="2"/>
      <c r="C828" s="2"/>
      <c r="D828" s="6" t="s">
        <v>1120</v>
      </c>
      <c r="E828" s="6" t="s">
        <v>1121</v>
      </c>
      <c r="F828" s="6">
        <v>796</v>
      </c>
      <c r="G828" s="6" t="s">
        <v>107</v>
      </c>
      <c r="H828" s="68">
        <v>24400</v>
      </c>
      <c r="I828" s="6" t="s">
        <v>112</v>
      </c>
      <c r="J828" s="6" t="s">
        <v>113</v>
      </c>
      <c r="K828" s="181">
        <v>57828</v>
      </c>
      <c r="L828" s="6"/>
      <c r="M828" s="6"/>
      <c r="N828" s="6"/>
      <c r="O828" s="6"/>
    </row>
    <row r="829" spans="1:15" s="27" customFormat="1" ht="72" hidden="1" x14ac:dyDescent="0.2">
      <c r="A829" s="104"/>
      <c r="B829" s="2"/>
      <c r="C829" s="2"/>
      <c r="D829" s="6" t="s">
        <v>1122</v>
      </c>
      <c r="E829" s="6" t="s">
        <v>3130</v>
      </c>
      <c r="F829" s="6">
        <v>796</v>
      </c>
      <c r="G829" s="6" t="s">
        <v>107</v>
      </c>
      <c r="H829" s="68">
        <v>12820</v>
      </c>
      <c r="I829" s="6" t="s">
        <v>112</v>
      </c>
      <c r="J829" s="6" t="s">
        <v>113</v>
      </c>
      <c r="K829" s="181">
        <v>30383.4</v>
      </c>
      <c r="L829" s="6"/>
      <c r="M829" s="6"/>
      <c r="N829" s="6"/>
      <c r="O829" s="6"/>
    </row>
    <row r="830" spans="1:15" s="27" customFormat="1" ht="60" hidden="1" x14ac:dyDescent="0.2">
      <c r="A830" s="104"/>
      <c r="B830" s="2"/>
      <c r="C830" s="2"/>
      <c r="D830" s="6" t="s">
        <v>1078</v>
      </c>
      <c r="E830" s="6" t="s">
        <v>3073</v>
      </c>
      <c r="F830" s="6">
        <v>796</v>
      </c>
      <c r="G830" s="6" t="s">
        <v>107</v>
      </c>
      <c r="H830" s="68">
        <v>188</v>
      </c>
      <c r="I830" s="6" t="s">
        <v>112</v>
      </c>
      <c r="J830" s="6" t="s">
        <v>113</v>
      </c>
      <c r="K830" s="181">
        <v>65162.68</v>
      </c>
      <c r="L830" s="6"/>
      <c r="M830" s="6"/>
      <c r="N830" s="6"/>
      <c r="O830" s="6"/>
    </row>
    <row r="831" spans="1:15" s="27" customFormat="1" ht="60" hidden="1" x14ac:dyDescent="0.2">
      <c r="A831" s="104"/>
      <c r="B831" s="2"/>
      <c r="C831" s="2"/>
      <c r="D831" s="6" t="s">
        <v>1080</v>
      </c>
      <c r="E831" s="6" t="s">
        <v>3074</v>
      </c>
      <c r="F831" s="6">
        <v>796</v>
      </c>
      <c r="G831" s="6" t="s">
        <v>107</v>
      </c>
      <c r="H831" s="68">
        <v>227</v>
      </c>
      <c r="I831" s="6" t="s">
        <v>112</v>
      </c>
      <c r="J831" s="6" t="s">
        <v>113</v>
      </c>
      <c r="K831" s="181">
        <v>143010</v>
      </c>
      <c r="L831" s="6"/>
      <c r="M831" s="6"/>
      <c r="N831" s="6"/>
      <c r="O831" s="6"/>
    </row>
    <row r="832" spans="1:15" s="27" customFormat="1" ht="48" hidden="1" x14ac:dyDescent="0.2">
      <c r="A832" s="104"/>
      <c r="B832" s="2"/>
      <c r="C832" s="2"/>
      <c r="D832" s="6" t="s">
        <v>1082</v>
      </c>
      <c r="E832" s="6" t="s">
        <v>1083</v>
      </c>
      <c r="F832" s="6">
        <v>796</v>
      </c>
      <c r="G832" s="6" t="s">
        <v>107</v>
      </c>
      <c r="H832" s="68">
        <v>759</v>
      </c>
      <c r="I832" s="6" t="s">
        <v>112</v>
      </c>
      <c r="J832" s="6" t="s">
        <v>113</v>
      </c>
      <c r="K832" s="181">
        <v>403939.8</v>
      </c>
      <c r="L832" s="6"/>
      <c r="M832" s="6"/>
      <c r="N832" s="6"/>
      <c r="O832" s="6"/>
    </row>
    <row r="833" spans="1:15" s="27" customFormat="1" ht="60" hidden="1" x14ac:dyDescent="0.2">
      <c r="A833" s="104"/>
      <c r="B833" s="2"/>
      <c r="C833" s="2"/>
      <c r="D833" s="6" t="s">
        <v>1084</v>
      </c>
      <c r="E833" s="6" t="s">
        <v>1085</v>
      </c>
      <c r="F833" s="6">
        <v>796</v>
      </c>
      <c r="G833" s="6" t="s">
        <v>107</v>
      </c>
      <c r="H833" s="68">
        <v>368</v>
      </c>
      <c r="I833" s="6" t="s">
        <v>112</v>
      </c>
      <c r="J833" s="6" t="s">
        <v>113</v>
      </c>
      <c r="K833" s="181">
        <v>376732.64</v>
      </c>
      <c r="L833" s="6"/>
      <c r="M833" s="6"/>
      <c r="N833" s="6"/>
      <c r="O833" s="6"/>
    </row>
    <row r="834" spans="1:15" s="27" customFormat="1" ht="72" hidden="1" x14ac:dyDescent="0.2">
      <c r="A834" s="104"/>
      <c r="B834" s="2"/>
      <c r="C834" s="2"/>
      <c r="D834" s="6" t="s">
        <v>1086</v>
      </c>
      <c r="E834" s="6" t="s">
        <v>3087</v>
      </c>
      <c r="F834" s="6">
        <v>796</v>
      </c>
      <c r="G834" s="6" t="s">
        <v>107</v>
      </c>
      <c r="H834" s="68">
        <v>30</v>
      </c>
      <c r="I834" s="6" t="s">
        <v>112</v>
      </c>
      <c r="J834" s="6" t="s">
        <v>113</v>
      </c>
      <c r="K834" s="181">
        <v>17186.400000000001</v>
      </c>
      <c r="L834" s="6"/>
      <c r="M834" s="6"/>
      <c r="N834" s="6"/>
      <c r="O834" s="6"/>
    </row>
    <row r="835" spans="1:15" s="27" customFormat="1" ht="60" x14ac:dyDescent="0.2">
      <c r="A835" s="104"/>
      <c r="B835" s="2"/>
      <c r="C835" s="2"/>
      <c r="D835" s="6" t="s">
        <v>1087</v>
      </c>
      <c r="E835" s="6" t="s">
        <v>3076</v>
      </c>
      <c r="F835" s="6">
        <v>839</v>
      </c>
      <c r="G835" s="6" t="s">
        <v>143</v>
      </c>
      <c r="H835" s="68">
        <v>409</v>
      </c>
      <c r="I835" s="6" t="s">
        <v>112</v>
      </c>
      <c r="J835" s="6" t="s">
        <v>113</v>
      </c>
      <c r="K835" s="181">
        <v>180929.33</v>
      </c>
      <c r="L835" s="6"/>
      <c r="M835" s="6"/>
      <c r="N835" s="6"/>
      <c r="O835" s="6"/>
    </row>
    <row r="836" spans="1:15" s="27" customFormat="1" ht="24" hidden="1" x14ac:dyDescent="0.2">
      <c r="A836" s="104"/>
      <c r="B836" s="2"/>
      <c r="C836" s="2"/>
      <c r="D836" s="6" t="s">
        <v>1123</v>
      </c>
      <c r="E836" s="6" t="s">
        <v>1124</v>
      </c>
      <c r="F836" s="6">
        <v>839</v>
      </c>
      <c r="G836" s="6" t="s">
        <v>143</v>
      </c>
      <c r="H836" s="68">
        <v>9</v>
      </c>
      <c r="I836" s="6" t="s">
        <v>112</v>
      </c>
      <c r="J836" s="6" t="s">
        <v>113</v>
      </c>
      <c r="K836" s="181">
        <v>2036.07</v>
      </c>
      <c r="L836" s="6"/>
      <c r="M836" s="6"/>
      <c r="N836" s="6"/>
      <c r="O836" s="6"/>
    </row>
    <row r="837" spans="1:15" s="27" customFormat="1" ht="72" hidden="1" x14ac:dyDescent="0.2">
      <c r="A837" s="104"/>
      <c r="B837" s="2"/>
      <c r="C837" s="2"/>
      <c r="D837" s="6" t="s">
        <v>1125</v>
      </c>
      <c r="E837" s="6" t="s">
        <v>1126</v>
      </c>
      <c r="F837" s="6">
        <v>796</v>
      </c>
      <c r="G837" s="6" t="s">
        <v>107</v>
      </c>
      <c r="H837" s="68">
        <v>4</v>
      </c>
      <c r="I837" s="6" t="s">
        <v>112</v>
      </c>
      <c r="J837" s="6" t="s">
        <v>113</v>
      </c>
      <c r="K837" s="181">
        <v>5425.2</v>
      </c>
      <c r="L837" s="6"/>
      <c r="M837" s="6"/>
      <c r="N837" s="6"/>
      <c r="O837" s="6"/>
    </row>
    <row r="838" spans="1:15" s="27" customFormat="1" ht="36" hidden="1" x14ac:dyDescent="0.2">
      <c r="A838" s="104"/>
      <c r="B838" s="2"/>
      <c r="C838" s="2"/>
      <c r="D838" s="6" t="s">
        <v>1127</v>
      </c>
      <c r="E838" s="6" t="s">
        <v>1128</v>
      </c>
      <c r="F838" s="6">
        <v>796</v>
      </c>
      <c r="G838" s="6" t="s">
        <v>107</v>
      </c>
      <c r="H838" s="68">
        <v>2</v>
      </c>
      <c r="I838" s="6" t="s">
        <v>112</v>
      </c>
      <c r="J838" s="6" t="s">
        <v>113</v>
      </c>
      <c r="K838" s="181">
        <v>12500</v>
      </c>
      <c r="L838" s="6"/>
      <c r="M838" s="6"/>
      <c r="N838" s="6"/>
      <c r="O838" s="6"/>
    </row>
    <row r="839" spans="1:15" s="27" customFormat="1" ht="24" hidden="1" x14ac:dyDescent="0.2">
      <c r="A839" s="104"/>
      <c r="B839" s="2"/>
      <c r="C839" s="2"/>
      <c r="D839" s="6" t="s">
        <v>1129</v>
      </c>
      <c r="E839" s="6" t="s">
        <v>153</v>
      </c>
      <c r="F839" s="6">
        <v>839</v>
      </c>
      <c r="G839" s="6" t="s">
        <v>143</v>
      </c>
      <c r="H839" s="68">
        <v>86</v>
      </c>
      <c r="I839" s="6" t="s">
        <v>112</v>
      </c>
      <c r="J839" s="6" t="s">
        <v>113</v>
      </c>
      <c r="K839" s="181">
        <v>22618</v>
      </c>
      <c r="L839" s="6"/>
      <c r="M839" s="6"/>
      <c r="N839" s="6"/>
      <c r="O839" s="6"/>
    </row>
    <row r="840" spans="1:15" s="27" customFormat="1" ht="24" hidden="1" x14ac:dyDescent="0.2">
      <c r="A840" s="104"/>
      <c r="B840" s="2"/>
      <c r="C840" s="2"/>
      <c r="D840" s="6" t="s">
        <v>1130</v>
      </c>
      <c r="E840" s="6" t="s">
        <v>1131</v>
      </c>
      <c r="F840" s="6">
        <v>839</v>
      </c>
      <c r="G840" s="6" t="s">
        <v>143</v>
      </c>
      <c r="H840" s="68">
        <v>30</v>
      </c>
      <c r="I840" s="6" t="s">
        <v>112</v>
      </c>
      <c r="J840" s="6" t="s">
        <v>113</v>
      </c>
      <c r="K840" s="181">
        <v>12570</v>
      </c>
      <c r="L840" s="6"/>
      <c r="M840" s="6"/>
      <c r="N840" s="6"/>
      <c r="O840" s="6"/>
    </row>
    <row r="841" spans="1:15" s="27" customFormat="1" ht="24" hidden="1" x14ac:dyDescent="0.2">
      <c r="A841" s="104"/>
      <c r="B841" s="2"/>
      <c r="C841" s="2"/>
      <c r="D841" s="6" t="s">
        <v>1132</v>
      </c>
      <c r="E841" s="6" t="s">
        <v>153</v>
      </c>
      <c r="F841" s="6">
        <v>796</v>
      </c>
      <c r="G841" s="6" t="s">
        <v>107</v>
      </c>
      <c r="H841" s="68">
        <v>12</v>
      </c>
      <c r="I841" s="6" t="s">
        <v>112</v>
      </c>
      <c r="J841" s="6" t="s">
        <v>113</v>
      </c>
      <c r="K841" s="181">
        <v>4626.4799999999996</v>
      </c>
      <c r="L841" s="6"/>
      <c r="M841" s="6"/>
      <c r="N841" s="6"/>
      <c r="O841" s="6"/>
    </row>
    <row r="842" spans="1:15" ht="24" hidden="1" x14ac:dyDescent="0.2">
      <c r="A842" s="104"/>
      <c r="B842" s="2"/>
      <c r="C842" s="2"/>
      <c r="D842" s="6" t="s">
        <v>1133</v>
      </c>
      <c r="E842" s="6" t="s">
        <v>153</v>
      </c>
      <c r="F842" s="6">
        <v>796</v>
      </c>
      <c r="G842" s="6" t="s">
        <v>107</v>
      </c>
      <c r="H842" s="68">
        <v>9</v>
      </c>
      <c r="I842" s="6" t="s">
        <v>112</v>
      </c>
      <c r="J842" s="6" t="s">
        <v>113</v>
      </c>
      <c r="K842" s="181">
        <v>2414.52</v>
      </c>
      <c r="L842" s="6"/>
      <c r="M842" s="6"/>
      <c r="N842" s="6"/>
      <c r="O842" s="6"/>
    </row>
    <row r="843" spans="1:15" ht="72" hidden="1" x14ac:dyDescent="0.2">
      <c r="A843" s="104"/>
      <c r="B843" s="2"/>
      <c r="C843" s="2"/>
      <c r="D843" s="6" t="s">
        <v>1134</v>
      </c>
      <c r="E843" s="6" t="s">
        <v>3088</v>
      </c>
      <c r="F843" s="6">
        <v>839</v>
      </c>
      <c r="G843" s="6" t="s">
        <v>143</v>
      </c>
      <c r="H843" s="68">
        <v>482</v>
      </c>
      <c r="I843" s="6" t="s">
        <v>112</v>
      </c>
      <c r="J843" s="6" t="s">
        <v>113</v>
      </c>
      <c r="K843" s="181">
        <v>320530</v>
      </c>
      <c r="L843" s="6"/>
      <c r="M843" s="6"/>
      <c r="N843" s="6"/>
      <c r="O843" s="6"/>
    </row>
    <row r="844" spans="1:15" ht="60" hidden="1" x14ac:dyDescent="0.2">
      <c r="A844" s="104"/>
      <c r="B844" s="2"/>
      <c r="C844" s="2"/>
      <c r="D844" s="6" t="s">
        <v>1135</v>
      </c>
      <c r="E844" s="6" t="s">
        <v>3131</v>
      </c>
      <c r="F844" s="6">
        <v>839</v>
      </c>
      <c r="G844" s="6" t="s">
        <v>143</v>
      </c>
      <c r="H844" s="68">
        <v>31</v>
      </c>
      <c r="I844" s="6" t="s">
        <v>112</v>
      </c>
      <c r="J844" s="6" t="s">
        <v>113</v>
      </c>
      <c r="K844" s="181">
        <v>26598</v>
      </c>
      <c r="L844" s="6"/>
      <c r="M844" s="6"/>
      <c r="N844" s="6"/>
      <c r="O844" s="6"/>
    </row>
    <row r="845" spans="1:15" ht="24" hidden="1" x14ac:dyDescent="0.2">
      <c r="A845" s="104"/>
      <c r="B845" s="2"/>
      <c r="C845" s="2"/>
      <c r="D845" s="6" t="s">
        <v>1136</v>
      </c>
      <c r="E845" s="6" t="s">
        <v>153</v>
      </c>
      <c r="F845" s="6">
        <v>839</v>
      </c>
      <c r="G845" s="6" t="s">
        <v>143</v>
      </c>
      <c r="H845" s="68">
        <v>11</v>
      </c>
      <c r="I845" s="6" t="s">
        <v>112</v>
      </c>
      <c r="J845" s="6" t="s">
        <v>113</v>
      </c>
      <c r="K845" s="181">
        <v>26895</v>
      </c>
      <c r="L845" s="6"/>
      <c r="M845" s="6"/>
      <c r="N845" s="6"/>
      <c r="O845" s="6"/>
    </row>
    <row r="846" spans="1:15" ht="72" hidden="1" x14ac:dyDescent="0.2">
      <c r="A846" s="104"/>
      <c r="B846" s="2"/>
      <c r="C846" s="2"/>
      <c r="D846" s="6" t="s">
        <v>1137</v>
      </c>
      <c r="E846" s="6" t="s">
        <v>3089</v>
      </c>
      <c r="F846" s="6">
        <v>839</v>
      </c>
      <c r="G846" s="6" t="s">
        <v>143</v>
      </c>
      <c r="H846" s="68">
        <v>418</v>
      </c>
      <c r="I846" s="6" t="s">
        <v>112</v>
      </c>
      <c r="J846" s="6" t="s">
        <v>113</v>
      </c>
      <c r="K846" s="181">
        <v>292600</v>
      </c>
      <c r="L846" s="6"/>
      <c r="M846" s="6"/>
      <c r="N846" s="6"/>
      <c r="O846" s="6"/>
    </row>
    <row r="847" spans="1:15" ht="72" hidden="1" x14ac:dyDescent="0.2">
      <c r="A847" s="104"/>
      <c r="B847" s="2"/>
      <c r="C847" s="2"/>
      <c r="D847" s="6" t="s">
        <v>1138</v>
      </c>
      <c r="E847" s="6" t="s">
        <v>1139</v>
      </c>
      <c r="F847" s="6">
        <v>839</v>
      </c>
      <c r="G847" s="6" t="s">
        <v>143</v>
      </c>
      <c r="H847" s="68">
        <v>4</v>
      </c>
      <c r="I847" s="6" t="s">
        <v>112</v>
      </c>
      <c r="J847" s="6" t="s">
        <v>113</v>
      </c>
      <c r="K847" s="181">
        <v>20100</v>
      </c>
      <c r="L847" s="6"/>
      <c r="M847" s="6"/>
      <c r="N847" s="6"/>
      <c r="O847" s="6"/>
    </row>
    <row r="848" spans="1:15" ht="72" hidden="1" x14ac:dyDescent="0.2">
      <c r="A848" s="104"/>
      <c r="B848" s="2"/>
      <c r="C848" s="2"/>
      <c r="D848" s="6" t="s">
        <v>1140</v>
      </c>
      <c r="E848" s="6" t="s">
        <v>1139</v>
      </c>
      <c r="F848" s="6">
        <v>839</v>
      </c>
      <c r="G848" s="6" t="s">
        <v>143</v>
      </c>
      <c r="H848" s="68">
        <v>10</v>
      </c>
      <c r="I848" s="6" t="s">
        <v>112</v>
      </c>
      <c r="J848" s="6" t="s">
        <v>113</v>
      </c>
      <c r="K848" s="181">
        <v>60130</v>
      </c>
      <c r="L848" s="6"/>
      <c r="M848" s="6"/>
      <c r="N848" s="6"/>
      <c r="O848" s="6"/>
    </row>
    <row r="849" spans="1:15" ht="72" hidden="1" x14ac:dyDescent="0.2">
      <c r="A849" s="104"/>
      <c r="B849" s="2"/>
      <c r="C849" s="2"/>
      <c r="D849" s="6" t="s">
        <v>1091</v>
      </c>
      <c r="E849" s="6" t="s">
        <v>3077</v>
      </c>
      <c r="F849" s="6">
        <v>796</v>
      </c>
      <c r="G849" s="6" t="s">
        <v>107</v>
      </c>
      <c r="H849" s="68">
        <v>270</v>
      </c>
      <c r="I849" s="6" t="s">
        <v>112</v>
      </c>
      <c r="J849" s="6" t="s">
        <v>113</v>
      </c>
      <c r="K849" s="181">
        <v>353700</v>
      </c>
      <c r="L849" s="6"/>
      <c r="M849" s="6"/>
      <c r="N849" s="6"/>
      <c r="O849" s="6"/>
    </row>
    <row r="850" spans="1:15" ht="72" hidden="1" x14ac:dyDescent="0.2">
      <c r="A850" s="104"/>
      <c r="B850" s="2"/>
      <c r="C850" s="2"/>
      <c r="D850" s="6" t="s">
        <v>1093</v>
      </c>
      <c r="E850" s="6" t="s">
        <v>1141</v>
      </c>
      <c r="F850" s="6">
        <v>796</v>
      </c>
      <c r="G850" s="6" t="s">
        <v>107</v>
      </c>
      <c r="H850" s="68">
        <v>16</v>
      </c>
      <c r="I850" s="6" t="s">
        <v>112</v>
      </c>
      <c r="J850" s="6" t="s">
        <v>113</v>
      </c>
      <c r="K850" s="181">
        <v>66336</v>
      </c>
      <c r="L850" s="6"/>
      <c r="M850" s="6"/>
      <c r="N850" s="6"/>
      <c r="O850" s="6"/>
    </row>
    <row r="851" spans="1:15" ht="60" hidden="1" x14ac:dyDescent="0.2">
      <c r="A851" s="104"/>
      <c r="B851" s="2"/>
      <c r="C851" s="2"/>
      <c r="D851" s="6" t="s">
        <v>1142</v>
      </c>
      <c r="E851" s="6" t="s">
        <v>3090</v>
      </c>
      <c r="F851" s="6">
        <v>796</v>
      </c>
      <c r="G851" s="6" t="s">
        <v>107</v>
      </c>
      <c r="H851" s="68">
        <v>10</v>
      </c>
      <c r="I851" s="6" t="s">
        <v>112</v>
      </c>
      <c r="J851" s="6" t="s">
        <v>113</v>
      </c>
      <c r="K851" s="181">
        <v>39745.800000000003</v>
      </c>
      <c r="L851" s="6"/>
      <c r="M851" s="6"/>
      <c r="N851" s="6"/>
      <c r="O851" s="6"/>
    </row>
    <row r="852" spans="1:15" s="4" customFormat="1" ht="60" hidden="1" x14ac:dyDescent="0.25">
      <c r="A852" s="104"/>
      <c r="B852" s="2"/>
      <c r="C852" s="2"/>
      <c r="D852" s="6" t="s">
        <v>1094</v>
      </c>
      <c r="E852" s="6" t="s">
        <v>1095</v>
      </c>
      <c r="F852" s="6">
        <v>839</v>
      </c>
      <c r="G852" s="6" t="s">
        <v>143</v>
      </c>
      <c r="H852" s="68">
        <v>14</v>
      </c>
      <c r="I852" s="6" t="s">
        <v>112</v>
      </c>
      <c r="J852" s="6" t="s">
        <v>113</v>
      </c>
      <c r="K852" s="181">
        <v>34650</v>
      </c>
      <c r="L852" s="6"/>
      <c r="M852" s="6"/>
      <c r="N852" s="6"/>
      <c r="O852" s="6"/>
    </row>
    <row r="853" spans="1:15" s="28" customFormat="1" ht="72" hidden="1" x14ac:dyDescent="0.25">
      <c r="A853" s="104"/>
      <c r="B853" s="2"/>
      <c r="C853" s="2"/>
      <c r="D853" s="6" t="s">
        <v>1096</v>
      </c>
      <c r="E853" s="6" t="s">
        <v>3078</v>
      </c>
      <c r="F853" s="6">
        <v>796</v>
      </c>
      <c r="G853" s="6" t="s">
        <v>107</v>
      </c>
      <c r="H853" s="68">
        <v>198</v>
      </c>
      <c r="I853" s="6" t="s">
        <v>112</v>
      </c>
      <c r="J853" s="6" t="s">
        <v>113</v>
      </c>
      <c r="K853" s="181">
        <v>652212</v>
      </c>
      <c r="L853" s="6"/>
      <c r="M853" s="6"/>
      <c r="N853" s="6"/>
      <c r="O853" s="6"/>
    </row>
    <row r="854" spans="1:15" s="28" customFormat="1" ht="72" hidden="1" x14ac:dyDescent="0.25">
      <c r="A854" s="104"/>
      <c r="B854" s="2"/>
      <c r="C854" s="2"/>
      <c r="D854" s="6" t="s">
        <v>1098</v>
      </c>
      <c r="E854" s="6" t="s">
        <v>3079</v>
      </c>
      <c r="F854" s="6">
        <v>796</v>
      </c>
      <c r="G854" s="6" t="s">
        <v>107</v>
      </c>
      <c r="H854" s="68">
        <v>41</v>
      </c>
      <c r="I854" s="6" t="s">
        <v>112</v>
      </c>
      <c r="J854" s="6" t="s">
        <v>113</v>
      </c>
      <c r="K854" s="181">
        <v>172512.83</v>
      </c>
      <c r="L854" s="6"/>
      <c r="M854" s="6"/>
      <c r="N854" s="6"/>
      <c r="O854" s="6"/>
    </row>
    <row r="855" spans="1:15" s="28" customFormat="1" ht="72" hidden="1" x14ac:dyDescent="0.25">
      <c r="A855" s="104"/>
      <c r="B855" s="2"/>
      <c r="C855" s="2"/>
      <c r="D855" s="6" t="s">
        <v>1100</v>
      </c>
      <c r="E855" s="6" t="s">
        <v>3132</v>
      </c>
      <c r="F855" s="6">
        <v>796</v>
      </c>
      <c r="G855" s="6" t="s">
        <v>107</v>
      </c>
      <c r="H855" s="68">
        <v>6</v>
      </c>
      <c r="I855" s="6" t="s">
        <v>112</v>
      </c>
      <c r="J855" s="6" t="s">
        <v>113</v>
      </c>
      <c r="K855" s="181">
        <v>19449.18</v>
      </c>
      <c r="L855" s="6"/>
      <c r="M855" s="6"/>
      <c r="N855" s="6"/>
      <c r="O855" s="6"/>
    </row>
    <row r="856" spans="1:15" s="28" customFormat="1" ht="60" hidden="1" x14ac:dyDescent="0.25">
      <c r="A856" s="104"/>
      <c r="B856" s="2"/>
      <c r="C856" s="2"/>
      <c r="D856" s="6" t="s">
        <v>1102</v>
      </c>
      <c r="E856" s="6" t="s">
        <v>3081</v>
      </c>
      <c r="F856" s="6">
        <v>796</v>
      </c>
      <c r="G856" s="6" t="s">
        <v>107</v>
      </c>
      <c r="H856" s="68">
        <v>16</v>
      </c>
      <c r="I856" s="6" t="s">
        <v>112</v>
      </c>
      <c r="J856" s="6" t="s">
        <v>113</v>
      </c>
      <c r="K856" s="181">
        <v>45030.559999999998</v>
      </c>
      <c r="L856" s="6"/>
      <c r="M856" s="6"/>
      <c r="N856" s="6"/>
      <c r="O856" s="6"/>
    </row>
    <row r="857" spans="1:15" s="28" customFormat="1" ht="60" hidden="1" x14ac:dyDescent="0.25">
      <c r="A857" s="104"/>
      <c r="B857" s="2"/>
      <c r="C857" s="2"/>
      <c r="D857" s="6" t="s">
        <v>1104</v>
      </c>
      <c r="E857" s="6" t="s">
        <v>3082</v>
      </c>
      <c r="F857" s="6">
        <v>796</v>
      </c>
      <c r="G857" s="6" t="s">
        <v>107</v>
      </c>
      <c r="H857" s="68">
        <v>114</v>
      </c>
      <c r="I857" s="6" t="s">
        <v>112</v>
      </c>
      <c r="J857" s="6" t="s">
        <v>113</v>
      </c>
      <c r="K857" s="181">
        <v>298440.59999999998</v>
      </c>
      <c r="L857" s="6"/>
      <c r="M857" s="6"/>
      <c r="N857" s="6"/>
      <c r="O857" s="6"/>
    </row>
    <row r="858" spans="1:15" s="28" customFormat="1" ht="60" hidden="1" x14ac:dyDescent="0.25">
      <c r="A858" s="104"/>
      <c r="B858" s="2"/>
      <c r="C858" s="2"/>
      <c r="D858" s="6" t="s">
        <v>1106</v>
      </c>
      <c r="E858" s="6" t="s">
        <v>3083</v>
      </c>
      <c r="F858" s="6">
        <v>796</v>
      </c>
      <c r="G858" s="6" t="s">
        <v>107</v>
      </c>
      <c r="H858" s="68">
        <v>2</v>
      </c>
      <c r="I858" s="6" t="s">
        <v>112</v>
      </c>
      <c r="J858" s="6" t="s">
        <v>113</v>
      </c>
      <c r="K858" s="181">
        <v>6000</v>
      </c>
      <c r="L858" s="6"/>
      <c r="M858" s="6"/>
      <c r="N858" s="6"/>
      <c r="O858" s="6"/>
    </row>
    <row r="859" spans="1:15" s="28" customFormat="1" ht="72" hidden="1" x14ac:dyDescent="0.25">
      <c r="A859" s="104"/>
      <c r="B859" s="2"/>
      <c r="C859" s="2"/>
      <c r="D859" s="6" t="s">
        <v>1108</v>
      </c>
      <c r="E859" s="6" t="s">
        <v>3091</v>
      </c>
      <c r="F859" s="6">
        <v>796</v>
      </c>
      <c r="G859" s="6" t="s">
        <v>107</v>
      </c>
      <c r="H859" s="68">
        <v>42</v>
      </c>
      <c r="I859" s="6" t="s">
        <v>112</v>
      </c>
      <c r="J859" s="6" t="s">
        <v>113</v>
      </c>
      <c r="K859" s="181">
        <v>63000</v>
      </c>
      <c r="L859" s="6"/>
      <c r="M859" s="6"/>
      <c r="N859" s="6"/>
      <c r="O859" s="6"/>
    </row>
    <row r="860" spans="1:15" s="28" customFormat="1" ht="60" hidden="1" x14ac:dyDescent="0.25">
      <c r="A860" s="104"/>
      <c r="B860" s="2"/>
      <c r="C860" s="2"/>
      <c r="D860" s="6" t="s">
        <v>1110</v>
      </c>
      <c r="E860" s="6" t="s">
        <v>3085</v>
      </c>
      <c r="F860" s="6">
        <v>796</v>
      </c>
      <c r="G860" s="6" t="s">
        <v>107</v>
      </c>
      <c r="H860" s="68">
        <v>56</v>
      </c>
      <c r="I860" s="6" t="s">
        <v>112</v>
      </c>
      <c r="J860" s="6" t="s">
        <v>113</v>
      </c>
      <c r="K860" s="181">
        <v>95200</v>
      </c>
      <c r="L860" s="6"/>
      <c r="M860" s="6"/>
      <c r="N860" s="6"/>
      <c r="O860" s="6"/>
    </row>
    <row r="861" spans="1:15" s="28" customFormat="1" ht="72" hidden="1" x14ac:dyDescent="0.25">
      <c r="A861" s="104"/>
      <c r="B861" s="2"/>
      <c r="C861" s="2"/>
      <c r="D861" s="6" t="s">
        <v>1112</v>
      </c>
      <c r="E861" s="6" t="s">
        <v>3086</v>
      </c>
      <c r="F861" s="6">
        <v>796</v>
      </c>
      <c r="G861" s="6" t="s">
        <v>107</v>
      </c>
      <c r="H861" s="68">
        <v>20</v>
      </c>
      <c r="I861" s="6" t="s">
        <v>112</v>
      </c>
      <c r="J861" s="6" t="s">
        <v>113</v>
      </c>
      <c r="K861" s="181">
        <v>40000</v>
      </c>
      <c r="L861" s="6"/>
      <c r="M861" s="6"/>
      <c r="N861" s="6"/>
      <c r="O861" s="6"/>
    </row>
    <row r="862" spans="1:15" s="28" customFormat="1" ht="72" hidden="1" x14ac:dyDescent="0.25">
      <c r="A862" s="104"/>
      <c r="B862" s="2"/>
      <c r="C862" s="2"/>
      <c r="D862" s="6" t="s">
        <v>1144</v>
      </c>
      <c r="E862" s="6" t="s">
        <v>1145</v>
      </c>
      <c r="F862" s="6">
        <v>796</v>
      </c>
      <c r="G862" s="6" t="s">
        <v>107</v>
      </c>
      <c r="H862" s="68">
        <v>11</v>
      </c>
      <c r="I862" s="6" t="s">
        <v>112</v>
      </c>
      <c r="J862" s="6" t="s">
        <v>113</v>
      </c>
      <c r="K862" s="181">
        <v>13750</v>
      </c>
      <c r="L862" s="6"/>
      <c r="M862" s="6"/>
      <c r="N862" s="6"/>
      <c r="O862" s="6"/>
    </row>
    <row r="863" spans="1:15" ht="60" hidden="1" x14ac:dyDescent="0.2">
      <c r="A863" s="104"/>
      <c r="B863" s="2"/>
      <c r="C863" s="2"/>
      <c r="D863" s="6" t="s">
        <v>1146</v>
      </c>
      <c r="E863" s="6" t="s">
        <v>3092</v>
      </c>
      <c r="F863" s="6">
        <v>796</v>
      </c>
      <c r="G863" s="6" t="s">
        <v>107</v>
      </c>
      <c r="H863" s="68">
        <v>10</v>
      </c>
      <c r="I863" s="6" t="s">
        <v>112</v>
      </c>
      <c r="J863" s="6" t="s">
        <v>113</v>
      </c>
      <c r="K863" s="181">
        <v>8460</v>
      </c>
      <c r="L863" s="6"/>
      <c r="M863" s="6"/>
      <c r="N863" s="6"/>
      <c r="O863" s="6"/>
    </row>
    <row r="864" spans="1:15" ht="36" hidden="1" x14ac:dyDescent="0.2">
      <c r="A864" s="104"/>
      <c r="B864" s="2"/>
      <c r="C864" s="2"/>
      <c r="D864" s="6" t="s">
        <v>1147</v>
      </c>
      <c r="E864" s="6" t="s">
        <v>1148</v>
      </c>
      <c r="F864" s="6">
        <v>796</v>
      </c>
      <c r="G864" s="6" t="s">
        <v>107</v>
      </c>
      <c r="H864" s="68">
        <v>11</v>
      </c>
      <c r="I864" s="6" t="s">
        <v>112</v>
      </c>
      <c r="J864" s="6" t="s">
        <v>113</v>
      </c>
      <c r="K864" s="181">
        <v>3080</v>
      </c>
      <c r="L864" s="6"/>
      <c r="M864" s="6"/>
      <c r="N864" s="6"/>
      <c r="O864" s="6"/>
    </row>
    <row r="865" spans="1:15" ht="24" hidden="1" x14ac:dyDescent="0.2">
      <c r="A865" s="104"/>
      <c r="B865" s="2"/>
      <c r="C865" s="2"/>
      <c r="D865" s="6" t="s">
        <v>1149</v>
      </c>
      <c r="E865" s="6" t="s">
        <v>153</v>
      </c>
      <c r="F865" s="6">
        <v>796</v>
      </c>
      <c r="G865" s="6" t="s">
        <v>107</v>
      </c>
      <c r="H865" s="68">
        <v>5506</v>
      </c>
      <c r="I865" s="6" t="s">
        <v>112</v>
      </c>
      <c r="J865" s="6" t="s">
        <v>113</v>
      </c>
      <c r="K865" s="181">
        <v>330360</v>
      </c>
      <c r="L865" s="6"/>
      <c r="M865" s="6"/>
      <c r="N865" s="6"/>
      <c r="O865" s="6"/>
    </row>
    <row r="866" spans="1:15" ht="60" hidden="1" x14ac:dyDescent="0.2">
      <c r="A866" s="104"/>
      <c r="B866" s="2"/>
      <c r="C866" s="2"/>
      <c r="D866" s="6" t="s">
        <v>260</v>
      </c>
      <c r="E866" s="6" t="s">
        <v>261</v>
      </c>
      <c r="F866" s="6">
        <v>796</v>
      </c>
      <c r="G866" s="6" t="s">
        <v>107</v>
      </c>
      <c r="H866" s="68">
        <v>1606</v>
      </c>
      <c r="I866" s="6" t="s">
        <v>112</v>
      </c>
      <c r="J866" s="6" t="s">
        <v>113</v>
      </c>
      <c r="K866" s="181">
        <v>25696</v>
      </c>
      <c r="L866" s="6"/>
      <c r="M866" s="6"/>
      <c r="N866" s="6"/>
      <c r="O866" s="6"/>
    </row>
    <row r="867" spans="1:15" ht="48" hidden="1" x14ac:dyDescent="0.2">
      <c r="A867" s="104"/>
      <c r="B867" s="2"/>
      <c r="C867" s="2"/>
      <c r="D867" s="6" t="s">
        <v>1150</v>
      </c>
      <c r="E867" s="6" t="s">
        <v>1151</v>
      </c>
      <c r="F867" s="6">
        <v>796</v>
      </c>
      <c r="G867" s="6" t="s">
        <v>107</v>
      </c>
      <c r="H867" s="68">
        <v>140</v>
      </c>
      <c r="I867" s="6" t="s">
        <v>112</v>
      </c>
      <c r="J867" s="6" t="s">
        <v>113</v>
      </c>
      <c r="K867" s="181">
        <v>64120</v>
      </c>
      <c r="L867" s="6"/>
      <c r="M867" s="6"/>
      <c r="N867" s="6"/>
      <c r="O867" s="6"/>
    </row>
    <row r="868" spans="1:15" ht="24" hidden="1" x14ac:dyDescent="0.2">
      <c r="A868" s="104"/>
      <c r="B868" s="2"/>
      <c r="C868" s="2"/>
      <c r="D868" s="6" t="s">
        <v>1152</v>
      </c>
      <c r="E868" s="6" t="s">
        <v>153</v>
      </c>
      <c r="F868" s="6">
        <v>796</v>
      </c>
      <c r="G868" s="6" t="s">
        <v>107</v>
      </c>
      <c r="H868" s="68">
        <v>54</v>
      </c>
      <c r="I868" s="6" t="s">
        <v>112</v>
      </c>
      <c r="J868" s="6" t="s">
        <v>113</v>
      </c>
      <c r="K868" s="181">
        <v>274576.5</v>
      </c>
      <c r="L868" s="6"/>
      <c r="M868" s="6"/>
      <c r="N868" s="6"/>
      <c r="O868" s="6"/>
    </row>
    <row r="869" spans="1:15" ht="24" hidden="1" x14ac:dyDescent="0.2">
      <c r="A869" s="104"/>
      <c r="B869" s="2"/>
      <c r="C869" s="2"/>
      <c r="D869" s="6" t="s">
        <v>748</v>
      </c>
      <c r="E869" s="6" t="s">
        <v>749</v>
      </c>
      <c r="F869" s="6">
        <v>796</v>
      </c>
      <c r="G869" s="6" t="s">
        <v>107</v>
      </c>
      <c r="H869" s="68">
        <v>10</v>
      </c>
      <c r="I869" s="6" t="s">
        <v>112</v>
      </c>
      <c r="J869" s="6" t="s">
        <v>113</v>
      </c>
      <c r="K869" s="181">
        <v>1720</v>
      </c>
      <c r="L869" s="6"/>
      <c r="M869" s="6"/>
      <c r="N869" s="6"/>
      <c r="O869" s="6"/>
    </row>
    <row r="870" spans="1:15" ht="24" hidden="1" x14ac:dyDescent="0.2">
      <c r="A870" s="104"/>
      <c r="B870" s="2"/>
      <c r="C870" s="2"/>
      <c r="D870" s="6" t="s">
        <v>1153</v>
      </c>
      <c r="E870" s="6" t="s">
        <v>153</v>
      </c>
      <c r="F870" s="6">
        <v>796</v>
      </c>
      <c r="G870" s="6" t="s">
        <v>107</v>
      </c>
      <c r="H870" s="68">
        <v>9</v>
      </c>
      <c r="I870" s="6" t="s">
        <v>112</v>
      </c>
      <c r="J870" s="6" t="s">
        <v>113</v>
      </c>
      <c r="K870" s="181">
        <v>833.04</v>
      </c>
      <c r="L870" s="6"/>
      <c r="M870" s="6"/>
      <c r="N870" s="6"/>
      <c r="O870" s="6"/>
    </row>
    <row r="871" spans="1:15" s="27" customFormat="1" ht="24" hidden="1" x14ac:dyDescent="0.2">
      <c r="A871" s="104"/>
      <c r="B871" s="2"/>
      <c r="C871" s="2"/>
      <c r="D871" s="6" t="s">
        <v>966</v>
      </c>
      <c r="E871" s="6" t="s">
        <v>950</v>
      </c>
      <c r="F871" s="6">
        <v>796</v>
      </c>
      <c r="G871" s="6" t="s">
        <v>107</v>
      </c>
      <c r="H871" s="68">
        <v>14</v>
      </c>
      <c r="I871" s="6" t="s">
        <v>112</v>
      </c>
      <c r="J871" s="6" t="s">
        <v>113</v>
      </c>
      <c r="K871" s="181">
        <v>4620</v>
      </c>
      <c r="L871" s="6"/>
      <c r="M871" s="6"/>
      <c r="N871" s="6"/>
      <c r="O871" s="6"/>
    </row>
    <row r="872" spans="1:15" s="27" customFormat="1" ht="24" hidden="1" x14ac:dyDescent="0.2">
      <c r="A872" s="104"/>
      <c r="B872" s="2"/>
      <c r="C872" s="2"/>
      <c r="D872" s="6" t="s">
        <v>1154</v>
      </c>
      <c r="E872" s="6" t="s">
        <v>950</v>
      </c>
      <c r="F872" s="6">
        <v>796</v>
      </c>
      <c r="G872" s="6" t="s">
        <v>107</v>
      </c>
      <c r="H872" s="68">
        <v>14</v>
      </c>
      <c r="I872" s="6" t="s">
        <v>112</v>
      </c>
      <c r="J872" s="6" t="s">
        <v>113</v>
      </c>
      <c r="K872" s="181">
        <v>4620</v>
      </c>
      <c r="L872" s="6"/>
      <c r="M872" s="6"/>
      <c r="N872" s="6"/>
      <c r="O872" s="6"/>
    </row>
    <row r="873" spans="1:15" s="27" customFormat="1" ht="24" hidden="1" x14ac:dyDescent="0.2">
      <c r="A873" s="104"/>
      <c r="B873" s="2"/>
      <c r="C873" s="2"/>
      <c r="D873" s="6" t="s">
        <v>1155</v>
      </c>
      <c r="E873" s="6" t="s">
        <v>950</v>
      </c>
      <c r="F873" s="6">
        <v>796</v>
      </c>
      <c r="G873" s="6" t="s">
        <v>107</v>
      </c>
      <c r="H873" s="68">
        <v>13</v>
      </c>
      <c r="I873" s="6" t="s">
        <v>112</v>
      </c>
      <c r="J873" s="6" t="s">
        <v>113</v>
      </c>
      <c r="K873" s="181">
        <v>4290</v>
      </c>
      <c r="L873" s="6"/>
      <c r="M873" s="6"/>
      <c r="N873" s="6"/>
      <c r="O873" s="6"/>
    </row>
    <row r="874" spans="1:15" s="27" customFormat="1" ht="24" hidden="1" x14ac:dyDescent="0.2">
      <c r="A874" s="104"/>
      <c r="B874" s="2"/>
      <c r="C874" s="2"/>
      <c r="D874" s="6" t="s">
        <v>967</v>
      </c>
      <c r="E874" s="6" t="s">
        <v>950</v>
      </c>
      <c r="F874" s="6">
        <v>796</v>
      </c>
      <c r="G874" s="6" t="s">
        <v>107</v>
      </c>
      <c r="H874" s="68">
        <v>14</v>
      </c>
      <c r="I874" s="6" t="s">
        <v>112</v>
      </c>
      <c r="J874" s="6" t="s">
        <v>113</v>
      </c>
      <c r="K874" s="181">
        <v>4620</v>
      </c>
      <c r="L874" s="6"/>
      <c r="M874" s="6"/>
      <c r="N874" s="6"/>
      <c r="O874" s="6"/>
    </row>
    <row r="875" spans="1:15" s="27" customFormat="1" ht="24" hidden="1" x14ac:dyDescent="0.2">
      <c r="A875" s="104"/>
      <c r="B875" s="2"/>
      <c r="C875" s="2"/>
      <c r="D875" s="6" t="s">
        <v>1156</v>
      </c>
      <c r="E875" s="6" t="s">
        <v>950</v>
      </c>
      <c r="F875" s="6">
        <v>796</v>
      </c>
      <c r="G875" s="6" t="s">
        <v>107</v>
      </c>
      <c r="H875" s="68">
        <v>13</v>
      </c>
      <c r="I875" s="6" t="s">
        <v>112</v>
      </c>
      <c r="J875" s="6" t="s">
        <v>113</v>
      </c>
      <c r="K875" s="181">
        <v>4290</v>
      </c>
      <c r="L875" s="6"/>
      <c r="M875" s="6"/>
      <c r="N875" s="6"/>
      <c r="O875" s="6"/>
    </row>
    <row r="876" spans="1:15" s="27" customFormat="1" ht="24" hidden="1" x14ac:dyDescent="0.2">
      <c r="A876" s="104"/>
      <c r="B876" s="2"/>
      <c r="C876" s="2"/>
      <c r="D876" s="6" t="s">
        <v>968</v>
      </c>
      <c r="E876" s="6" t="s">
        <v>950</v>
      </c>
      <c r="F876" s="6">
        <v>796</v>
      </c>
      <c r="G876" s="6" t="s">
        <v>107</v>
      </c>
      <c r="H876" s="68">
        <v>14</v>
      </c>
      <c r="I876" s="6" t="s">
        <v>112</v>
      </c>
      <c r="J876" s="6" t="s">
        <v>113</v>
      </c>
      <c r="K876" s="181">
        <v>4620</v>
      </c>
      <c r="L876" s="6"/>
      <c r="M876" s="6"/>
      <c r="N876" s="6"/>
      <c r="O876" s="6"/>
    </row>
    <row r="877" spans="1:15" s="27" customFormat="1" ht="24" hidden="1" x14ac:dyDescent="0.2">
      <c r="A877" s="104"/>
      <c r="B877" s="2"/>
      <c r="C877" s="2"/>
      <c r="D877" s="6" t="s">
        <v>969</v>
      </c>
      <c r="E877" s="6" t="s">
        <v>950</v>
      </c>
      <c r="F877" s="6">
        <v>796</v>
      </c>
      <c r="G877" s="6" t="s">
        <v>107</v>
      </c>
      <c r="H877" s="68">
        <v>13</v>
      </c>
      <c r="I877" s="6" t="s">
        <v>112</v>
      </c>
      <c r="J877" s="6" t="s">
        <v>113</v>
      </c>
      <c r="K877" s="181">
        <v>4290</v>
      </c>
      <c r="L877" s="6"/>
      <c r="M877" s="6"/>
      <c r="N877" s="6"/>
      <c r="O877" s="6"/>
    </row>
    <row r="878" spans="1:15" s="27" customFormat="1" ht="24" hidden="1" x14ac:dyDescent="0.2">
      <c r="A878" s="104"/>
      <c r="B878" s="2"/>
      <c r="C878" s="2"/>
      <c r="D878" s="6" t="s">
        <v>970</v>
      </c>
      <c r="E878" s="6" t="s">
        <v>950</v>
      </c>
      <c r="F878" s="6">
        <v>796</v>
      </c>
      <c r="G878" s="6" t="s">
        <v>107</v>
      </c>
      <c r="H878" s="68">
        <v>13</v>
      </c>
      <c r="I878" s="6" t="s">
        <v>112</v>
      </c>
      <c r="J878" s="6" t="s">
        <v>113</v>
      </c>
      <c r="K878" s="181">
        <v>4290</v>
      </c>
      <c r="L878" s="6"/>
      <c r="M878" s="6"/>
      <c r="N878" s="6"/>
      <c r="O878" s="6"/>
    </row>
    <row r="879" spans="1:15" s="27" customFormat="1" ht="24" hidden="1" x14ac:dyDescent="0.2">
      <c r="A879" s="104"/>
      <c r="B879" s="2"/>
      <c r="C879" s="2"/>
      <c r="D879" s="6" t="s">
        <v>971</v>
      </c>
      <c r="E879" s="6" t="s">
        <v>950</v>
      </c>
      <c r="F879" s="6">
        <v>796</v>
      </c>
      <c r="G879" s="6" t="s">
        <v>107</v>
      </c>
      <c r="H879" s="68">
        <v>13</v>
      </c>
      <c r="I879" s="6" t="s">
        <v>112</v>
      </c>
      <c r="J879" s="6" t="s">
        <v>113</v>
      </c>
      <c r="K879" s="181">
        <v>4290</v>
      </c>
      <c r="L879" s="6"/>
      <c r="M879" s="6"/>
      <c r="N879" s="6"/>
      <c r="O879" s="6"/>
    </row>
    <row r="880" spans="1:15" s="27" customFormat="1" ht="24" hidden="1" x14ac:dyDescent="0.2">
      <c r="A880" s="104"/>
      <c r="B880" s="2"/>
      <c r="C880" s="2"/>
      <c r="D880" s="6" t="s">
        <v>972</v>
      </c>
      <c r="E880" s="6" t="s">
        <v>950</v>
      </c>
      <c r="F880" s="6">
        <v>796</v>
      </c>
      <c r="G880" s="6" t="s">
        <v>107</v>
      </c>
      <c r="H880" s="68">
        <v>13</v>
      </c>
      <c r="I880" s="6" t="s">
        <v>112</v>
      </c>
      <c r="J880" s="6" t="s">
        <v>113</v>
      </c>
      <c r="K880" s="181">
        <v>4290</v>
      </c>
      <c r="L880" s="6"/>
      <c r="M880" s="6"/>
      <c r="N880" s="6"/>
      <c r="O880" s="6"/>
    </row>
    <row r="881" spans="1:15" s="27" customFormat="1" ht="24" hidden="1" x14ac:dyDescent="0.2">
      <c r="A881" s="104"/>
      <c r="B881" s="2"/>
      <c r="C881" s="2"/>
      <c r="D881" s="6" t="s">
        <v>974</v>
      </c>
      <c r="E881" s="6" t="s">
        <v>950</v>
      </c>
      <c r="F881" s="6">
        <v>796</v>
      </c>
      <c r="G881" s="6" t="s">
        <v>107</v>
      </c>
      <c r="H881" s="68">
        <v>13</v>
      </c>
      <c r="I881" s="6" t="s">
        <v>112</v>
      </c>
      <c r="J881" s="6" t="s">
        <v>113</v>
      </c>
      <c r="K881" s="181">
        <v>4290</v>
      </c>
      <c r="L881" s="6"/>
      <c r="M881" s="6"/>
      <c r="N881" s="6"/>
      <c r="O881" s="6"/>
    </row>
    <row r="882" spans="1:15" s="27" customFormat="1" ht="24" hidden="1" x14ac:dyDescent="0.2">
      <c r="A882" s="104"/>
      <c r="B882" s="2"/>
      <c r="C882" s="2"/>
      <c r="D882" s="6" t="s">
        <v>1157</v>
      </c>
      <c r="E882" s="6" t="s">
        <v>950</v>
      </c>
      <c r="F882" s="6">
        <v>796</v>
      </c>
      <c r="G882" s="6" t="s">
        <v>107</v>
      </c>
      <c r="H882" s="68">
        <v>5</v>
      </c>
      <c r="I882" s="6" t="s">
        <v>112</v>
      </c>
      <c r="J882" s="6" t="s">
        <v>113</v>
      </c>
      <c r="K882" s="181">
        <v>602.70000000000005</v>
      </c>
      <c r="L882" s="6"/>
      <c r="M882" s="6"/>
      <c r="N882" s="6"/>
      <c r="O882" s="6"/>
    </row>
    <row r="883" spans="1:15" s="27" customFormat="1" ht="24" hidden="1" x14ac:dyDescent="0.2">
      <c r="A883" s="104"/>
      <c r="B883" s="2"/>
      <c r="C883" s="2"/>
      <c r="D883" s="6" t="s">
        <v>978</v>
      </c>
      <c r="E883" s="6" t="s">
        <v>950</v>
      </c>
      <c r="F883" s="6">
        <v>796</v>
      </c>
      <c r="G883" s="6" t="s">
        <v>107</v>
      </c>
      <c r="H883" s="68">
        <v>11</v>
      </c>
      <c r="I883" s="6" t="s">
        <v>112</v>
      </c>
      <c r="J883" s="6" t="s">
        <v>113</v>
      </c>
      <c r="K883" s="181">
        <v>1325.94</v>
      </c>
      <c r="L883" s="6"/>
      <c r="M883" s="6"/>
      <c r="N883" s="6"/>
      <c r="O883" s="6"/>
    </row>
    <row r="884" spans="1:15" s="27" customFormat="1" ht="24" hidden="1" x14ac:dyDescent="0.2">
      <c r="A884" s="104"/>
      <c r="B884" s="2"/>
      <c r="C884" s="2"/>
      <c r="D884" s="6" t="s">
        <v>1158</v>
      </c>
      <c r="E884" s="6" t="s">
        <v>153</v>
      </c>
      <c r="F884" s="6">
        <v>839</v>
      </c>
      <c r="G884" s="6" t="s">
        <v>143</v>
      </c>
      <c r="H884" s="68">
        <v>30</v>
      </c>
      <c r="I884" s="6" t="s">
        <v>112</v>
      </c>
      <c r="J884" s="6" t="s">
        <v>113</v>
      </c>
      <c r="K884" s="181">
        <v>16500</v>
      </c>
      <c r="L884" s="6"/>
      <c r="M884" s="6"/>
      <c r="N884" s="6"/>
      <c r="O884" s="6"/>
    </row>
    <row r="885" spans="1:15" s="27" customFormat="1" ht="24" hidden="1" x14ac:dyDescent="0.2">
      <c r="A885" s="104"/>
      <c r="B885" s="2"/>
      <c r="C885" s="2"/>
      <c r="D885" s="6" t="s">
        <v>1159</v>
      </c>
      <c r="E885" s="6" t="s">
        <v>153</v>
      </c>
      <c r="F885" s="6">
        <v>796</v>
      </c>
      <c r="G885" s="6" t="s">
        <v>107</v>
      </c>
      <c r="H885" s="68">
        <v>86</v>
      </c>
      <c r="I885" s="6" t="s">
        <v>112</v>
      </c>
      <c r="J885" s="6" t="s">
        <v>113</v>
      </c>
      <c r="K885" s="181">
        <v>874.62</v>
      </c>
      <c r="L885" s="6"/>
      <c r="M885" s="6"/>
      <c r="N885" s="6"/>
      <c r="O885" s="6"/>
    </row>
    <row r="886" spans="1:15" s="27" customFormat="1" ht="72" hidden="1" x14ac:dyDescent="0.2">
      <c r="A886" s="104"/>
      <c r="B886" s="2"/>
      <c r="C886" s="2"/>
      <c r="D886" s="6" t="s">
        <v>1114</v>
      </c>
      <c r="E886" s="6" t="s">
        <v>1115</v>
      </c>
      <c r="F886" s="6">
        <v>778</v>
      </c>
      <c r="G886" s="6" t="s">
        <v>903</v>
      </c>
      <c r="H886" s="68">
        <v>247</v>
      </c>
      <c r="I886" s="6" t="s">
        <v>112</v>
      </c>
      <c r="J886" s="6" t="s">
        <v>113</v>
      </c>
      <c r="K886" s="181">
        <v>26182</v>
      </c>
      <c r="L886" s="6"/>
      <c r="M886" s="6"/>
      <c r="N886" s="6"/>
      <c r="O886" s="6"/>
    </row>
    <row r="887" spans="1:15" s="27" customFormat="1" ht="24" hidden="1" x14ac:dyDescent="0.2">
      <c r="A887" s="104"/>
      <c r="B887" s="2"/>
      <c r="C887" s="2"/>
      <c r="D887" s="6" t="s">
        <v>1026</v>
      </c>
      <c r="E887" s="6" t="s">
        <v>1027</v>
      </c>
      <c r="F887" s="6">
        <v>796</v>
      </c>
      <c r="G887" s="6" t="s">
        <v>107</v>
      </c>
      <c r="H887" s="68">
        <v>10</v>
      </c>
      <c r="I887" s="6" t="s">
        <v>112</v>
      </c>
      <c r="J887" s="6" t="s">
        <v>113</v>
      </c>
      <c r="K887" s="181">
        <v>1580</v>
      </c>
      <c r="L887" s="6"/>
      <c r="M887" s="6"/>
      <c r="N887" s="6"/>
      <c r="O887" s="6"/>
    </row>
    <row r="888" spans="1:15" s="27" customFormat="1" ht="24" hidden="1" x14ac:dyDescent="0.2">
      <c r="A888" s="104"/>
      <c r="B888" s="2"/>
      <c r="C888" s="2"/>
      <c r="D888" s="6" t="s">
        <v>1160</v>
      </c>
      <c r="E888" s="6" t="s">
        <v>1027</v>
      </c>
      <c r="F888" s="6">
        <v>796</v>
      </c>
      <c r="G888" s="6" t="s">
        <v>107</v>
      </c>
      <c r="H888" s="68">
        <v>10</v>
      </c>
      <c r="I888" s="6" t="s">
        <v>112</v>
      </c>
      <c r="J888" s="6" t="s">
        <v>113</v>
      </c>
      <c r="K888" s="181">
        <v>1580</v>
      </c>
      <c r="L888" s="6"/>
      <c r="M888" s="6"/>
      <c r="N888" s="6"/>
      <c r="O888" s="6"/>
    </row>
    <row r="889" spans="1:15" s="27" customFormat="1" ht="24" hidden="1" x14ac:dyDescent="0.2">
      <c r="A889" s="104"/>
      <c r="B889" s="2"/>
      <c r="C889" s="2"/>
      <c r="D889" s="6" t="s">
        <v>1161</v>
      </c>
      <c r="E889" s="6" t="s">
        <v>1027</v>
      </c>
      <c r="F889" s="6">
        <v>796</v>
      </c>
      <c r="G889" s="6" t="s">
        <v>107</v>
      </c>
      <c r="H889" s="68">
        <v>4</v>
      </c>
      <c r="I889" s="6" t="s">
        <v>112</v>
      </c>
      <c r="J889" s="6" t="s">
        <v>113</v>
      </c>
      <c r="K889" s="181">
        <v>1920</v>
      </c>
      <c r="L889" s="6"/>
      <c r="M889" s="6"/>
      <c r="N889" s="6"/>
      <c r="O889" s="6"/>
    </row>
    <row r="890" spans="1:15" s="27" customFormat="1" ht="72" hidden="1" x14ac:dyDescent="0.2">
      <c r="A890" s="104"/>
      <c r="B890" s="2"/>
      <c r="C890" s="2"/>
      <c r="D890" s="6" t="s">
        <v>1162</v>
      </c>
      <c r="E890" s="6" t="s">
        <v>3133</v>
      </c>
      <c r="F890" s="6">
        <v>796</v>
      </c>
      <c r="G890" s="6" t="s">
        <v>107</v>
      </c>
      <c r="H890" s="68">
        <v>5</v>
      </c>
      <c r="I890" s="6" t="s">
        <v>112</v>
      </c>
      <c r="J890" s="6" t="s">
        <v>113</v>
      </c>
      <c r="K890" s="181">
        <v>1750</v>
      </c>
      <c r="L890" s="6"/>
      <c r="M890" s="6"/>
      <c r="N890" s="6"/>
      <c r="O890" s="6"/>
    </row>
    <row r="891" spans="1:15" s="27" customFormat="1" ht="24" hidden="1" x14ac:dyDescent="0.2">
      <c r="A891" s="104"/>
      <c r="B891" s="2"/>
      <c r="C891" s="2"/>
      <c r="D891" s="6" t="s">
        <v>1163</v>
      </c>
      <c r="E891" s="6" t="s">
        <v>1164</v>
      </c>
      <c r="F891" s="6">
        <v>796</v>
      </c>
      <c r="G891" s="6" t="s">
        <v>107</v>
      </c>
      <c r="H891" s="68">
        <v>465</v>
      </c>
      <c r="I891" s="6" t="s">
        <v>112</v>
      </c>
      <c r="J891" s="6" t="s">
        <v>113</v>
      </c>
      <c r="K891" s="181">
        <v>32550</v>
      </c>
      <c r="L891" s="6"/>
      <c r="M891" s="6"/>
      <c r="N891" s="6"/>
      <c r="O891" s="6"/>
    </row>
    <row r="892" spans="1:15" s="27" customFormat="1" ht="24" hidden="1" x14ac:dyDescent="0.2">
      <c r="A892" s="104"/>
      <c r="B892" s="2"/>
      <c r="C892" s="2"/>
      <c r="D892" s="6" t="s">
        <v>1165</v>
      </c>
      <c r="E892" s="6" t="s">
        <v>153</v>
      </c>
      <c r="F892" s="6">
        <v>796</v>
      </c>
      <c r="G892" s="6" t="s">
        <v>107</v>
      </c>
      <c r="H892" s="68">
        <v>173</v>
      </c>
      <c r="I892" s="6" t="s">
        <v>112</v>
      </c>
      <c r="J892" s="6" t="s">
        <v>113</v>
      </c>
      <c r="K892" s="181">
        <v>205005</v>
      </c>
      <c r="L892" s="6"/>
      <c r="M892" s="6"/>
      <c r="N892" s="6"/>
      <c r="O892" s="6"/>
    </row>
    <row r="893" spans="1:15" s="27" customFormat="1" ht="24" hidden="1" x14ac:dyDescent="0.2">
      <c r="A893" s="104"/>
      <c r="B893" s="2"/>
      <c r="C893" s="2"/>
      <c r="D893" s="6" t="s">
        <v>1166</v>
      </c>
      <c r="E893" s="6" t="s">
        <v>153</v>
      </c>
      <c r="F893" s="6">
        <v>796</v>
      </c>
      <c r="G893" s="6" t="s">
        <v>107</v>
      </c>
      <c r="H893" s="68">
        <v>14</v>
      </c>
      <c r="I893" s="6" t="s">
        <v>112</v>
      </c>
      <c r="J893" s="6" t="s">
        <v>113</v>
      </c>
      <c r="K893" s="181">
        <v>17458</v>
      </c>
      <c r="L893" s="6"/>
      <c r="M893" s="6"/>
      <c r="N893" s="6"/>
      <c r="O893" s="6"/>
    </row>
    <row r="894" spans="1:15" s="27" customFormat="1" ht="24" hidden="1" x14ac:dyDescent="0.2">
      <c r="A894" s="104"/>
      <c r="B894" s="2"/>
      <c r="C894" s="2"/>
      <c r="D894" s="6" t="s">
        <v>1167</v>
      </c>
      <c r="E894" s="6" t="s">
        <v>153</v>
      </c>
      <c r="F894" s="6">
        <v>796</v>
      </c>
      <c r="G894" s="6" t="s">
        <v>107</v>
      </c>
      <c r="H894" s="68">
        <v>8</v>
      </c>
      <c r="I894" s="6" t="s">
        <v>112</v>
      </c>
      <c r="J894" s="6" t="s">
        <v>113</v>
      </c>
      <c r="K894" s="181">
        <v>22000</v>
      </c>
      <c r="L894" s="6"/>
      <c r="M894" s="6"/>
      <c r="N894" s="6"/>
      <c r="O894" s="6"/>
    </row>
    <row r="895" spans="1:15" s="27" customFormat="1" ht="24" hidden="1" x14ac:dyDescent="0.2">
      <c r="A895" s="104"/>
      <c r="B895" s="2"/>
      <c r="C895" s="2"/>
      <c r="D895" s="6" t="s">
        <v>1168</v>
      </c>
      <c r="E895" s="6" t="s">
        <v>153</v>
      </c>
      <c r="F895" s="6">
        <v>796</v>
      </c>
      <c r="G895" s="6" t="s">
        <v>107</v>
      </c>
      <c r="H895" s="68">
        <v>21</v>
      </c>
      <c r="I895" s="6" t="s">
        <v>112</v>
      </c>
      <c r="J895" s="6" t="s">
        <v>113</v>
      </c>
      <c r="K895" s="181">
        <v>18060</v>
      </c>
      <c r="L895" s="6"/>
      <c r="M895" s="6"/>
      <c r="N895" s="6"/>
      <c r="O895" s="6"/>
    </row>
    <row r="896" spans="1:15" s="27" customFormat="1" ht="24" hidden="1" x14ac:dyDescent="0.2">
      <c r="A896" s="104"/>
      <c r="B896" s="2"/>
      <c r="C896" s="2"/>
      <c r="D896" s="6" t="s">
        <v>1169</v>
      </c>
      <c r="E896" s="6" t="s">
        <v>153</v>
      </c>
      <c r="F896" s="6">
        <v>796</v>
      </c>
      <c r="G896" s="6" t="s">
        <v>107</v>
      </c>
      <c r="H896" s="68">
        <v>3</v>
      </c>
      <c r="I896" s="6" t="s">
        <v>112</v>
      </c>
      <c r="J896" s="6" t="s">
        <v>113</v>
      </c>
      <c r="K896" s="181">
        <v>9000</v>
      </c>
      <c r="L896" s="6"/>
      <c r="M896" s="6"/>
      <c r="N896" s="6"/>
      <c r="O896" s="6"/>
    </row>
    <row r="897" spans="1:15" s="27" customFormat="1" ht="24" hidden="1" x14ac:dyDescent="0.2">
      <c r="A897" s="104"/>
      <c r="B897" s="2"/>
      <c r="C897" s="2"/>
      <c r="D897" s="6" t="s">
        <v>1170</v>
      </c>
      <c r="E897" s="6" t="s">
        <v>153</v>
      </c>
      <c r="F897" s="6">
        <v>796</v>
      </c>
      <c r="G897" s="6" t="s">
        <v>107</v>
      </c>
      <c r="H897" s="68">
        <v>10</v>
      </c>
      <c r="I897" s="6" t="s">
        <v>112</v>
      </c>
      <c r="J897" s="6" t="s">
        <v>113</v>
      </c>
      <c r="K897" s="181">
        <v>26450.2</v>
      </c>
      <c r="L897" s="6"/>
      <c r="M897" s="6"/>
      <c r="N897" s="6"/>
      <c r="O897" s="6"/>
    </row>
    <row r="898" spans="1:15" s="27" customFormat="1" ht="24" hidden="1" x14ac:dyDescent="0.2">
      <c r="A898" s="104"/>
      <c r="B898" s="2"/>
      <c r="C898" s="2"/>
      <c r="D898" s="6" t="s">
        <v>1171</v>
      </c>
      <c r="E898" s="6" t="s">
        <v>153</v>
      </c>
      <c r="F898" s="6">
        <v>796</v>
      </c>
      <c r="G898" s="6" t="s">
        <v>107</v>
      </c>
      <c r="H898" s="68">
        <v>16</v>
      </c>
      <c r="I898" s="6" t="s">
        <v>112</v>
      </c>
      <c r="J898" s="6" t="s">
        <v>113</v>
      </c>
      <c r="K898" s="181">
        <v>116800</v>
      </c>
      <c r="L898" s="6"/>
      <c r="M898" s="6"/>
      <c r="N898" s="6"/>
      <c r="O898" s="6"/>
    </row>
    <row r="899" spans="1:15" s="27" customFormat="1" ht="24" hidden="1" x14ac:dyDescent="0.2">
      <c r="A899" s="104"/>
      <c r="B899" s="2"/>
      <c r="C899" s="2"/>
      <c r="D899" s="6" t="s">
        <v>1172</v>
      </c>
      <c r="E899" s="6" t="s">
        <v>153</v>
      </c>
      <c r="F899" s="6">
        <v>796</v>
      </c>
      <c r="G899" s="6" t="s">
        <v>107</v>
      </c>
      <c r="H899" s="68">
        <v>9</v>
      </c>
      <c r="I899" s="6" t="s">
        <v>112</v>
      </c>
      <c r="J899" s="6" t="s">
        <v>113</v>
      </c>
      <c r="K899" s="181">
        <v>1170</v>
      </c>
      <c r="L899" s="6"/>
      <c r="M899" s="6"/>
      <c r="N899" s="6"/>
      <c r="O899" s="6"/>
    </row>
    <row r="900" spans="1:15" s="27" customFormat="1" ht="24" hidden="1" x14ac:dyDescent="0.2">
      <c r="A900" s="104"/>
      <c r="B900" s="2"/>
      <c r="C900" s="2"/>
      <c r="D900" s="6" t="s">
        <v>1065</v>
      </c>
      <c r="E900" s="6" t="s">
        <v>153</v>
      </c>
      <c r="F900" s="6">
        <v>796</v>
      </c>
      <c r="G900" s="6" t="s">
        <v>107</v>
      </c>
      <c r="H900" s="68">
        <v>138</v>
      </c>
      <c r="I900" s="6" t="s">
        <v>112</v>
      </c>
      <c r="J900" s="6" t="s">
        <v>113</v>
      </c>
      <c r="K900" s="181">
        <v>30360</v>
      </c>
      <c r="L900" s="6"/>
      <c r="M900" s="6"/>
      <c r="N900" s="6"/>
      <c r="O900" s="6"/>
    </row>
    <row r="901" spans="1:15" s="27" customFormat="1" ht="24" hidden="1" x14ac:dyDescent="0.2">
      <c r="A901" s="104"/>
      <c r="B901" s="2"/>
      <c r="C901" s="2"/>
      <c r="D901" s="6" t="s">
        <v>1173</v>
      </c>
      <c r="E901" s="6" t="s">
        <v>153</v>
      </c>
      <c r="F901" s="6">
        <v>796</v>
      </c>
      <c r="G901" s="6" t="s">
        <v>107</v>
      </c>
      <c r="H901" s="68">
        <v>1107</v>
      </c>
      <c r="I901" s="6" t="s">
        <v>112</v>
      </c>
      <c r="J901" s="6" t="s">
        <v>113</v>
      </c>
      <c r="K901" s="181">
        <v>387450</v>
      </c>
      <c r="L901" s="6"/>
      <c r="M901" s="6"/>
      <c r="N901" s="6"/>
      <c r="O901" s="6"/>
    </row>
    <row r="902" spans="1:15" s="27" customFormat="1" ht="24" hidden="1" x14ac:dyDescent="0.2">
      <c r="A902" s="104"/>
      <c r="B902" s="2"/>
      <c r="C902" s="2"/>
      <c r="D902" s="6" t="s">
        <v>1174</v>
      </c>
      <c r="E902" s="6" t="s">
        <v>153</v>
      </c>
      <c r="F902" s="6">
        <v>796</v>
      </c>
      <c r="G902" s="6" t="s">
        <v>107</v>
      </c>
      <c r="H902" s="68">
        <v>205</v>
      </c>
      <c r="I902" s="6" t="s">
        <v>112</v>
      </c>
      <c r="J902" s="6" t="s">
        <v>113</v>
      </c>
      <c r="K902" s="181">
        <v>20295</v>
      </c>
      <c r="L902" s="6"/>
      <c r="M902" s="6"/>
      <c r="N902" s="6"/>
      <c r="O902" s="6"/>
    </row>
    <row r="903" spans="1:15" s="27" customFormat="1" ht="24" hidden="1" x14ac:dyDescent="0.2">
      <c r="A903" s="104"/>
      <c r="B903" s="2"/>
      <c r="C903" s="2"/>
      <c r="D903" s="6" t="s">
        <v>1175</v>
      </c>
      <c r="E903" s="6" t="s">
        <v>153</v>
      </c>
      <c r="F903" s="6">
        <v>796</v>
      </c>
      <c r="G903" s="6" t="s">
        <v>107</v>
      </c>
      <c r="H903" s="68">
        <v>17</v>
      </c>
      <c r="I903" s="6" t="s">
        <v>112</v>
      </c>
      <c r="J903" s="6" t="s">
        <v>113</v>
      </c>
      <c r="K903" s="181">
        <v>2210</v>
      </c>
      <c r="L903" s="6"/>
      <c r="M903" s="6"/>
      <c r="N903" s="6"/>
      <c r="O903" s="6"/>
    </row>
    <row r="904" spans="1:15" s="27" customFormat="1" ht="24" hidden="1" x14ac:dyDescent="0.2">
      <c r="A904" s="104"/>
      <c r="B904" s="2"/>
      <c r="C904" s="2"/>
      <c r="D904" s="6" t="s">
        <v>1176</v>
      </c>
      <c r="E904" s="6" t="s">
        <v>153</v>
      </c>
      <c r="F904" s="6">
        <v>796</v>
      </c>
      <c r="G904" s="6" t="s">
        <v>107</v>
      </c>
      <c r="H904" s="68">
        <v>159</v>
      </c>
      <c r="I904" s="6" t="s">
        <v>112</v>
      </c>
      <c r="J904" s="6" t="s">
        <v>113</v>
      </c>
      <c r="K904" s="181">
        <v>15741</v>
      </c>
      <c r="L904" s="6"/>
      <c r="M904" s="6"/>
      <c r="N904" s="6"/>
      <c r="O904" s="6"/>
    </row>
    <row r="905" spans="1:15" s="27" customFormat="1" ht="24" hidden="1" x14ac:dyDescent="0.2">
      <c r="A905" s="104"/>
      <c r="B905" s="2"/>
      <c r="C905" s="2"/>
      <c r="D905" s="6" t="s">
        <v>1066</v>
      </c>
      <c r="E905" s="6" t="s">
        <v>153</v>
      </c>
      <c r="F905" s="6">
        <v>796</v>
      </c>
      <c r="G905" s="6" t="s">
        <v>107</v>
      </c>
      <c r="H905" s="68">
        <v>969</v>
      </c>
      <c r="I905" s="6" t="s">
        <v>112</v>
      </c>
      <c r="J905" s="6" t="s">
        <v>113</v>
      </c>
      <c r="K905" s="181">
        <v>29070</v>
      </c>
      <c r="L905" s="6"/>
      <c r="M905" s="6"/>
      <c r="N905" s="6"/>
      <c r="O905" s="6"/>
    </row>
    <row r="906" spans="1:15" s="27" customFormat="1" ht="24" hidden="1" x14ac:dyDescent="0.2">
      <c r="A906" s="104"/>
      <c r="B906" s="2"/>
      <c r="C906" s="2"/>
      <c r="D906" s="6" t="s">
        <v>1067</v>
      </c>
      <c r="E906" s="6" t="s">
        <v>153</v>
      </c>
      <c r="F906" s="6">
        <v>796</v>
      </c>
      <c r="G906" s="6" t="s">
        <v>107</v>
      </c>
      <c r="H906" s="68">
        <v>874</v>
      </c>
      <c r="I906" s="6" t="s">
        <v>112</v>
      </c>
      <c r="J906" s="6" t="s">
        <v>113</v>
      </c>
      <c r="K906" s="181">
        <v>86526</v>
      </c>
      <c r="L906" s="6"/>
      <c r="M906" s="6"/>
      <c r="N906" s="6"/>
      <c r="O906" s="6"/>
    </row>
    <row r="907" spans="1:15" s="27" customFormat="1" ht="24" hidden="1" x14ac:dyDescent="0.2">
      <c r="A907" s="104"/>
      <c r="B907" s="2"/>
      <c r="C907" s="2"/>
      <c r="D907" s="6" t="s">
        <v>1177</v>
      </c>
      <c r="E907" s="6" t="s">
        <v>153</v>
      </c>
      <c r="F907" s="6">
        <v>796</v>
      </c>
      <c r="G907" s="6" t="s">
        <v>107</v>
      </c>
      <c r="H907" s="68">
        <v>766</v>
      </c>
      <c r="I907" s="6" t="s">
        <v>112</v>
      </c>
      <c r="J907" s="6" t="s">
        <v>113</v>
      </c>
      <c r="K907" s="181">
        <v>99580</v>
      </c>
      <c r="L907" s="6"/>
      <c r="M907" s="6"/>
      <c r="N907" s="6"/>
      <c r="O907" s="6"/>
    </row>
    <row r="908" spans="1:15" s="27" customFormat="1" ht="24" hidden="1" x14ac:dyDescent="0.2">
      <c r="A908" s="104"/>
      <c r="B908" s="2"/>
      <c r="C908" s="2"/>
      <c r="D908" s="6" t="s">
        <v>1178</v>
      </c>
      <c r="E908" s="6" t="s">
        <v>153</v>
      </c>
      <c r="F908" s="6">
        <v>796</v>
      </c>
      <c r="G908" s="6" t="s">
        <v>107</v>
      </c>
      <c r="H908" s="68">
        <v>854</v>
      </c>
      <c r="I908" s="6" t="s">
        <v>112</v>
      </c>
      <c r="J908" s="6" t="s">
        <v>113</v>
      </c>
      <c r="K908" s="181">
        <v>84546</v>
      </c>
      <c r="L908" s="6"/>
      <c r="M908" s="6"/>
      <c r="N908" s="6"/>
      <c r="O908" s="6"/>
    </row>
    <row r="909" spans="1:15" s="27" customFormat="1" ht="24" hidden="1" x14ac:dyDescent="0.2">
      <c r="A909" s="104"/>
      <c r="B909" s="2"/>
      <c r="C909" s="2"/>
      <c r="D909" s="6" t="s">
        <v>1179</v>
      </c>
      <c r="E909" s="6" t="s">
        <v>153</v>
      </c>
      <c r="F909" s="6">
        <v>796</v>
      </c>
      <c r="G909" s="6" t="s">
        <v>107</v>
      </c>
      <c r="H909" s="68">
        <v>33</v>
      </c>
      <c r="I909" s="6" t="s">
        <v>112</v>
      </c>
      <c r="J909" s="6" t="s">
        <v>113</v>
      </c>
      <c r="K909" s="181">
        <v>7056.72</v>
      </c>
      <c r="L909" s="6"/>
      <c r="M909" s="6"/>
      <c r="N909" s="6"/>
      <c r="O909" s="6"/>
    </row>
    <row r="910" spans="1:15" s="27" customFormat="1" ht="24" hidden="1" x14ac:dyDescent="0.2">
      <c r="A910" s="104"/>
      <c r="B910" s="2"/>
      <c r="C910" s="2"/>
      <c r="D910" s="6" t="s">
        <v>1180</v>
      </c>
      <c r="E910" s="6" t="s">
        <v>153</v>
      </c>
      <c r="F910" s="6">
        <v>796</v>
      </c>
      <c r="G910" s="6" t="s">
        <v>107</v>
      </c>
      <c r="H910" s="68">
        <v>9</v>
      </c>
      <c r="I910" s="6" t="s">
        <v>112</v>
      </c>
      <c r="J910" s="6" t="s">
        <v>113</v>
      </c>
      <c r="K910" s="181">
        <v>1170</v>
      </c>
      <c r="L910" s="6"/>
      <c r="M910" s="6"/>
      <c r="N910" s="6"/>
      <c r="O910" s="6"/>
    </row>
    <row r="911" spans="1:15" s="27" customFormat="1" ht="24" hidden="1" x14ac:dyDescent="0.2">
      <c r="A911" s="104"/>
      <c r="B911" s="2"/>
      <c r="C911" s="2"/>
      <c r="D911" s="6" t="s">
        <v>1181</v>
      </c>
      <c r="E911" s="6" t="s">
        <v>153</v>
      </c>
      <c r="F911" s="6">
        <v>796</v>
      </c>
      <c r="G911" s="6" t="s">
        <v>107</v>
      </c>
      <c r="H911" s="68">
        <v>112</v>
      </c>
      <c r="I911" s="6" t="s">
        <v>112</v>
      </c>
      <c r="J911" s="6" t="s">
        <v>113</v>
      </c>
      <c r="K911" s="181">
        <v>13440</v>
      </c>
      <c r="L911" s="6"/>
      <c r="M911" s="6"/>
      <c r="N911" s="6"/>
      <c r="O911" s="6"/>
    </row>
    <row r="912" spans="1:15" s="27" customFormat="1" ht="24" hidden="1" x14ac:dyDescent="0.2">
      <c r="A912" s="104"/>
      <c r="B912" s="2"/>
      <c r="C912" s="2"/>
      <c r="D912" s="6" t="s">
        <v>1068</v>
      </c>
      <c r="E912" s="6" t="s">
        <v>153</v>
      </c>
      <c r="F912" s="6">
        <v>796</v>
      </c>
      <c r="G912" s="6" t="s">
        <v>107</v>
      </c>
      <c r="H912" s="68">
        <v>176</v>
      </c>
      <c r="I912" s="6" t="s">
        <v>112</v>
      </c>
      <c r="J912" s="6" t="s">
        <v>113</v>
      </c>
      <c r="K912" s="181">
        <v>17424</v>
      </c>
      <c r="L912" s="6"/>
      <c r="M912" s="6"/>
      <c r="N912" s="6"/>
      <c r="O912" s="6"/>
    </row>
    <row r="913" spans="1:15" s="27" customFormat="1" ht="24" hidden="1" x14ac:dyDescent="0.2">
      <c r="A913" s="104"/>
      <c r="B913" s="2"/>
      <c r="C913" s="2"/>
      <c r="D913" s="6" t="s">
        <v>1182</v>
      </c>
      <c r="E913" s="6" t="s">
        <v>153</v>
      </c>
      <c r="F913" s="6">
        <v>796</v>
      </c>
      <c r="G913" s="6" t="s">
        <v>107</v>
      </c>
      <c r="H913" s="68">
        <v>810</v>
      </c>
      <c r="I913" s="6" t="s">
        <v>112</v>
      </c>
      <c r="J913" s="6" t="s">
        <v>113</v>
      </c>
      <c r="K913" s="181">
        <v>24300</v>
      </c>
      <c r="L913" s="6"/>
      <c r="M913" s="6"/>
      <c r="N913" s="6"/>
      <c r="O913" s="6"/>
    </row>
    <row r="914" spans="1:15" s="27" customFormat="1" ht="24" hidden="1" x14ac:dyDescent="0.2">
      <c r="A914" s="104"/>
      <c r="B914" s="2"/>
      <c r="C914" s="2"/>
      <c r="D914" s="6" t="s">
        <v>1069</v>
      </c>
      <c r="E914" s="6" t="s">
        <v>153</v>
      </c>
      <c r="F914" s="6">
        <v>796</v>
      </c>
      <c r="G914" s="6" t="s">
        <v>107</v>
      </c>
      <c r="H914" s="68">
        <v>8744</v>
      </c>
      <c r="I914" s="6" t="s">
        <v>112</v>
      </c>
      <c r="J914" s="6" t="s">
        <v>113</v>
      </c>
      <c r="K914" s="181">
        <v>262320</v>
      </c>
      <c r="L914" s="6"/>
      <c r="M914" s="6"/>
      <c r="N914" s="6"/>
      <c r="O914" s="6"/>
    </row>
    <row r="915" spans="1:15" s="27" customFormat="1" ht="48" hidden="1" x14ac:dyDescent="0.2">
      <c r="A915" s="104"/>
      <c r="B915" s="2"/>
      <c r="C915" s="2"/>
      <c r="D915" s="6" t="s">
        <v>1183</v>
      </c>
      <c r="E915" s="6" t="s">
        <v>1184</v>
      </c>
      <c r="F915" s="6">
        <v>796</v>
      </c>
      <c r="G915" s="6" t="s">
        <v>107</v>
      </c>
      <c r="H915" s="68">
        <v>17</v>
      </c>
      <c r="I915" s="6" t="s">
        <v>112</v>
      </c>
      <c r="J915" s="6" t="s">
        <v>113</v>
      </c>
      <c r="K915" s="181">
        <v>510</v>
      </c>
      <c r="L915" s="6"/>
      <c r="M915" s="6"/>
      <c r="N915" s="6"/>
      <c r="O915" s="6"/>
    </row>
    <row r="916" spans="1:15" s="27" customFormat="1" ht="24" hidden="1" x14ac:dyDescent="0.2">
      <c r="A916" s="104"/>
      <c r="B916" s="2"/>
      <c r="C916" s="2"/>
      <c r="D916" s="6" t="s">
        <v>1185</v>
      </c>
      <c r="E916" s="6" t="s">
        <v>153</v>
      </c>
      <c r="F916" s="6">
        <v>796</v>
      </c>
      <c r="G916" s="6" t="s">
        <v>107</v>
      </c>
      <c r="H916" s="68">
        <v>3702</v>
      </c>
      <c r="I916" s="6" t="s">
        <v>112</v>
      </c>
      <c r="J916" s="6" t="s">
        <v>113</v>
      </c>
      <c r="K916" s="181">
        <v>444240</v>
      </c>
      <c r="L916" s="6"/>
      <c r="M916" s="6"/>
      <c r="N916" s="6"/>
      <c r="O916" s="6"/>
    </row>
    <row r="917" spans="1:15" s="27" customFormat="1" ht="24" hidden="1" x14ac:dyDescent="0.2">
      <c r="A917" s="104"/>
      <c r="B917" s="2"/>
      <c r="C917" s="2"/>
      <c r="D917" s="6" t="s">
        <v>1186</v>
      </c>
      <c r="E917" s="6" t="s">
        <v>153</v>
      </c>
      <c r="F917" s="6">
        <v>796</v>
      </c>
      <c r="G917" s="6" t="s">
        <v>107</v>
      </c>
      <c r="H917" s="68">
        <v>9</v>
      </c>
      <c r="I917" s="6" t="s">
        <v>112</v>
      </c>
      <c r="J917" s="6" t="s">
        <v>113</v>
      </c>
      <c r="K917" s="181">
        <v>1080</v>
      </c>
      <c r="L917" s="6"/>
      <c r="M917" s="6"/>
      <c r="N917" s="6"/>
      <c r="O917" s="6"/>
    </row>
    <row r="918" spans="1:15" s="27" customFormat="1" ht="24" hidden="1" x14ac:dyDescent="0.2">
      <c r="A918" s="104"/>
      <c r="B918" s="2"/>
      <c r="C918" s="2"/>
      <c r="D918" s="6" t="s">
        <v>1187</v>
      </c>
      <c r="E918" s="6" t="s">
        <v>153</v>
      </c>
      <c r="F918" s="6">
        <v>796</v>
      </c>
      <c r="G918" s="6" t="s">
        <v>107</v>
      </c>
      <c r="H918" s="68">
        <v>74</v>
      </c>
      <c r="I918" s="6" t="s">
        <v>112</v>
      </c>
      <c r="J918" s="6" t="s">
        <v>113</v>
      </c>
      <c r="K918" s="181">
        <v>7400</v>
      </c>
      <c r="L918" s="6"/>
      <c r="M918" s="6"/>
      <c r="N918" s="6"/>
      <c r="O918" s="6"/>
    </row>
    <row r="919" spans="1:15" s="27" customFormat="1" ht="24" hidden="1" x14ac:dyDescent="0.2">
      <c r="A919" s="104"/>
      <c r="B919" s="2"/>
      <c r="C919" s="2"/>
      <c r="D919" s="6" t="s">
        <v>1188</v>
      </c>
      <c r="E919" s="6" t="s">
        <v>153</v>
      </c>
      <c r="F919" s="6">
        <v>796</v>
      </c>
      <c r="G919" s="6" t="s">
        <v>107</v>
      </c>
      <c r="H919" s="68">
        <v>205</v>
      </c>
      <c r="I919" s="6" t="s">
        <v>112</v>
      </c>
      <c r="J919" s="6" t="s">
        <v>113</v>
      </c>
      <c r="K919" s="181">
        <v>22550</v>
      </c>
      <c r="L919" s="6"/>
      <c r="M919" s="6"/>
      <c r="N919" s="6"/>
      <c r="O919" s="6"/>
    </row>
    <row r="920" spans="1:15" s="27" customFormat="1" ht="24" hidden="1" x14ac:dyDescent="0.2">
      <c r="A920" s="104"/>
      <c r="B920" s="2"/>
      <c r="C920" s="2"/>
      <c r="D920" s="6" t="s">
        <v>1189</v>
      </c>
      <c r="E920" s="6" t="s">
        <v>153</v>
      </c>
      <c r="F920" s="6">
        <v>796</v>
      </c>
      <c r="G920" s="6" t="s">
        <v>107</v>
      </c>
      <c r="H920" s="68">
        <v>234</v>
      </c>
      <c r="I920" s="6" t="s">
        <v>112</v>
      </c>
      <c r="J920" s="6" t="s">
        <v>113</v>
      </c>
      <c r="K920" s="181">
        <v>42120</v>
      </c>
      <c r="L920" s="6"/>
      <c r="M920" s="6"/>
      <c r="N920" s="6"/>
      <c r="O920" s="6"/>
    </row>
    <row r="921" spans="1:15" s="27" customFormat="1" ht="24" hidden="1" x14ac:dyDescent="0.2">
      <c r="A921" s="104"/>
      <c r="B921" s="2"/>
      <c r="C921" s="2"/>
      <c r="D921" s="6" t="s">
        <v>1190</v>
      </c>
      <c r="E921" s="6" t="s">
        <v>153</v>
      </c>
      <c r="F921" s="6">
        <v>796</v>
      </c>
      <c r="G921" s="6" t="s">
        <v>107</v>
      </c>
      <c r="H921" s="68">
        <v>23</v>
      </c>
      <c r="I921" s="6" t="s">
        <v>112</v>
      </c>
      <c r="J921" s="6" t="s">
        <v>113</v>
      </c>
      <c r="K921" s="181">
        <v>2530</v>
      </c>
      <c r="L921" s="6"/>
      <c r="M921" s="6"/>
      <c r="N921" s="6"/>
      <c r="O921" s="6"/>
    </row>
    <row r="922" spans="1:15" s="27" customFormat="1" ht="24" hidden="1" x14ac:dyDescent="0.2">
      <c r="A922" s="104"/>
      <c r="B922" s="2"/>
      <c r="C922" s="2"/>
      <c r="D922" s="6" t="s">
        <v>1191</v>
      </c>
      <c r="E922" s="6" t="s">
        <v>153</v>
      </c>
      <c r="F922" s="6">
        <v>796</v>
      </c>
      <c r="G922" s="6" t="s">
        <v>107</v>
      </c>
      <c r="H922" s="68">
        <v>135</v>
      </c>
      <c r="I922" s="6" t="s">
        <v>112</v>
      </c>
      <c r="J922" s="6" t="s">
        <v>113</v>
      </c>
      <c r="K922" s="181">
        <v>28890</v>
      </c>
      <c r="L922" s="6"/>
      <c r="M922" s="6"/>
      <c r="N922" s="6"/>
      <c r="O922" s="6"/>
    </row>
    <row r="923" spans="1:15" s="27" customFormat="1" ht="48" hidden="1" x14ac:dyDescent="0.2">
      <c r="A923" s="104"/>
      <c r="B923" s="2"/>
      <c r="C923" s="2"/>
      <c r="D923" s="6" t="s">
        <v>1192</v>
      </c>
      <c r="E923" s="6" t="s">
        <v>1193</v>
      </c>
      <c r="F923" s="6">
        <v>796</v>
      </c>
      <c r="G923" s="6" t="s">
        <v>107</v>
      </c>
      <c r="H923" s="68">
        <v>109</v>
      </c>
      <c r="I923" s="6" t="s">
        <v>112</v>
      </c>
      <c r="J923" s="6" t="s">
        <v>113</v>
      </c>
      <c r="K923" s="181">
        <v>3270</v>
      </c>
      <c r="L923" s="6"/>
      <c r="M923" s="6"/>
      <c r="N923" s="6"/>
      <c r="O923" s="6"/>
    </row>
    <row r="924" spans="1:15" s="27" customFormat="1" ht="48" hidden="1" x14ac:dyDescent="0.2">
      <c r="A924" s="104"/>
      <c r="B924" s="2"/>
      <c r="C924" s="2"/>
      <c r="D924" s="6" t="s">
        <v>1194</v>
      </c>
      <c r="E924" s="6" t="s">
        <v>1195</v>
      </c>
      <c r="F924" s="6">
        <v>796</v>
      </c>
      <c r="G924" s="6" t="s">
        <v>107</v>
      </c>
      <c r="H924" s="68">
        <v>1139</v>
      </c>
      <c r="I924" s="6" t="s">
        <v>112</v>
      </c>
      <c r="J924" s="6" t="s">
        <v>113</v>
      </c>
      <c r="K924" s="181">
        <v>182240</v>
      </c>
      <c r="L924" s="6"/>
      <c r="M924" s="6"/>
      <c r="N924" s="6"/>
      <c r="O924" s="6"/>
    </row>
    <row r="925" spans="1:15" s="27" customFormat="1" ht="24" hidden="1" x14ac:dyDescent="0.2">
      <c r="A925" s="104"/>
      <c r="B925" s="2"/>
      <c r="C925" s="2"/>
      <c r="D925" s="6" t="s">
        <v>1196</v>
      </c>
      <c r="E925" s="6" t="s">
        <v>153</v>
      </c>
      <c r="F925" s="6">
        <v>796</v>
      </c>
      <c r="G925" s="6" t="s">
        <v>107</v>
      </c>
      <c r="H925" s="68">
        <v>145</v>
      </c>
      <c r="I925" s="6" t="s">
        <v>112</v>
      </c>
      <c r="J925" s="6" t="s">
        <v>113</v>
      </c>
      <c r="K925" s="181">
        <v>18850</v>
      </c>
      <c r="L925" s="6"/>
      <c r="M925" s="6"/>
      <c r="N925" s="6"/>
      <c r="O925" s="6"/>
    </row>
    <row r="926" spans="1:15" s="27" customFormat="1" ht="24" hidden="1" x14ac:dyDescent="0.2">
      <c r="A926" s="104"/>
      <c r="B926" s="2"/>
      <c r="C926" s="2"/>
      <c r="D926" s="6" t="s">
        <v>1197</v>
      </c>
      <c r="E926" s="6" t="s">
        <v>153</v>
      </c>
      <c r="F926" s="6">
        <v>796</v>
      </c>
      <c r="G926" s="6" t="s">
        <v>107</v>
      </c>
      <c r="H926" s="68">
        <v>798</v>
      </c>
      <c r="I926" s="6" t="s">
        <v>112</v>
      </c>
      <c r="J926" s="6" t="s">
        <v>113</v>
      </c>
      <c r="K926" s="181">
        <v>66353.7</v>
      </c>
      <c r="L926" s="6"/>
      <c r="M926" s="6"/>
      <c r="N926" s="6"/>
      <c r="O926" s="6"/>
    </row>
    <row r="927" spans="1:15" s="27" customFormat="1" ht="24" hidden="1" x14ac:dyDescent="0.2">
      <c r="A927" s="104"/>
      <c r="B927" s="2"/>
      <c r="C927" s="2"/>
      <c r="D927" s="6" t="s">
        <v>1198</v>
      </c>
      <c r="E927" s="6" t="s">
        <v>153</v>
      </c>
      <c r="F927" s="6">
        <v>796</v>
      </c>
      <c r="G927" s="6" t="s">
        <v>107</v>
      </c>
      <c r="H927" s="68">
        <v>132</v>
      </c>
      <c r="I927" s="6" t="s">
        <v>112</v>
      </c>
      <c r="J927" s="6" t="s">
        <v>113</v>
      </c>
      <c r="K927" s="181">
        <v>25080</v>
      </c>
      <c r="L927" s="6"/>
      <c r="M927" s="6"/>
      <c r="N927" s="6"/>
      <c r="O927" s="6"/>
    </row>
    <row r="928" spans="1:15" s="27" customFormat="1" ht="24" hidden="1" x14ac:dyDescent="0.2">
      <c r="A928" s="104"/>
      <c r="B928" s="2"/>
      <c r="C928" s="2"/>
      <c r="D928" s="6" t="s">
        <v>1199</v>
      </c>
      <c r="E928" s="6" t="s">
        <v>153</v>
      </c>
      <c r="F928" s="6">
        <v>796</v>
      </c>
      <c r="G928" s="6" t="s">
        <v>107</v>
      </c>
      <c r="H928" s="68">
        <v>45</v>
      </c>
      <c r="I928" s="6" t="s">
        <v>112</v>
      </c>
      <c r="J928" s="6" t="s">
        <v>113</v>
      </c>
      <c r="K928" s="181">
        <v>4455</v>
      </c>
      <c r="L928" s="6"/>
      <c r="M928" s="6"/>
      <c r="N928" s="6"/>
      <c r="O928" s="6"/>
    </row>
    <row r="929" spans="1:15" s="27" customFormat="1" ht="24" hidden="1" x14ac:dyDescent="0.2">
      <c r="A929" s="104"/>
      <c r="B929" s="2"/>
      <c r="C929" s="2"/>
      <c r="D929" s="6" t="s">
        <v>1200</v>
      </c>
      <c r="E929" s="6" t="s">
        <v>153</v>
      </c>
      <c r="F929" s="6">
        <v>796</v>
      </c>
      <c r="G929" s="6" t="s">
        <v>107</v>
      </c>
      <c r="H929" s="68">
        <v>45</v>
      </c>
      <c r="I929" s="6" t="s">
        <v>112</v>
      </c>
      <c r="J929" s="6" t="s">
        <v>113</v>
      </c>
      <c r="K929" s="181">
        <v>9723.6</v>
      </c>
      <c r="L929" s="6"/>
      <c r="M929" s="6"/>
      <c r="N929" s="6"/>
      <c r="O929" s="6"/>
    </row>
    <row r="930" spans="1:15" s="27" customFormat="1" ht="24" hidden="1" x14ac:dyDescent="0.2">
      <c r="A930" s="104"/>
      <c r="B930" s="2"/>
      <c r="C930" s="2"/>
      <c r="D930" s="6" t="s">
        <v>1201</v>
      </c>
      <c r="E930" s="6" t="s">
        <v>153</v>
      </c>
      <c r="F930" s="6">
        <v>796</v>
      </c>
      <c r="G930" s="6" t="s">
        <v>107</v>
      </c>
      <c r="H930" s="68">
        <v>8</v>
      </c>
      <c r="I930" s="6" t="s">
        <v>112</v>
      </c>
      <c r="J930" s="6" t="s">
        <v>113</v>
      </c>
      <c r="K930" s="181">
        <v>7796.54</v>
      </c>
      <c r="L930" s="6"/>
      <c r="M930" s="6"/>
      <c r="N930" s="6"/>
      <c r="O930" s="6"/>
    </row>
    <row r="931" spans="1:15" s="27" customFormat="1" ht="24" hidden="1" x14ac:dyDescent="0.2">
      <c r="A931" s="104"/>
      <c r="B931" s="2"/>
      <c r="C931" s="2"/>
      <c r="D931" s="6" t="s">
        <v>1202</v>
      </c>
      <c r="E931" s="6" t="s">
        <v>153</v>
      </c>
      <c r="F931" s="6">
        <v>796</v>
      </c>
      <c r="G931" s="6" t="s">
        <v>107</v>
      </c>
      <c r="H931" s="68">
        <v>6</v>
      </c>
      <c r="I931" s="6" t="s">
        <v>112</v>
      </c>
      <c r="J931" s="6" t="s">
        <v>113</v>
      </c>
      <c r="K931" s="181">
        <v>1680</v>
      </c>
      <c r="L931" s="6"/>
      <c r="M931" s="6"/>
      <c r="N931" s="6"/>
      <c r="O931" s="6"/>
    </row>
    <row r="932" spans="1:15" s="27" customFormat="1" ht="24" hidden="1" x14ac:dyDescent="0.2">
      <c r="A932" s="104"/>
      <c r="B932" s="2"/>
      <c r="C932" s="2"/>
      <c r="D932" s="6" t="s">
        <v>1203</v>
      </c>
      <c r="E932" s="6" t="s">
        <v>153</v>
      </c>
      <c r="F932" s="6">
        <v>796</v>
      </c>
      <c r="G932" s="6" t="s">
        <v>107</v>
      </c>
      <c r="H932" s="68">
        <v>595</v>
      </c>
      <c r="I932" s="6" t="s">
        <v>112</v>
      </c>
      <c r="J932" s="6" t="s">
        <v>113</v>
      </c>
      <c r="K932" s="181">
        <v>58905</v>
      </c>
      <c r="L932" s="6"/>
      <c r="M932" s="6"/>
      <c r="N932" s="6"/>
      <c r="O932" s="6"/>
    </row>
    <row r="933" spans="1:15" s="27" customFormat="1" ht="24" hidden="1" x14ac:dyDescent="0.2">
      <c r="A933" s="104"/>
      <c r="B933" s="2"/>
      <c r="C933" s="2"/>
      <c r="D933" s="6" t="s">
        <v>1204</v>
      </c>
      <c r="E933" s="6" t="s">
        <v>153</v>
      </c>
      <c r="F933" s="6">
        <v>796</v>
      </c>
      <c r="G933" s="6" t="s">
        <v>107</v>
      </c>
      <c r="H933" s="68">
        <v>70</v>
      </c>
      <c r="I933" s="6" t="s">
        <v>112</v>
      </c>
      <c r="J933" s="6" t="s">
        <v>113</v>
      </c>
      <c r="K933" s="181">
        <v>15400</v>
      </c>
      <c r="L933" s="6"/>
      <c r="M933" s="6"/>
      <c r="N933" s="6"/>
      <c r="O933" s="6"/>
    </row>
    <row r="934" spans="1:15" s="27" customFormat="1" ht="48" hidden="1" x14ac:dyDescent="0.2">
      <c r="A934" s="104"/>
      <c r="B934" s="2"/>
      <c r="C934" s="2"/>
      <c r="D934" s="6" t="s">
        <v>1205</v>
      </c>
      <c r="E934" s="6" t="s">
        <v>1206</v>
      </c>
      <c r="F934" s="6">
        <v>796</v>
      </c>
      <c r="G934" s="6" t="s">
        <v>107</v>
      </c>
      <c r="H934" s="68">
        <v>19</v>
      </c>
      <c r="I934" s="6" t="s">
        <v>112</v>
      </c>
      <c r="J934" s="6" t="s">
        <v>113</v>
      </c>
      <c r="K934" s="181">
        <v>2280</v>
      </c>
      <c r="L934" s="6"/>
      <c r="M934" s="6"/>
      <c r="N934" s="6"/>
      <c r="O934" s="6"/>
    </row>
    <row r="935" spans="1:15" s="27" customFormat="1" ht="24" hidden="1" x14ac:dyDescent="0.2">
      <c r="A935" s="104"/>
      <c r="B935" s="2"/>
      <c r="C935" s="2"/>
      <c r="D935" s="6" t="s">
        <v>1207</v>
      </c>
      <c r="E935" s="6" t="s">
        <v>153</v>
      </c>
      <c r="F935" s="6">
        <v>796</v>
      </c>
      <c r="G935" s="6" t="s">
        <v>107</v>
      </c>
      <c r="H935" s="68">
        <v>9</v>
      </c>
      <c r="I935" s="6" t="s">
        <v>112</v>
      </c>
      <c r="J935" s="6" t="s">
        <v>113</v>
      </c>
      <c r="K935" s="181">
        <v>1980</v>
      </c>
      <c r="L935" s="6"/>
      <c r="M935" s="6"/>
      <c r="N935" s="6"/>
      <c r="O935" s="6"/>
    </row>
    <row r="936" spans="1:15" s="27" customFormat="1" ht="48" hidden="1" x14ac:dyDescent="0.2">
      <c r="A936" s="104"/>
      <c r="B936" s="2"/>
      <c r="C936" s="2"/>
      <c r="D936" s="6" t="s">
        <v>1208</v>
      </c>
      <c r="E936" s="6" t="s">
        <v>1209</v>
      </c>
      <c r="F936" s="6">
        <v>796</v>
      </c>
      <c r="G936" s="6" t="s">
        <v>107</v>
      </c>
      <c r="H936" s="68">
        <v>32</v>
      </c>
      <c r="I936" s="6" t="s">
        <v>112</v>
      </c>
      <c r="J936" s="6" t="s">
        <v>113</v>
      </c>
      <c r="K936" s="181">
        <v>5120</v>
      </c>
      <c r="L936" s="6"/>
      <c r="M936" s="6"/>
      <c r="N936" s="6"/>
      <c r="O936" s="6"/>
    </row>
    <row r="937" spans="1:15" s="27" customFormat="1" ht="24" hidden="1" x14ac:dyDescent="0.2">
      <c r="A937" s="105"/>
      <c r="B937" s="70"/>
      <c r="C937" s="2"/>
      <c r="D937" s="6" t="s">
        <v>1210</v>
      </c>
      <c r="E937" s="6" t="s">
        <v>153</v>
      </c>
      <c r="F937" s="6">
        <v>796</v>
      </c>
      <c r="G937" s="6" t="s">
        <v>107</v>
      </c>
      <c r="H937" s="68">
        <v>7</v>
      </c>
      <c r="I937" s="6" t="s">
        <v>112</v>
      </c>
      <c r="J937" s="6" t="s">
        <v>113</v>
      </c>
      <c r="K937" s="181">
        <v>1120</v>
      </c>
      <c r="L937" s="6"/>
      <c r="M937" s="6"/>
      <c r="N937" s="6"/>
      <c r="O937" s="6"/>
    </row>
    <row r="938" spans="1:15" s="27" customFormat="1" ht="36" hidden="1" x14ac:dyDescent="0.2">
      <c r="A938" s="103">
        <v>50</v>
      </c>
      <c r="B938" s="2" t="s">
        <v>1211</v>
      </c>
      <c r="C938" s="2" t="s">
        <v>1212</v>
      </c>
      <c r="D938" s="2" t="s">
        <v>1213</v>
      </c>
      <c r="E938" s="2" t="s">
        <v>1214</v>
      </c>
      <c r="F938" s="2" t="s">
        <v>135</v>
      </c>
      <c r="G938" s="2" t="s">
        <v>63</v>
      </c>
      <c r="H938" s="66">
        <v>3</v>
      </c>
      <c r="I938" s="2" t="s">
        <v>18</v>
      </c>
      <c r="J938" s="2" t="s">
        <v>33</v>
      </c>
      <c r="K938" s="261">
        <v>1026000</v>
      </c>
      <c r="L938" s="2" t="s">
        <v>131</v>
      </c>
      <c r="M938" s="2" t="s">
        <v>114</v>
      </c>
      <c r="N938" s="2" t="s">
        <v>22</v>
      </c>
      <c r="O938" s="2" t="s">
        <v>23</v>
      </c>
    </row>
    <row r="939" spans="1:15" s="27" customFormat="1" ht="24" hidden="1" x14ac:dyDescent="0.2">
      <c r="A939" s="737">
        <v>51</v>
      </c>
      <c r="B939" s="14" t="s">
        <v>133</v>
      </c>
      <c r="C939" s="15" t="s">
        <v>134</v>
      </c>
      <c r="D939" s="2" t="s">
        <v>1215</v>
      </c>
      <c r="E939" s="2" t="s">
        <v>111</v>
      </c>
      <c r="F939" s="2">
        <v>796</v>
      </c>
      <c r="G939" s="2" t="s">
        <v>107</v>
      </c>
      <c r="H939" s="66">
        <v>47</v>
      </c>
      <c r="I939" s="2" t="s">
        <v>112</v>
      </c>
      <c r="J939" s="2" t="s">
        <v>113</v>
      </c>
      <c r="K939" s="261">
        <v>14808190</v>
      </c>
      <c r="L939" s="2" t="s">
        <v>7</v>
      </c>
      <c r="M939" s="2" t="s">
        <v>850</v>
      </c>
      <c r="N939" s="2" t="s">
        <v>22</v>
      </c>
      <c r="O939" s="2" t="s">
        <v>23</v>
      </c>
    </row>
    <row r="940" spans="1:15" s="27" customFormat="1" ht="24" hidden="1" x14ac:dyDescent="0.2">
      <c r="A940" s="738"/>
      <c r="B940" s="2"/>
      <c r="C940" s="2"/>
      <c r="D940" s="6" t="s">
        <v>1216</v>
      </c>
      <c r="E940" s="6" t="s">
        <v>1217</v>
      </c>
      <c r="F940" s="6">
        <v>796</v>
      </c>
      <c r="G940" s="6" t="s">
        <v>107</v>
      </c>
      <c r="H940" s="68">
        <v>1</v>
      </c>
      <c r="I940" s="6" t="s">
        <v>112</v>
      </c>
      <c r="J940" s="6" t="s">
        <v>113</v>
      </c>
      <c r="K940" s="181">
        <v>232000</v>
      </c>
      <c r="L940" s="6"/>
      <c r="M940" s="6"/>
      <c r="N940" s="6"/>
      <c r="O940" s="6"/>
    </row>
    <row r="941" spans="1:15" s="27" customFormat="1" ht="24" hidden="1" x14ac:dyDescent="0.2">
      <c r="A941" s="738"/>
      <c r="B941" s="2"/>
      <c r="C941" s="2"/>
      <c r="D941" s="6" t="s">
        <v>1218</v>
      </c>
      <c r="E941" s="6" t="s">
        <v>1219</v>
      </c>
      <c r="F941" s="6">
        <v>796</v>
      </c>
      <c r="G941" s="6" t="s">
        <v>107</v>
      </c>
      <c r="H941" s="68">
        <v>9</v>
      </c>
      <c r="I941" s="6" t="s">
        <v>112</v>
      </c>
      <c r="J941" s="6" t="s">
        <v>113</v>
      </c>
      <c r="K941" s="181">
        <v>1620000</v>
      </c>
      <c r="L941" s="6"/>
      <c r="M941" s="6"/>
      <c r="N941" s="6"/>
      <c r="O941" s="6"/>
    </row>
    <row r="942" spans="1:15" s="27" customFormat="1" ht="24" hidden="1" x14ac:dyDescent="0.2">
      <c r="A942" s="738"/>
      <c r="B942" s="2"/>
      <c r="C942" s="2"/>
      <c r="D942" s="6" t="s">
        <v>1220</v>
      </c>
      <c r="E942" s="6" t="s">
        <v>1221</v>
      </c>
      <c r="F942" s="6">
        <v>796</v>
      </c>
      <c r="G942" s="6" t="s">
        <v>107</v>
      </c>
      <c r="H942" s="68">
        <v>15</v>
      </c>
      <c r="I942" s="6" t="s">
        <v>112</v>
      </c>
      <c r="J942" s="6" t="s">
        <v>113</v>
      </c>
      <c r="K942" s="181">
        <v>5475000</v>
      </c>
      <c r="L942" s="6"/>
      <c r="M942" s="6"/>
      <c r="N942" s="6"/>
      <c r="O942" s="6"/>
    </row>
    <row r="943" spans="1:15" s="27" customFormat="1" ht="36" hidden="1" x14ac:dyDescent="0.2">
      <c r="A943" s="738"/>
      <c r="B943" s="2"/>
      <c r="C943" s="2"/>
      <c r="D943" s="6" t="s">
        <v>1222</v>
      </c>
      <c r="E943" s="6" t="s">
        <v>1223</v>
      </c>
      <c r="F943" s="6">
        <v>796</v>
      </c>
      <c r="G943" s="6" t="s">
        <v>107</v>
      </c>
      <c r="H943" s="68">
        <v>11</v>
      </c>
      <c r="I943" s="6" t="s">
        <v>112</v>
      </c>
      <c r="J943" s="6" t="s">
        <v>113</v>
      </c>
      <c r="K943" s="181">
        <v>4180000</v>
      </c>
      <c r="L943" s="6"/>
      <c r="M943" s="6"/>
      <c r="N943" s="6"/>
      <c r="O943" s="6"/>
    </row>
    <row r="944" spans="1:15" s="27" customFormat="1" ht="24" hidden="1" x14ac:dyDescent="0.2">
      <c r="A944" s="738"/>
      <c r="B944" s="2"/>
      <c r="C944" s="2"/>
      <c r="D944" s="6" t="s">
        <v>1224</v>
      </c>
      <c r="E944" s="6" t="s">
        <v>1225</v>
      </c>
      <c r="F944" s="6">
        <v>796</v>
      </c>
      <c r="G944" s="6" t="s">
        <v>107</v>
      </c>
      <c r="H944" s="68">
        <v>5</v>
      </c>
      <c r="I944" s="6" t="s">
        <v>112</v>
      </c>
      <c r="J944" s="6" t="s">
        <v>113</v>
      </c>
      <c r="K944" s="181">
        <v>1400000</v>
      </c>
      <c r="L944" s="6"/>
      <c r="M944" s="6"/>
      <c r="N944" s="6"/>
      <c r="O944" s="6"/>
    </row>
    <row r="945" spans="1:16" s="27" customFormat="1" ht="24" hidden="1" x14ac:dyDescent="0.2">
      <c r="A945" s="738"/>
      <c r="B945" s="2"/>
      <c r="C945" s="2"/>
      <c r="D945" s="6" t="s">
        <v>1226</v>
      </c>
      <c r="E945" s="6" t="s">
        <v>153</v>
      </c>
      <c r="F945" s="6">
        <v>796</v>
      </c>
      <c r="G945" s="6" t="s">
        <v>107</v>
      </c>
      <c r="H945" s="68">
        <v>5</v>
      </c>
      <c r="I945" s="6" t="s">
        <v>112</v>
      </c>
      <c r="J945" s="6" t="s">
        <v>113</v>
      </c>
      <c r="K945" s="181">
        <v>1900000</v>
      </c>
      <c r="L945" s="6"/>
      <c r="M945" s="6"/>
      <c r="N945" s="6"/>
      <c r="O945" s="6"/>
    </row>
    <row r="946" spans="1:16" s="27" customFormat="1" ht="24" hidden="1" x14ac:dyDescent="0.2">
      <c r="A946" s="739"/>
      <c r="B946" s="2"/>
      <c r="C946" s="2"/>
      <c r="D946" s="6" t="s">
        <v>1227</v>
      </c>
      <c r="E946" s="6" t="s">
        <v>153</v>
      </c>
      <c r="F946" s="6">
        <v>796</v>
      </c>
      <c r="G946" s="6" t="s">
        <v>107</v>
      </c>
      <c r="H946" s="68">
        <v>1</v>
      </c>
      <c r="I946" s="6" t="s">
        <v>112</v>
      </c>
      <c r="J946" s="6" t="s">
        <v>113</v>
      </c>
      <c r="K946" s="181">
        <v>1190</v>
      </c>
      <c r="L946" s="6"/>
      <c r="M946" s="6"/>
      <c r="N946" s="6"/>
      <c r="O946" s="6"/>
    </row>
    <row r="947" spans="1:16" s="27" customFormat="1" ht="24" hidden="1" x14ac:dyDescent="0.2">
      <c r="A947" s="737">
        <v>52</v>
      </c>
      <c r="B947" s="2" t="s">
        <v>830</v>
      </c>
      <c r="C947" s="2" t="s">
        <v>873</v>
      </c>
      <c r="D947" s="2" t="s">
        <v>1228</v>
      </c>
      <c r="E947" s="2" t="s">
        <v>153</v>
      </c>
      <c r="F947" s="2" t="s">
        <v>135</v>
      </c>
      <c r="G947" s="2" t="s">
        <v>63</v>
      </c>
      <c r="H947" s="24">
        <v>41365.348000000005</v>
      </c>
      <c r="I947" s="2" t="s">
        <v>112</v>
      </c>
      <c r="J947" s="2" t="s">
        <v>113</v>
      </c>
      <c r="K947" s="261">
        <v>9697817.5399999991</v>
      </c>
      <c r="L947" s="2" t="s">
        <v>7</v>
      </c>
      <c r="M947" s="2" t="s">
        <v>8</v>
      </c>
      <c r="N947" s="2" t="s">
        <v>22</v>
      </c>
      <c r="O947" s="2" t="s">
        <v>23</v>
      </c>
    </row>
    <row r="948" spans="1:16" s="27" customFormat="1" ht="60" hidden="1" x14ac:dyDescent="0.2">
      <c r="A948" s="738"/>
      <c r="B948" s="35"/>
      <c r="C948" s="35"/>
      <c r="D948" s="35" t="s">
        <v>1229</v>
      </c>
      <c r="E948" s="35" t="s">
        <v>424</v>
      </c>
      <c r="F948" s="35" t="s">
        <v>834</v>
      </c>
      <c r="G948" s="35" t="s">
        <v>425</v>
      </c>
      <c r="H948" s="119">
        <v>398.92</v>
      </c>
      <c r="I948" s="35" t="s">
        <v>1230</v>
      </c>
      <c r="J948" s="35" t="s">
        <v>113</v>
      </c>
      <c r="K948" s="187">
        <v>1396220</v>
      </c>
      <c r="L948" s="35"/>
      <c r="M948" s="35"/>
      <c r="N948" s="35"/>
      <c r="O948" s="35"/>
    </row>
    <row r="949" spans="1:16" s="27" customFormat="1" ht="60" hidden="1" x14ac:dyDescent="0.2">
      <c r="A949" s="738"/>
      <c r="B949" s="35"/>
      <c r="C949" s="35"/>
      <c r="D949" s="35" t="s">
        <v>1231</v>
      </c>
      <c r="E949" s="35" t="s">
        <v>424</v>
      </c>
      <c r="F949" s="35" t="s">
        <v>834</v>
      </c>
      <c r="G949" s="35" t="s">
        <v>425</v>
      </c>
      <c r="H949" s="119">
        <v>716.86</v>
      </c>
      <c r="I949" s="35" t="s">
        <v>1230</v>
      </c>
      <c r="J949" s="35" t="s">
        <v>113</v>
      </c>
      <c r="K949" s="187">
        <v>4085646</v>
      </c>
      <c r="L949" s="35"/>
      <c r="M949" s="35"/>
      <c r="N949" s="35"/>
      <c r="O949" s="35"/>
    </row>
    <row r="950" spans="1:16" s="27" customFormat="1" ht="60" hidden="1" x14ac:dyDescent="0.2">
      <c r="A950" s="738"/>
      <c r="B950" s="35"/>
      <c r="C950" s="35"/>
      <c r="D950" s="35" t="s">
        <v>423</v>
      </c>
      <c r="E950" s="35" t="s">
        <v>424</v>
      </c>
      <c r="F950" s="35" t="s">
        <v>834</v>
      </c>
      <c r="G950" s="35" t="s">
        <v>425</v>
      </c>
      <c r="H950" s="119">
        <v>260.23</v>
      </c>
      <c r="I950" s="35" t="s">
        <v>1230</v>
      </c>
      <c r="J950" s="35" t="s">
        <v>113</v>
      </c>
      <c r="K950" s="187">
        <v>2342115</v>
      </c>
      <c r="L950" s="35"/>
      <c r="M950" s="35"/>
      <c r="N950" s="35"/>
      <c r="O950" s="35"/>
    </row>
    <row r="951" spans="1:16" s="27" customFormat="1" ht="24" hidden="1" x14ac:dyDescent="0.2">
      <c r="A951" s="738"/>
      <c r="B951" s="35"/>
      <c r="C951" s="35"/>
      <c r="D951" s="35" t="s">
        <v>1232</v>
      </c>
      <c r="E951" s="35" t="s">
        <v>153</v>
      </c>
      <c r="F951" s="35" t="s">
        <v>834</v>
      </c>
      <c r="G951" s="35" t="s">
        <v>425</v>
      </c>
      <c r="H951" s="119">
        <v>7</v>
      </c>
      <c r="I951" s="35" t="s">
        <v>1230</v>
      </c>
      <c r="J951" s="35" t="s">
        <v>113</v>
      </c>
      <c r="K951" s="187">
        <v>14210</v>
      </c>
      <c r="L951" s="35"/>
      <c r="M951" s="35"/>
      <c r="N951" s="35"/>
      <c r="O951" s="35"/>
    </row>
    <row r="952" spans="1:16" s="27" customFormat="1" ht="24" hidden="1" x14ac:dyDescent="0.2">
      <c r="A952" s="738"/>
      <c r="B952" s="35"/>
      <c r="C952" s="35"/>
      <c r="D952" s="35" t="s">
        <v>1233</v>
      </c>
      <c r="E952" s="35" t="s">
        <v>153</v>
      </c>
      <c r="F952" s="35" t="s">
        <v>834</v>
      </c>
      <c r="G952" s="35" t="s">
        <v>425</v>
      </c>
      <c r="H952" s="119">
        <v>23.4</v>
      </c>
      <c r="I952" s="35" t="s">
        <v>1230</v>
      </c>
      <c r="J952" s="35" t="s">
        <v>113</v>
      </c>
      <c r="K952" s="187">
        <v>71604</v>
      </c>
      <c r="L952" s="35"/>
      <c r="M952" s="35"/>
      <c r="N952" s="35"/>
      <c r="O952" s="35"/>
    </row>
    <row r="953" spans="1:16" s="27" customFormat="1" ht="24" hidden="1" x14ac:dyDescent="0.2">
      <c r="A953" s="738"/>
      <c r="B953" s="35"/>
      <c r="C953" s="35"/>
      <c r="D953" s="35" t="s">
        <v>1234</v>
      </c>
      <c r="E953" s="35" t="s">
        <v>153</v>
      </c>
      <c r="F953" s="35" t="s">
        <v>1235</v>
      </c>
      <c r="G953" s="35" t="s">
        <v>390</v>
      </c>
      <c r="H953" s="119">
        <v>94500</v>
      </c>
      <c r="I953" s="35" t="s">
        <v>1230</v>
      </c>
      <c r="J953" s="35" t="s">
        <v>113</v>
      </c>
      <c r="K953" s="187">
        <v>551880</v>
      </c>
      <c r="L953" s="35"/>
      <c r="M953" s="35"/>
      <c r="N953" s="35"/>
      <c r="O953" s="35"/>
    </row>
    <row r="954" spans="1:16" s="27" customFormat="1" ht="36" hidden="1" x14ac:dyDescent="0.2">
      <c r="A954" s="738"/>
      <c r="B954" s="35"/>
      <c r="C954" s="35"/>
      <c r="D954" s="35" t="s">
        <v>1236</v>
      </c>
      <c r="E954" s="35" t="s">
        <v>878</v>
      </c>
      <c r="F954" s="35" t="s">
        <v>834</v>
      </c>
      <c r="G954" s="35" t="s">
        <v>425</v>
      </c>
      <c r="H954" s="119">
        <v>34.89</v>
      </c>
      <c r="I954" s="35" t="s">
        <v>1230</v>
      </c>
      <c r="J954" s="35" t="s">
        <v>113</v>
      </c>
      <c r="K954" s="187">
        <v>122115</v>
      </c>
      <c r="L954" s="35"/>
      <c r="M954" s="35"/>
      <c r="N954" s="35"/>
      <c r="O954" s="35"/>
    </row>
    <row r="955" spans="1:16" s="27" customFormat="1" ht="36" hidden="1" x14ac:dyDescent="0.2">
      <c r="A955" s="738"/>
      <c r="B955" s="35"/>
      <c r="C955" s="35"/>
      <c r="D955" s="35" t="s">
        <v>877</v>
      </c>
      <c r="E955" s="35" t="s">
        <v>878</v>
      </c>
      <c r="F955" s="35" t="s">
        <v>834</v>
      </c>
      <c r="G955" s="35" t="s">
        <v>425</v>
      </c>
      <c r="H955" s="119">
        <v>7.4399999999999995</v>
      </c>
      <c r="I955" s="35" t="s">
        <v>1230</v>
      </c>
      <c r="J955" s="35" t="s">
        <v>113</v>
      </c>
      <c r="K955" s="187">
        <v>278003.03999999998</v>
      </c>
      <c r="L955" s="35"/>
      <c r="M955" s="35"/>
      <c r="N955" s="35"/>
      <c r="O955" s="35"/>
    </row>
    <row r="956" spans="1:16" s="27" customFormat="1" ht="36" hidden="1" x14ac:dyDescent="0.2">
      <c r="A956" s="738"/>
      <c r="B956" s="35"/>
      <c r="C956" s="35"/>
      <c r="D956" s="35" t="s">
        <v>1237</v>
      </c>
      <c r="E956" s="35" t="s">
        <v>878</v>
      </c>
      <c r="F956" s="35" t="s">
        <v>834</v>
      </c>
      <c r="G956" s="35" t="s">
        <v>425</v>
      </c>
      <c r="H956" s="119">
        <v>76.900000000000006</v>
      </c>
      <c r="I956" s="35" t="s">
        <v>1230</v>
      </c>
      <c r="J956" s="35" t="s">
        <v>113</v>
      </c>
      <c r="K956" s="187">
        <v>476780</v>
      </c>
      <c r="L956" s="35"/>
      <c r="M956" s="35"/>
      <c r="N956" s="35"/>
      <c r="O956" s="35"/>
    </row>
    <row r="957" spans="1:16" s="27" customFormat="1" ht="36" hidden="1" x14ac:dyDescent="0.2">
      <c r="A957" s="738"/>
      <c r="B957" s="35"/>
      <c r="C957" s="35"/>
      <c r="D957" s="35" t="s">
        <v>597</v>
      </c>
      <c r="E957" s="35" t="s">
        <v>598</v>
      </c>
      <c r="F957" s="35" t="s">
        <v>834</v>
      </c>
      <c r="G957" s="35" t="s">
        <v>17</v>
      </c>
      <c r="H957" s="119">
        <v>20</v>
      </c>
      <c r="I957" s="35" t="s">
        <v>1230</v>
      </c>
      <c r="J957" s="35" t="s">
        <v>113</v>
      </c>
      <c r="K957" s="187">
        <v>20420</v>
      </c>
      <c r="L957" s="35"/>
      <c r="M957" s="35"/>
      <c r="N957" s="35"/>
      <c r="O957" s="35"/>
    </row>
    <row r="958" spans="1:16" s="27" customFormat="1" ht="72" hidden="1" x14ac:dyDescent="0.2">
      <c r="A958" s="738"/>
      <c r="B958" s="35"/>
      <c r="C958" s="35"/>
      <c r="D958" s="35" t="s">
        <v>1238</v>
      </c>
      <c r="E958" s="35" t="s">
        <v>1239</v>
      </c>
      <c r="F958" s="35" t="s">
        <v>834</v>
      </c>
      <c r="G958" s="35" t="s">
        <v>425</v>
      </c>
      <c r="H958" s="119">
        <v>225.88300000000001</v>
      </c>
      <c r="I958" s="35" t="s">
        <v>1230</v>
      </c>
      <c r="J958" s="35" t="s">
        <v>113</v>
      </c>
      <c r="K958" s="187">
        <v>338824.5</v>
      </c>
      <c r="L958" s="35"/>
      <c r="M958" s="35"/>
      <c r="N958" s="35"/>
      <c r="O958" s="35"/>
    </row>
    <row r="959" spans="1:16" s="27" customFormat="1" ht="24" hidden="1" x14ac:dyDescent="0.2">
      <c r="A959" s="737">
        <v>58</v>
      </c>
      <c r="B959" s="2" t="s">
        <v>1245</v>
      </c>
      <c r="C959" s="2" t="s">
        <v>1246</v>
      </c>
      <c r="D959" s="2" t="s">
        <v>1247</v>
      </c>
      <c r="E959" s="2" t="s">
        <v>1248</v>
      </c>
      <c r="F959" s="2">
        <v>796</v>
      </c>
      <c r="G959" s="2" t="s">
        <v>107</v>
      </c>
      <c r="H959" s="66">
        <v>774</v>
      </c>
      <c r="I959" s="2" t="s">
        <v>112</v>
      </c>
      <c r="J959" s="2" t="s">
        <v>113</v>
      </c>
      <c r="K959" s="180">
        <v>6303000</v>
      </c>
      <c r="L959" s="2" t="s">
        <v>7</v>
      </c>
      <c r="M959" s="2" t="s">
        <v>114</v>
      </c>
      <c r="N959" s="2"/>
      <c r="O959" s="2" t="s">
        <v>23</v>
      </c>
      <c r="P959" s="1" t="s">
        <v>3582</v>
      </c>
    </row>
    <row r="960" spans="1:16" s="27" customFormat="1" ht="24" hidden="1" x14ac:dyDescent="0.2">
      <c r="A960" s="738"/>
      <c r="B960" s="2"/>
      <c r="C960" s="2"/>
      <c r="D960" s="6" t="s">
        <v>1249</v>
      </c>
      <c r="E960" s="6" t="s">
        <v>1250</v>
      </c>
      <c r="F960" s="6">
        <v>796</v>
      </c>
      <c r="G960" s="6" t="s">
        <v>107</v>
      </c>
      <c r="H960" s="68">
        <v>268</v>
      </c>
      <c r="I960" s="6" t="s">
        <v>112</v>
      </c>
      <c r="J960" s="6" t="s">
        <v>113</v>
      </c>
      <c r="K960" s="181">
        <v>2613000</v>
      </c>
      <c r="L960" s="6"/>
      <c r="M960" s="6"/>
      <c r="N960" s="6"/>
      <c r="O960" s="6"/>
    </row>
    <row r="961" spans="1:15" s="27" customFormat="1" ht="24" hidden="1" x14ac:dyDescent="0.2">
      <c r="A961" s="738"/>
      <c r="B961" s="2"/>
      <c r="C961" s="2"/>
      <c r="D961" s="6" t="s">
        <v>1251</v>
      </c>
      <c r="E961" s="6" t="s">
        <v>1252</v>
      </c>
      <c r="F961" s="6">
        <v>796</v>
      </c>
      <c r="G961" s="6" t="s">
        <v>107</v>
      </c>
      <c r="H961" s="68">
        <v>36</v>
      </c>
      <c r="I961" s="6" t="s">
        <v>112</v>
      </c>
      <c r="J961" s="6" t="s">
        <v>113</v>
      </c>
      <c r="K961" s="181">
        <v>450000</v>
      </c>
      <c r="L961" s="6"/>
      <c r="M961" s="6"/>
      <c r="N961" s="6"/>
      <c r="O961" s="6"/>
    </row>
    <row r="962" spans="1:15" s="27" customFormat="1" ht="24" hidden="1" x14ac:dyDescent="0.2">
      <c r="A962" s="738"/>
      <c r="B962" s="2"/>
      <c r="C962" s="2"/>
      <c r="D962" s="6" t="s">
        <v>1253</v>
      </c>
      <c r="E962" s="6" t="s">
        <v>1254</v>
      </c>
      <c r="F962" s="6">
        <v>796</v>
      </c>
      <c r="G962" s="6" t="s">
        <v>107</v>
      </c>
      <c r="H962" s="68">
        <v>100</v>
      </c>
      <c r="I962" s="6" t="s">
        <v>112</v>
      </c>
      <c r="J962" s="6" t="s">
        <v>113</v>
      </c>
      <c r="K962" s="181">
        <v>450000</v>
      </c>
      <c r="L962" s="6"/>
      <c r="M962" s="6"/>
      <c r="N962" s="6"/>
      <c r="O962" s="6"/>
    </row>
    <row r="963" spans="1:15" s="27" customFormat="1" ht="24" hidden="1" x14ac:dyDescent="0.2">
      <c r="A963" s="738"/>
      <c r="B963" s="2"/>
      <c r="C963" s="2"/>
      <c r="D963" s="6" t="s">
        <v>1255</v>
      </c>
      <c r="E963" s="6" t="s">
        <v>1256</v>
      </c>
      <c r="F963" s="6">
        <v>796</v>
      </c>
      <c r="G963" s="6" t="s">
        <v>107</v>
      </c>
      <c r="H963" s="68">
        <v>340</v>
      </c>
      <c r="I963" s="6" t="s">
        <v>112</v>
      </c>
      <c r="J963" s="6" t="s">
        <v>113</v>
      </c>
      <c r="K963" s="181">
        <v>2550000</v>
      </c>
      <c r="L963" s="6"/>
      <c r="M963" s="6"/>
      <c r="N963" s="6"/>
      <c r="O963" s="6"/>
    </row>
    <row r="964" spans="1:15" s="27" customFormat="1" ht="24" hidden="1" x14ac:dyDescent="0.2">
      <c r="A964" s="739"/>
      <c r="B964" s="2"/>
      <c r="C964" s="2"/>
      <c r="D964" s="6" t="s">
        <v>1257</v>
      </c>
      <c r="E964" s="6" t="s">
        <v>1258</v>
      </c>
      <c r="F964" s="6">
        <v>796</v>
      </c>
      <c r="G964" s="6" t="s">
        <v>107</v>
      </c>
      <c r="H964" s="68">
        <v>24</v>
      </c>
      <c r="I964" s="6" t="s">
        <v>112</v>
      </c>
      <c r="J964" s="6" t="s">
        <v>113</v>
      </c>
      <c r="K964" s="181">
        <v>240000</v>
      </c>
      <c r="L964" s="6"/>
      <c r="M964" s="6"/>
      <c r="N964" s="6"/>
      <c r="O964" s="6"/>
    </row>
    <row r="965" spans="1:15" s="27" customFormat="1" ht="24" hidden="1" x14ac:dyDescent="0.2">
      <c r="A965" s="738">
        <v>60</v>
      </c>
      <c r="B965" s="2" t="s">
        <v>133</v>
      </c>
      <c r="C965" s="2" t="s">
        <v>177</v>
      </c>
      <c r="D965" s="2" t="s">
        <v>1259</v>
      </c>
      <c r="E965" s="2" t="s">
        <v>1260</v>
      </c>
      <c r="F965" s="2">
        <v>796</v>
      </c>
      <c r="G965" s="2" t="s">
        <v>107</v>
      </c>
      <c r="H965" s="66">
        <v>84</v>
      </c>
      <c r="I965" s="2" t="s">
        <v>18</v>
      </c>
      <c r="J965" s="2" t="s">
        <v>33</v>
      </c>
      <c r="K965" s="261">
        <v>2506008</v>
      </c>
      <c r="L965" s="2" t="s">
        <v>131</v>
      </c>
      <c r="M965" s="2" t="s">
        <v>8</v>
      </c>
      <c r="N965" s="2" t="s">
        <v>22</v>
      </c>
      <c r="O965" s="2" t="s">
        <v>23</v>
      </c>
    </row>
    <row r="966" spans="1:15" s="27" customFormat="1" ht="24" hidden="1" x14ac:dyDescent="0.2">
      <c r="A966" s="738"/>
      <c r="B966" s="2"/>
      <c r="C966" s="2"/>
      <c r="D966" s="6" t="s">
        <v>1261</v>
      </c>
      <c r="E966" s="6" t="s">
        <v>153</v>
      </c>
      <c r="F966" s="6">
        <v>796</v>
      </c>
      <c r="G966" s="6" t="s">
        <v>107</v>
      </c>
      <c r="H966" s="68">
        <v>8</v>
      </c>
      <c r="I966" s="6" t="s">
        <v>18</v>
      </c>
      <c r="J966" s="6" t="s">
        <v>33</v>
      </c>
      <c r="K966" s="181">
        <v>33912</v>
      </c>
      <c r="L966" s="6"/>
      <c r="M966" s="6"/>
      <c r="N966" s="6"/>
      <c r="O966" s="6"/>
    </row>
    <row r="967" spans="1:15" s="27" customFormat="1" ht="24" hidden="1" x14ac:dyDescent="0.2">
      <c r="A967" s="738"/>
      <c r="B967" s="2"/>
      <c r="C967" s="2"/>
      <c r="D967" s="6" t="s">
        <v>1262</v>
      </c>
      <c r="E967" s="6" t="s">
        <v>153</v>
      </c>
      <c r="F967" s="6">
        <v>796</v>
      </c>
      <c r="G967" s="6" t="s">
        <v>107</v>
      </c>
      <c r="H967" s="68">
        <v>1</v>
      </c>
      <c r="I967" s="6" t="s">
        <v>18</v>
      </c>
      <c r="J967" s="6" t="s">
        <v>33</v>
      </c>
      <c r="K967" s="181">
        <v>500000</v>
      </c>
      <c r="L967" s="6"/>
      <c r="M967" s="6"/>
      <c r="N967" s="6"/>
      <c r="O967" s="6"/>
    </row>
    <row r="968" spans="1:15" s="27" customFormat="1" hidden="1" x14ac:dyDescent="0.2">
      <c r="A968" s="738"/>
      <c r="B968" s="2"/>
      <c r="C968" s="2"/>
      <c r="D968" s="6" t="s">
        <v>1263</v>
      </c>
      <c r="E968" s="6" t="s">
        <v>153</v>
      </c>
      <c r="F968" s="6">
        <v>796</v>
      </c>
      <c r="G968" s="6" t="s">
        <v>107</v>
      </c>
      <c r="H968" s="68">
        <v>3</v>
      </c>
      <c r="I968" s="6" t="s">
        <v>18</v>
      </c>
      <c r="J968" s="6" t="s">
        <v>33</v>
      </c>
      <c r="K968" s="181">
        <v>12720</v>
      </c>
      <c r="L968" s="6"/>
      <c r="M968" s="6"/>
      <c r="N968" s="6"/>
      <c r="O968" s="6"/>
    </row>
    <row r="969" spans="1:15" s="27" customFormat="1" hidden="1" x14ac:dyDescent="0.2">
      <c r="A969" s="738"/>
      <c r="B969" s="2"/>
      <c r="C969" s="2"/>
      <c r="D969" s="6" t="s">
        <v>1264</v>
      </c>
      <c r="E969" s="6" t="s">
        <v>153</v>
      </c>
      <c r="F969" s="6">
        <v>796</v>
      </c>
      <c r="G969" s="6" t="s">
        <v>107</v>
      </c>
      <c r="H969" s="68">
        <v>3</v>
      </c>
      <c r="I969" s="6" t="s">
        <v>18</v>
      </c>
      <c r="J969" s="6" t="s">
        <v>33</v>
      </c>
      <c r="K969" s="181">
        <v>420</v>
      </c>
      <c r="L969" s="6"/>
      <c r="M969" s="6"/>
      <c r="N969" s="6"/>
      <c r="O969" s="6"/>
    </row>
    <row r="970" spans="1:15" s="27" customFormat="1" hidden="1" x14ac:dyDescent="0.2">
      <c r="A970" s="738"/>
      <c r="B970" s="2"/>
      <c r="C970" s="2"/>
      <c r="D970" s="6" t="s">
        <v>1265</v>
      </c>
      <c r="E970" s="6" t="s">
        <v>153</v>
      </c>
      <c r="F970" s="6">
        <v>796</v>
      </c>
      <c r="G970" s="6" t="s">
        <v>107</v>
      </c>
      <c r="H970" s="68">
        <v>2</v>
      </c>
      <c r="I970" s="6" t="s">
        <v>18</v>
      </c>
      <c r="J970" s="6" t="s">
        <v>33</v>
      </c>
      <c r="K970" s="181">
        <v>280</v>
      </c>
      <c r="L970" s="6"/>
      <c r="M970" s="6"/>
      <c r="N970" s="6"/>
      <c r="O970" s="6"/>
    </row>
    <row r="971" spans="1:15" s="27" customFormat="1" ht="36" hidden="1" x14ac:dyDescent="0.2">
      <c r="A971" s="738"/>
      <c r="B971" s="2"/>
      <c r="C971" s="2"/>
      <c r="D971" s="6" t="s">
        <v>1266</v>
      </c>
      <c r="E971" s="6" t="s">
        <v>153</v>
      </c>
      <c r="F971" s="6">
        <v>796</v>
      </c>
      <c r="G971" s="6" t="s">
        <v>107</v>
      </c>
      <c r="H971" s="68">
        <v>2</v>
      </c>
      <c r="I971" s="6" t="s">
        <v>18</v>
      </c>
      <c r="J971" s="6" t="s">
        <v>33</v>
      </c>
      <c r="K971" s="181">
        <v>43160</v>
      </c>
      <c r="L971" s="6"/>
      <c r="M971" s="6"/>
      <c r="N971" s="6"/>
      <c r="O971" s="6"/>
    </row>
    <row r="972" spans="1:15" s="27" customFormat="1" ht="36" hidden="1" x14ac:dyDescent="0.2">
      <c r="A972" s="738"/>
      <c r="B972" s="2"/>
      <c r="C972" s="2"/>
      <c r="D972" s="6" t="s">
        <v>1267</v>
      </c>
      <c r="E972" s="6" t="s">
        <v>153</v>
      </c>
      <c r="F972" s="6">
        <v>796</v>
      </c>
      <c r="G972" s="6" t="s">
        <v>107</v>
      </c>
      <c r="H972" s="68">
        <v>2</v>
      </c>
      <c r="I972" s="6" t="s">
        <v>18</v>
      </c>
      <c r="J972" s="6" t="s">
        <v>33</v>
      </c>
      <c r="K972" s="181">
        <v>1560</v>
      </c>
      <c r="L972" s="6"/>
      <c r="M972" s="6"/>
      <c r="N972" s="6"/>
      <c r="O972" s="6"/>
    </row>
    <row r="973" spans="1:15" hidden="1" x14ac:dyDescent="0.2">
      <c r="A973" s="738"/>
      <c r="B973" s="2"/>
      <c r="C973" s="2"/>
      <c r="D973" s="6" t="s">
        <v>1268</v>
      </c>
      <c r="E973" s="6" t="s">
        <v>153</v>
      </c>
      <c r="F973" s="6">
        <v>796</v>
      </c>
      <c r="G973" s="6" t="s">
        <v>107</v>
      </c>
      <c r="H973" s="68">
        <v>1</v>
      </c>
      <c r="I973" s="6" t="s">
        <v>18</v>
      </c>
      <c r="J973" s="6" t="s">
        <v>33</v>
      </c>
      <c r="K973" s="181">
        <v>26500</v>
      </c>
      <c r="L973" s="6"/>
      <c r="M973" s="6"/>
      <c r="N973" s="6"/>
      <c r="O973" s="6"/>
    </row>
    <row r="974" spans="1:15" hidden="1" x14ac:dyDescent="0.2">
      <c r="A974" s="738"/>
      <c r="B974" s="2"/>
      <c r="C974" s="2"/>
      <c r="D974" s="6" t="s">
        <v>1269</v>
      </c>
      <c r="E974" s="6" t="s">
        <v>153</v>
      </c>
      <c r="F974" s="6">
        <v>796</v>
      </c>
      <c r="G974" s="6" t="s">
        <v>107</v>
      </c>
      <c r="H974" s="68">
        <v>4</v>
      </c>
      <c r="I974" s="6" t="s">
        <v>18</v>
      </c>
      <c r="J974" s="6" t="s">
        <v>33</v>
      </c>
      <c r="K974" s="181">
        <v>23000</v>
      </c>
      <c r="L974" s="6"/>
      <c r="M974" s="6"/>
      <c r="N974" s="6"/>
      <c r="O974" s="6"/>
    </row>
    <row r="975" spans="1:15" hidden="1" x14ac:dyDescent="0.2">
      <c r="A975" s="738"/>
      <c r="B975" s="2"/>
      <c r="C975" s="2"/>
      <c r="D975" s="6" t="s">
        <v>1270</v>
      </c>
      <c r="E975" s="6" t="s">
        <v>153</v>
      </c>
      <c r="F975" s="6">
        <v>796</v>
      </c>
      <c r="G975" s="6" t="s">
        <v>107</v>
      </c>
      <c r="H975" s="68">
        <v>20</v>
      </c>
      <c r="I975" s="6" t="s">
        <v>18</v>
      </c>
      <c r="J975" s="6" t="s">
        <v>33</v>
      </c>
      <c r="K975" s="181">
        <v>23360</v>
      </c>
      <c r="L975" s="6"/>
      <c r="M975" s="6"/>
      <c r="N975" s="6"/>
      <c r="O975" s="6"/>
    </row>
    <row r="976" spans="1:15" hidden="1" x14ac:dyDescent="0.2">
      <c r="A976" s="738"/>
      <c r="B976" s="2"/>
      <c r="C976" s="2"/>
      <c r="D976" s="6" t="s">
        <v>1271</v>
      </c>
      <c r="E976" s="6" t="s">
        <v>153</v>
      </c>
      <c r="F976" s="6">
        <v>796</v>
      </c>
      <c r="G976" s="6" t="s">
        <v>107</v>
      </c>
      <c r="H976" s="68">
        <v>20</v>
      </c>
      <c r="I976" s="6" t="s">
        <v>18</v>
      </c>
      <c r="J976" s="6" t="s">
        <v>33</v>
      </c>
      <c r="K976" s="181">
        <v>29900</v>
      </c>
      <c r="L976" s="6"/>
      <c r="M976" s="6"/>
      <c r="N976" s="6"/>
      <c r="O976" s="6"/>
    </row>
    <row r="977" spans="1:15" hidden="1" x14ac:dyDescent="0.2">
      <c r="A977" s="738"/>
      <c r="B977" s="2"/>
      <c r="C977" s="2"/>
      <c r="D977" s="6" t="s">
        <v>1272</v>
      </c>
      <c r="E977" s="6" t="s">
        <v>153</v>
      </c>
      <c r="F977" s="6">
        <v>796</v>
      </c>
      <c r="G977" s="6" t="s">
        <v>107</v>
      </c>
      <c r="H977" s="68">
        <v>2</v>
      </c>
      <c r="I977" s="6" t="s">
        <v>18</v>
      </c>
      <c r="J977" s="6" t="s">
        <v>33</v>
      </c>
      <c r="K977" s="181">
        <v>28176</v>
      </c>
      <c r="L977" s="6"/>
      <c r="M977" s="6"/>
      <c r="N977" s="6"/>
      <c r="O977" s="6"/>
    </row>
    <row r="978" spans="1:15" ht="24" hidden="1" x14ac:dyDescent="0.2">
      <c r="A978" s="738"/>
      <c r="B978" s="2"/>
      <c r="C978" s="2"/>
      <c r="D978" s="6" t="s">
        <v>1273</v>
      </c>
      <c r="E978" s="6" t="s">
        <v>153</v>
      </c>
      <c r="F978" s="6">
        <v>796</v>
      </c>
      <c r="G978" s="6" t="s">
        <v>107</v>
      </c>
      <c r="H978" s="68">
        <v>2</v>
      </c>
      <c r="I978" s="6" t="s">
        <v>18</v>
      </c>
      <c r="J978" s="6" t="s">
        <v>33</v>
      </c>
      <c r="K978" s="181">
        <v>132000</v>
      </c>
      <c r="L978" s="6"/>
      <c r="M978" s="6"/>
      <c r="N978" s="6"/>
      <c r="O978" s="6"/>
    </row>
    <row r="979" spans="1:15" ht="24" hidden="1" x14ac:dyDescent="0.2">
      <c r="A979" s="738"/>
      <c r="B979" s="2"/>
      <c r="C979" s="2"/>
      <c r="D979" s="6" t="s">
        <v>1274</v>
      </c>
      <c r="E979" s="6" t="s">
        <v>153</v>
      </c>
      <c r="F979" s="6">
        <v>796</v>
      </c>
      <c r="G979" s="6" t="s">
        <v>107</v>
      </c>
      <c r="H979" s="68">
        <v>10</v>
      </c>
      <c r="I979" s="6" t="s">
        <v>18</v>
      </c>
      <c r="J979" s="6" t="s">
        <v>33</v>
      </c>
      <c r="K979" s="181">
        <v>1351200</v>
      </c>
      <c r="L979" s="6"/>
      <c r="M979" s="6"/>
      <c r="N979" s="6"/>
      <c r="O979" s="6"/>
    </row>
    <row r="980" spans="1:15" hidden="1" x14ac:dyDescent="0.2">
      <c r="A980" s="738"/>
      <c r="B980" s="2"/>
      <c r="C980" s="2"/>
      <c r="D980" s="6" t="s">
        <v>1275</v>
      </c>
      <c r="E980" s="6" t="s">
        <v>153</v>
      </c>
      <c r="F980" s="6">
        <v>796</v>
      </c>
      <c r="G980" s="6" t="s">
        <v>107</v>
      </c>
      <c r="H980" s="68">
        <v>2</v>
      </c>
      <c r="I980" s="6" t="s">
        <v>18</v>
      </c>
      <c r="J980" s="6" t="s">
        <v>33</v>
      </c>
      <c r="K980" s="181">
        <v>59320</v>
      </c>
      <c r="L980" s="6"/>
      <c r="M980" s="6"/>
      <c r="N980" s="6"/>
      <c r="O980" s="6"/>
    </row>
    <row r="981" spans="1:15" hidden="1" x14ac:dyDescent="0.2">
      <c r="A981" s="738"/>
      <c r="B981" s="2"/>
      <c r="C981" s="2"/>
      <c r="D981" s="6" t="s">
        <v>1276</v>
      </c>
      <c r="E981" s="6" t="s">
        <v>153</v>
      </c>
      <c r="F981" s="6">
        <v>796</v>
      </c>
      <c r="G981" s="6" t="s">
        <v>107</v>
      </c>
      <c r="H981" s="68">
        <v>1</v>
      </c>
      <c r="I981" s="6" t="s">
        <v>18</v>
      </c>
      <c r="J981" s="6" t="s">
        <v>33</v>
      </c>
      <c r="K981" s="181">
        <v>210000</v>
      </c>
      <c r="L981" s="6"/>
      <c r="M981" s="6"/>
      <c r="N981" s="6"/>
      <c r="O981" s="6"/>
    </row>
    <row r="982" spans="1:15" hidden="1" x14ac:dyDescent="0.2">
      <c r="A982" s="739"/>
      <c r="B982" s="2"/>
      <c r="C982" s="2"/>
      <c r="D982" s="6" t="s">
        <v>1277</v>
      </c>
      <c r="E982" s="6" t="s">
        <v>153</v>
      </c>
      <c r="F982" s="6">
        <v>796</v>
      </c>
      <c r="G982" s="6" t="s">
        <v>107</v>
      </c>
      <c r="H982" s="68">
        <v>1</v>
      </c>
      <c r="I982" s="6" t="s">
        <v>18</v>
      </c>
      <c r="J982" s="6" t="s">
        <v>33</v>
      </c>
      <c r="K982" s="181">
        <v>30500</v>
      </c>
      <c r="L982" s="6"/>
      <c r="M982" s="6"/>
      <c r="N982" s="6"/>
      <c r="O982" s="6"/>
    </row>
    <row r="983" spans="1:15" ht="24" hidden="1" x14ac:dyDescent="0.2">
      <c r="A983" s="737">
        <v>65</v>
      </c>
      <c r="B983" s="2" t="s">
        <v>133</v>
      </c>
      <c r="C983" s="2" t="s">
        <v>168</v>
      </c>
      <c r="D983" s="2" t="s">
        <v>1306</v>
      </c>
      <c r="E983" s="2" t="s">
        <v>111</v>
      </c>
      <c r="F983" s="2">
        <v>796</v>
      </c>
      <c r="G983" s="2" t="s">
        <v>107</v>
      </c>
      <c r="H983" s="66">
        <v>149</v>
      </c>
      <c r="I983" s="2" t="s">
        <v>112</v>
      </c>
      <c r="J983" s="2" t="s">
        <v>113</v>
      </c>
      <c r="K983" s="261">
        <v>29510428.16</v>
      </c>
      <c r="L983" s="2" t="s">
        <v>131</v>
      </c>
      <c r="M983" s="2" t="s">
        <v>875</v>
      </c>
      <c r="N983" s="2" t="s">
        <v>22</v>
      </c>
      <c r="O983" s="2" t="s">
        <v>23</v>
      </c>
    </row>
    <row r="984" spans="1:15" ht="24" hidden="1" x14ac:dyDescent="0.2">
      <c r="A984" s="738"/>
      <c r="B984" s="6"/>
      <c r="C984" s="6"/>
      <c r="D984" s="6" t="s">
        <v>1307</v>
      </c>
      <c r="E984" s="6" t="s">
        <v>1308</v>
      </c>
      <c r="F984" s="6">
        <v>796</v>
      </c>
      <c r="G984" s="6" t="s">
        <v>17</v>
      </c>
      <c r="H984" s="68">
        <v>2</v>
      </c>
      <c r="I984" s="6" t="s">
        <v>1230</v>
      </c>
      <c r="J984" s="6" t="s">
        <v>2789</v>
      </c>
      <c r="K984" s="181">
        <v>904602</v>
      </c>
      <c r="L984" s="6"/>
      <c r="M984" s="6"/>
      <c r="N984" s="6"/>
      <c r="O984" s="6"/>
    </row>
    <row r="985" spans="1:15" hidden="1" x14ac:dyDescent="0.2">
      <c r="A985" s="738"/>
      <c r="B985" s="6"/>
      <c r="C985" s="6"/>
      <c r="D985" s="6" t="s">
        <v>1309</v>
      </c>
      <c r="E985" s="6" t="s">
        <v>1310</v>
      </c>
      <c r="F985" s="6">
        <v>796</v>
      </c>
      <c r="G985" s="6" t="s">
        <v>17</v>
      </c>
      <c r="H985" s="68">
        <v>2</v>
      </c>
      <c r="I985" s="6" t="s">
        <v>1230</v>
      </c>
      <c r="J985" s="6" t="s">
        <v>2789</v>
      </c>
      <c r="K985" s="181">
        <v>1526000</v>
      </c>
      <c r="L985" s="6"/>
      <c r="M985" s="6"/>
      <c r="N985" s="6"/>
      <c r="O985" s="6"/>
    </row>
    <row r="986" spans="1:15" ht="24" hidden="1" x14ac:dyDescent="0.2">
      <c r="A986" s="738"/>
      <c r="B986" s="6"/>
      <c r="C986" s="6"/>
      <c r="D986" s="6" t="s">
        <v>1311</v>
      </c>
      <c r="E986" s="6" t="s">
        <v>1312</v>
      </c>
      <c r="F986" s="6">
        <v>796</v>
      </c>
      <c r="G986" s="6" t="s">
        <v>17</v>
      </c>
      <c r="H986" s="68">
        <v>23</v>
      </c>
      <c r="I986" s="6" t="s">
        <v>1230</v>
      </c>
      <c r="J986" s="6" t="s">
        <v>2789</v>
      </c>
      <c r="K986" s="181">
        <v>1764100</v>
      </c>
      <c r="L986" s="6"/>
      <c r="M986" s="6"/>
      <c r="N986" s="6"/>
      <c r="O986" s="6"/>
    </row>
    <row r="987" spans="1:15" ht="24" hidden="1" x14ac:dyDescent="0.2">
      <c r="A987" s="738"/>
      <c r="B987" s="6"/>
      <c r="C987" s="6"/>
      <c r="D987" s="6" t="s">
        <v>1311</v>
      </c>
      <c r="E987" s="6" t="s">
        <v>1312</v>
      </c>
      <c r="F987" s="6">
        <v>796</v>
      </c>
      <c r="G987" s="6" t="s">
        <v>17</v>
      </c>
      <c r="H987" s="68">
        <v>10</v>
      </c>
      <c r="I987" s="6" t="s">
        <v>1230</v>
      </c>
      <c r="J987" s="6" t="s">
        <v>2789</v>
      </c>
      <c r="K987" s="181">
        <v>767000</v>
      </c>
      <c r="L987" s="6"/>
      <c r="M987" s="6"/>
      <c r="N987" s="6"/>
      <c r="O987" s="6"/>
    </row>
    <row r="988" spans="1:15" ht="24" hidden="1" x14ac:dyDescent="0.2">
      <c r="A988" s="738"/>
      <c r="B988" s="6"/>
      <c r="C988" s="6"/>
      <c r="D988" s="6" t="s">
        <v>1314</v>
      </c>
      <c r="E988" s="6" t="s">
        <v>1313</v>
      </c>
      <c r="F988" s="6">
        <v>796</v>
      </c>
      <c r="G988" s="6" t="s">
        <v>17</v>
      </c>
      <c r="H988" s="68">
        <v>9</v>
      </c>
      <c r="I988" s="6" t="s">
        <v>1230</v>
      </c>
      <c r="J988" s="6" t="s">
        <v>2789</v>
      </c>
      <c r="K988" s="181">
        <v>216000</v>
      </c>
      <c r="L988" s="6"/>
      <c r="M988" s="6"/>
      <c r="N988" s="6"/>
      <c r="O988" s="6"/>
    </row>
    <row r="989" spans="1:15" ht="24" hidden="1" x14ac:dyDescent="0.2">
      <c r="A989" s="738"/>
      <c r="B989" s="6"/>
      <c r="C989" s="6"/>
      <c r="D989" s="6" t="s">
        <v>1314</v>
      </c>
      <c r="E989" s="6" t="s">
        <v>1313</v>
      </c>
      <c r="F989" s="6">
        <v>796</v>
      </c>
      <c r="G989" s="6" t="s">
        <v>17</v>
      </c>
      <c r="H989" s="68">
        <v>5</v>
      </c>
      <c r="I989" s="6" t="s">
        <v>1230</v>
      </c>
      <c r="J989" s="6" t="s">
        <v>2789</v>
      </c>
      <c r="K989" s="181">
        <v>120000</v>
      </c>
      <c r="L989" s="6"/>
      <c r="M989" s="6"/>
      <c r="N989" s="6"/>
      <c r="O989" s="6"/>
    </row>
    <row r="990" spans="1:15" ht="72" hidden="1" x14ac:dyDescent="0.2">
      <c r="A990" s="738"/>
      <c r="B990" s="6"/>
      <c r="C990" s="6"/>
      <c r="D990" s="6" t="s">
        <v>1315</v>
      </c>
      <c r="E990" s="6" t="s">
        <v>3094</v>
      </c>
      <c r="F990" s="6">
        <v>796</v>
      </c>
      <c r="G990" s="6" t="s">
        <v>17</v>
      </c>
      <c r="H990" s="68">
        <v>1</v>
      </c>
      <c r="I990" s="6" t="s">
        <v>1230</v>
      </c>
      <c r="J990" s="6" t="s">
        <v>2789</v>
      </c>
      <c r="K990" s="181">
        <v>768798</v>
      </c>
      <c r="L990" s="6"/>
      <c r="M990" s="6"/>
      <c r="N990" s="6"/>
      <c r="O990" s="6"/>
    </row>
    <row r="991" spans="1:15" ht="24" hidden="1" x14ac:dyDescent="0.2">
      <c r="A991" s="738"/>
      <c r="B991" s="6"/>
      <c r="C991" s="6"/>
      <c r="D991" s="6" t="s">
        <v>1316</v>
      </c>
      <c r="E991" s="6" t="s">
        <v>1317</v>
      </c>
      <c r="F991" s="6">
        <v>796</v>
      </c>
      <c r="G991" s="6" t="s">
        <v>17</v>
      </c>
      <c r="H991" s="68">
        <v>1</v>
      </c>
      <c r="I991" s="6" t="s">
        <v>1230</v>
      </c>
      <c r="J991" s="6" t="s">
        <v>2789</v>
      </c>
      <c r="K991" s="181">
        <v>62490</v>
      </c>
      <c r="L991" s="6"/>
      <c r="M991" s="6"/>
      <c r="N991" s="6"/>
      <c r="O991" s="6"/>
    </row>
    <row r="992" spans="1:15" ht="24" hidden="1" x14ac:dyDescent="0.2">
      <c r="A992" s="738"/>
      <c r="B992" s="6"/>
      <c r="C992" s="6"/>
      <c r="D992" s="6" t="s">
        <v>2945</v>
      </c>
      <c r="E992" s="6" t="s">
        <v>2946</v>
      </c>
      <c r="F992" s="6">
        <v>796</v>
      </c>
      <c r="G992" s="6" t="s">
        <v>17</v>
      </c>
      <c r="H992" s="68">
        <v>1</v>
      </c>
      <c r="I992" s="6" t="s">
        <v>1230</v>
      </c>
      <c r="J992" s="6" t="s">
        <v>2789</v>
      </c>
      <c r="K992" s="181">
        <v>2036096</v>
      </c>
      <c r="L992" s="6"/>
      <c r="M992" s="6"/>
      <c r="N992" s="6"/>
      <c r="O992" s="6"/>
    </row>
    <row r="993" spans="1:15" ht="72" hidden="1" x14ac:dyDescent="0.2">
      <c r="A993" s="738"/>
      <c r="B993" s="6"/>
      <c r="C993" s="6"/>
      <c r="D993" s="6" t="s">
        <v>1318</v>
      </c>
      <c r="E993" s="6" t="s">
        <v>3095</v>
      </c>
      <c r="F993" s="6">
        <v>796</v>
      </c>
      <c r="G993" s="6" t="s">
        <v>17</v>
      </c>
      <c r="H993" s="68">
        <v>6</v>
      </c>
      <c r="I993" s="6" t="s">
        <v>1230</v>
      </c>
      <c r="J993" s="6" t="s">
        <v>2789</v>
      </c>
      <c r="K993" s="181">
        <v>816000</v>
      </c>
      <c r="L993" s="6"/>
      <c r="M993" s="6"/>
      <c r="N993" s="6"/>
      <c r="O993" s="6"/>
    </row>
    <row r="994" spans="1:15" ht="60" hidden="1" x14ac:dyDescent="0.2">
      <c r="A994" s="738"/>
      <c r="B994" s="6"/>
      <c r="C994" s="6"/>
      <c r="D994" s="6" t="s">
        <v>1319</v>
      </c>
      <c r="E994" s="6" t="s">
        <v>3096</v>
      </c>
      <c r="F994" s="6">
        <v>796</v>
      </c>
      <c r="G994" s="6" t="s">
        <v>17</v>
      </c>
      <c r="H994" s="68">
        <v>13</v>
      </c>
      <c r="I994" s="6" t="s">
        <v>1230</v>
      </c>
      <c r="J994" s="6" t="s">
        <v>2789</v>
      </c>
      <c r="K994" s="181">
        <v>837980</v>
      </c>
      <c r="L994" s="6"/>
      <c r="M994" s="6"/>
      <c r="N994" s="6"/>
      <c r="O994" s="6"/>
    </row>
    <row r="995" spans="1:15" ht="24" hidden="1" x14ac:dyDescent="0.2">
      <c r="A995" s="738"/>
      <c r="B995" s="6"/>
      <c r="C995" s="6"/>
      <c r="D995" s="6" t="s">
        <v>1320</v>
      </c>
      <c r="E995" s="6" t="s">
        <v>1321</v>
      </c>
      <c r="F995" s="6">
        <v>796</v>
      </c>
      <c r="G995" s="6" t="s">
        <v>17</v>
      </c>
      <c r="H995" s="68">
        <v>2</v>
      </c>
      <c r="I995" s="6" t="s">
        <v>1230</v>
      </c>
      <c r="J995" s="6" t="s">
        <v>2789</v>
      </c>
      <c r="K995" s="181">
        <v>135690</v>
      </c>
      <c r="L995" s="6"/>
      <c r="M995" s="6"/>
      <c r="N995" s="6"/>
      <c r="O995" s="6"/>
    </row>
    <row r="996" spans="1:15" ht="24" hidden="1" x14ac:dyDescent="0.2">
      <c r="A996" s="738"/>
      <c r="B996" s="6"/>
      <c r="C996" s="6"/>
      <c r="D996" s="6" t="s">
        <v>1322</v>
      </c>
      <c r="E996" s="6" t="s">
        <v>1323</v>
      </c>
      <c r="F996" s="6">
        <v>796</v>
      </c>
      <c r="G996" s="6" t="s">
        <v>17</v>
      </c>
      <c r="H996" s="68">
        <v>2</v>
      </c>
      <c r="I996" s="6" t="s">
        <v>1230</v>
      </c>
      <c r="J996" s="6" t="s">
        <v>2789</v>
      </c>
      <c r="K996" s="181">
        <v>2094000</v>
      </c>
      <c r="L996" s="6"/>
      <c r="M996" s="6"/>
      <c r="N996" s="6"/>
      <c r="O996" s="6"/>
    </row>
    <row r="997" spans="1:15" ht="24" hidden="1" x14ac:dyDescent="0.2">
      <c r="A997" s="738"/>
      <c r="B997" s="6"/>
      <c r="C997" s="6"/>
      <c r="D997" s="6" t="s">
        <v>1324</v>
      </c>
      <c r="E997" s="6" t="s">
        <v>1325</v>
      </c>
      <c r="F997" s="6">
        <v>796</v>
      </c>
      <c r="G997" s="6" t="s">
        <v>17</v>
      </c>
      <c r="H997" s="68">
        <v>5</v>
      </c>
      <c r="I997" s="6" t="s">
        <v>1230</v>
      </c>
      <c r="J997" s="6" t="s">
        <v>2789</v>
      </c>
      <c r="K997" s="181">
        <v>3325000</v>
      </c>
      <c r="L997" s="6"/>
      <c r="M997" s="6"/>
      <c r="N997" s="6"/>
      <c r="O997" s="6"/>
    </row>
    <row r="998" spans="1:15" hidden="1" x14ac:dyDescent="0.2">
      <c r="A998" s="738"/>
      <c r="B998" s="6"/>
      <c r="C998" s="6"/>
      <c r="D998" s="6" t="s">
        <v>1326</v>
      </c>
      <c r="E998" s="6" t="s">
        <v>1327</v>
      </c>
      <c r="F998" s="6">
        <v>796</v>
      </c>
      <c r="G998" s="6" t="s">
        <v>17</v>
      </c>
      <c r="H998" s="68">
        <v>2</v>
      </c>
      <c r="I998" s="6" t="s">
        <v>1230</v>
      </c>
      <c r="J998" s="6" t="s">
        <v>2789</v>
      </c>
      <c r="K998" s="181">
        <v>4013559.32</v>
      </c>
      <c r="L998" s="6"/>
      <c r="M998" s="6"/>
      <c r="N998" s="6"/>
      <c r="O998" s="6"/>
    </row>
    <row r="999" spans="1:15" ht="36" hidden="1" x14ac:dyDescent="0.2">
      <c r="A999" s="738"/>
      <c r="B999" s="6"/>
      <c r="C999" s="6"/>
      <c r="D999" s="6" t="s">
        <v>2947</v>
      </c>
      <c r="E999" s="6" t="s">
        <v>2948</v>
      </c>
      <c r="F999" s="6">
        <v>796</v>
      </c>
      <c r="G999" s="6" t="s">
        <v>17</v>
      </c>
      <c r="H999" s="68">
        <v>4</v>
      </c>
      <c r="I999" s="6" t="s">
        <v>1230</v>
      </c>
      <c r="J999" s="6" t="s">
        <v>2789</v>
      </c>
      <c r="K999" s="181">
        <v>253288</v>
      </c>
      <c r="L999" s="6"/>
      <c r="M999" s="6"/>
      <c r="N999" s="6"/>
      <c r="O999" s="6"/>
    </row>
    <row r="1000" spans="1:15" hidden="1" x14ac:dyDescent="0.2">
      <c r="A1000" s="738"/>
      <c r="B1000" s="6"/>
      <c r="C1000" s="6"/>
      <c r="D1000" s="6" t="s">
        <v>1328</v>
      </c>
      <c r="E1000" s="6" t="s">
        <v>1329</v>
      </c>
      <c r="F1000" s="6">
        <v>796</v>
      </c>
      <c r="G1000" s="6" t="s">
        <v>17</v>
      </c>
      <c r="H1000" s="68">
        <v>3</v>
      </c>
      <c r="I1000" s="6" t="s">
        <v>1230</v>
      </c>
      <c r="J1000" s="6" t="s">
        <v>2789</v>
      </c>
      <c r="K1000" s="181">
        <v>396000</v>
      </c>
      <c r="L1000" s="6"/>
      <c r="M1000" s="6"/>
      <c r="N1000" s="6"/>
      <c r="O1000" s="6"/>
    </row>
    <row r="1001" spans="1:15" ht="24" hidden="1" x14ac:dyDescent="0.2">
      <c r="A1001" s="738"/>
      <c r="B1001" s="6"/>
      <c r="C1001" s="6"/>
      <c r="D1001" s="6" t="s">
        <v>2949</v>
      </c>
      <c r="E1001" s="6" t="s">
        <v>2950</v>
      </c>
      <c r="F1001" s="6">
        <v>796</v>
      </c>
      <c r="G1001" s="6" t="s">
        <v>17</v>
      </c>
      <c r="H1001" s="68">
        <v>1</v>
      </c>
      <c r="I1001" s="6" t="s">
        <v>1230</v>
      </c>
      <c r="J1001" s="6" t="s">
        <v>2789</v>
      </c>
      <c r="K1001" s="181">
        <v>723681</v>
      </c>
      <c r="L1001" s="6"/>
      <c r="M1001" s="6"/>
      <c r="N1001" s="6"/>
      <c r="O1001" s="6"/>
    </row>
    <row r="1002" spans="1:15" ht="72" hidden="1" x14ac:dyDescent="0.2">
      <c r="A1002" s="738"/>
      <c r="B1002" s="6"/>
      <c r="C1002" s="6"/>
      <c r="D1002" s="6" t="s">
        <v>1330</v>
      </c>
      <c r="E1002" s="6" t="s">
        <v>3097</v>
      </c>
      <c r="F1002" s="6">
        <v>796</v>
      </c>
      <c r="G1002" s="6" t="s">
        <v>17</v>
      </c>
      <c r="H1002" s="68">
        <v>1</v>
      </c>
      <c r="I1002" s="6" t="s">
        <v>1230</v>
      </c>
      <c r="J1002" s="6" t="s">
        <v>2789</v>
      </c>
      <c r="K1002" s="181">
        <v>62490</v>
      </c>
      <c r="L1002" s="6"/>
      <c r="M1002" s="6"/>
      <c r="N1002" s="6"/>
      <c r="O1002" s="6"/>
    </row>
    <row r="1003" spans="1:15" hidden="1" x14ac:dyDescent="0.2">
      <c r="A1003" s="738"/>
      <c r="B1003" s="6"/>
      <c r="C1003" s="6"/>
      <c r="D1003" s="6" t="s">
        <v>2951</v>
      </c>
      <c r="E1003" s="6" t="s">
        <v>2951</v>
      </c>
      <c r="F1003" s="6">
        <v>796</v>
      </c>
      <c r="G1003" s="6" t="s">
        <v>17</v>
      </c>
      <c r="H1003" s="68">
        <v>8</v>
      </c>
      <c r="I1003" s="6" t="s">
        <v>1230</v>
      </c>
      <c r="J1003" s="6" t="s">
        <v>2789</v>
      </c>
      <c r="K1003" s="181">
        <v>21704</v>
      </c>
      <c r="L1003" s="6"/>
      <c r="M1003" s="6"/>
      <c r="N1003" s="6"/>
      <c r="O1003" s="6"/>
    </row>
    <row r="1004" spans="1:15" ht="24" hidden="1" x14ac:dyDescent="0.2">
      <c r="A1004" s="738"/>
      <c r="B1004" s="6"/>
      <c r="C1004" s="6"/>
      <c r="D1004" s="6" t="s">
        <v>1331</v>
      </c>
      <c r="E1004" s="6" t="s">
        <v>1331</v>
      </c>
      <c r="F1004" s="6">
        <v>796</v>
      </c>
      <c r="G1004" s="6" t="s">
        <v>17</v>
      </c>
      <c r="H1004" s="68">
        <v>2</v>
      </c>
      <c r="I1004" s="6" t="s">
        <v>1230</v>
      </c>
      <c r="J1004" s="6" t="s">
        <v>2789</v>
      </c>
      <c r="K1004" s="181">
        <v>235389.84</v>
      </c>
      <c r="L1004" s="6"/>
      <c r="M1004" s="6"/>
      <c r="N1004" s="6"/>
      <c r="O1004" s="6"/>
    </row>
    <row r="1005" spans="1:15" ht="36" hidden="1" x14ac:dyDescent="0.2">
      <c r="A1005" s="738"/>
      <c r="B1005" s="6"/>
      <c r="C1005" s="6"/>
      <c r="D1005" s="6" t="s">
        <v>1332</v>
      </c>
      <c r="E1005" s="6" t="s">
        <v>1333</v>
      </c>
      <c r="F1005" s="6">
        <v>796</v>
      </c>
      <c r="G1005" s="6" t="s">
        <v>17</v>
      </c>
      <c r="H1005" s="68">
        <v>2</v>
      </c>
      <c r="I1005" s="6" t="s">
        <v>1230</v>
      </c>
      <c r="J1005" s="6" t="s">
        <v>2789</v>
      </c>
      <c r="K1005" s="181">
        <v>723680</v>
      </c>
      <c r="L1005" s="6"/>
      <c r="M1005" s="6"/>
      <c r="N1005" s="6"/>
      <c r="O1005" s="6"/>
    </row>
    <row r="1006" spans="1:15" hidden="1" x14ac:dyDescent="0.2">
      <c r="A1006" s="738"/>
      <c r="B1006" s="6"/>
      <c r="C1006" s="6"/>
      <c r="D1006" s="6" t="s">
        <v>1334</v>
      </c>
      <c r="E1006" s="6" t="s">
        <v>1335</v>
      </c>
      <c r="F1006" s="6">
        <v>796</v>
      </c>
      <c r="G1006" s="6" t="s">
        <v>17</v>
      </c>
      <c r="H1006" s="68">
        <v>1</v>
      </c>
      <c r="I1006" s="6" t="s">
        <v>1230</v>
      </c>
      <c r="J1006" s="6" t="s">
        <v>2789</v>
      </c>
      <c r="K1006" s="181">
        <v>270900</v>
      </c>
      <c r="L1006" s="6"/>
      <c r="M1006" s="6"/>
      <c r="N1006" s="6"/>
      <c r="O1006" s="6"/>
    </row>
    <row r="1007" spans="1:15" ht="48" hidden="1" x14ac:dyDescent="0.2">
      <c r="A1007" s="738"/>
      <c r="B1007" s="6"/>
      <c r="C1007" s="6"/>
      <c r="D1007" s="6" t="s">
        <v>1336</v>
      </c>
      <c r="E1007" s="6" t="s">
        <v>1337</v>
      </c>
      <c r="F1007" s="6">
        <v>796</v>
      </c>
      <c r="G1007" s="6" t="s">
        <v>17</v>
      </c>
      <c r="H1007" s="68">
        <v>3</v>
      </c>
      <c r="I1007" s="6" t="s">
        <v>1230</v>
      </c>
      <c r="J1007" s="6" t="s">
        <v>2789</v>
      </c>
      <c r="K1007" s="181">
        <v>1159680</v>
      </c>
      <c r="L1007" s="6"/>
      <c r="M1007" s="6"/>
      <c r="N1007" s="6"/>
      <c r="O1007" s="6"/>
    </row>
    <row r="1008" spans="1:15" ht="24" hidden="1" x14ac:dyDescent="0.2">
      <c r="A1008" s="738"/>
      <c r="B1008" s="6"/>
      <c r="C1008" s="6"/>
      <c r="D1008" s="6" t="s">
        <v>1338</v>
      </c>
      <c r="E1008" s="6" t="s">
        <v>1339</v>
      </c>
      <c r="F1008" s="6">
        <v>796</v>
      </c>
      <c r="G1008" s="6" t="s">
        <v>17</v>
      </c>
      <c r="H1008" s="68">
        <v>1</v>
      </c>
      <c r="I1008" s="6" t="s">
        <v>1230</v>
      </c>
      <c r="J1008" s="6" t="s">
        <v>2789</v>
      </c>
      <c r="K1008" s="181">
        <v>4000</v>
      </c>
      <c r="L1008" s="6"/>
      <c r="M1008" s="6"/>
      <c r="N1008" s="6"/>
      <c r="O1008" s="6"/>
    </row>
    <row r="1009" spans="1:15" ht="24" hidden="1" x14ac:dyDescent="0.2">
      <c r="A1009" s="738"/>
      <c r="B1009" s="6"/>
      <c r="C1009" s="6"/>
      <c r="D1009" s="6" t="s">
        <v>1340</v>
      </c>
      <c r="E1009" s="6" t="s">
        <v>1341</v>
      </c>
      <c r="F1009" s="6">
        <v>796</v>
      </c>
      <c r="G1009" s="6" t="s">
        <v>17</v>
      </c>
      <c r="H1009" s="68">
        <v>1</v>
      </c>
      <c r="I1009" s="6" t="s">
        <v>1230</v>
      </c>
      <c r="J1009" s="6" t="s">
        <v>2789</v>
      </c>
      <c r="K1009" s="181">
        <v>4000</v>
      </c>
      <c r="L1009" s="6"/>
      <c r="M1009" s="6"/>
      <c r="N1009" s="6"/>
      <c r="O1009" s="6"/>
    </row>
    <row r="1010" spans="1:15" ht="36" hidden="1" x14ac:dyDescent="0.2">
      <c r="A1010" s="738"/>
      <c r="B1010" s="6"/>
      <c r="C1010" s="6"/>
      <c r="D1010" s="6" t="s">
        <v>1342</v>
      </c>
      <c r="E1010" s="6" t="s">
        <v>1343</v>
      </c>
      <c r="F1010" s="6">
        <v>796</v>
      </c>
      <c r="G1010" s="6" t="s">
        <v>17</v>
      </c>
      <c r="H1010" s="68">
        <v>1</v>
      </c>
      <c r="I1010" s="6" t="s">
        <v>1230</v>
      </c>
      <c r="J1010" s="6" t="s">
        <v>2789</v>
      </c>
      <c r="K1010" s="181">
        <v>31000</v>
      </c>
      <c r="L1010" s="6"/>
      <c r="M1010" s="6"/>
      <c r="N1010" s="6"/>
      <c r="O1010" s="6"/>
    </row>
    <row r="1011" spans="1:15" ht="36" hidden="1" x14ac:dyDescent="0.2">
      <c r="A1011" s="738"/>
      <c r="B1011" s="6"/>
      <c r="C1011" s="6"/>
      <c r="D1011" s="6" t="s">
        <v>1344</v>
      </c>
      <c r="E1011" s="6" t="s">
        <v>1345</v>
      </c>
      <c r="F1011" s="6">
        <v>796</v>
      </c>
      <c r="G1011" s="6" t="s">
        <v>17</v>
      </c>
      <c r="H1011" s="68">
        <v>2</v>
      </c>
      <c r="I1011" s="6" t="s">
        <v>1230</v>
      </c>
      <c r="J1011" s="6" t="s">
        <v>2789</v>
      </c>
      <c r="K1011" s="181">
        <v>128000</v>
      </c>
      <c r="L1011" s="6"/>
      <c r="M1011" s="6"/>
      <c r="N1011" s="6"/>
      <c r="O1011" s="6"/>
    </row>
    <row r="1012" spans="1:15" hidden="1" x14ac:dyDescent="0.2">
      <c r="A1012" s="738"/>
      <c r="B1012" s="6"/>
      <c r="C1012" s="6"/>
      <c r="D1012" s="6" t="s">
        <v>1346</v>
      </c>
      <c r="E1012" s="6" t="s">
        <v>1347</v>
      </c>
      <c r="F1012" s="6">
        <v>796</v>
      </c>
      <c r="G1012" s="6" t="s">
        <v>17</v>
      </c>
      <c r="H1012" s="68">
        <v>1</v>
      </c>
      <c r="I1012" s="6" t="s">
        <v>1230</v>
      </c>
      <c r="J1012" s="6" t="s">
        <v>2789</v>
      </c>
      <c r="K1012" s="181">
        <v>272000</v>
      </c>
      <c r="L1012" s="6"/>
      <c r="M1012" s="6"/>
      <c r="N1012" s="6"/>
      <c r="O1012" s="6"/>
    </row>
    <row r="1013" spans="1:15" hidden="1" x14ac:dyDescent="0.2">
      <c r="A1013" s="738"/>
      <c r="B1013" s="6"/>
      <c r="C1013" s="6"/>
      <c r="D1013" s="6" t="s">
        <v>1348</v>
      </c>
      <c r="E1013" s="6" t="s">
        <v>1349</v>
      </c>
      <c r="F1013" s="6">
        <v>796</v>
      </c>
      <c r="G1013" s="6" t="s">
        <v>17</v>
      </c>
      <c r="H1013" s="68">
        <v>4</v>
      </c>
      <c r="I1013" s="6" t="s">
        <v>1230</v>
      </c>
      <c r="J1013" s="6" t="s">
        <v>2789</v>
      </c>
      <c r="K1013" s="181">
        <v>420000</v>
      </c>
      <c r="L1013" s="6"/>
      <c r="M1013" s="6"/>
      <c r="N1013" s="6"/>
      <c r="O1013" s="6"/>
    </row>
    <row r="1014" spans="1:15" hidden="1" x14ac:dyDescent="0.2">
      <c r="A1014" s="738"/>
      <c r="B1014" s="6"/>
      <c r="C1014" s="6"/>
      <c r="D1014" s="6" t="s">
        <v>1350</v>
      </c>
      <c r="E1014" s="6" t="s">
        <v>1351</v>
      </c>
      <c r="F1014" s="6">
        <v>796</v>
      </c>
      <c r="G1014" s="6" t="s">
        <v>17</v>
      </c>
      <c r="H1014" s="68">
        <v>6</v>
      </c>
      <c r="I1014" s="6" t="s">
        <v>1230</v>
      </c>
      <c r="J1014" s="6" t="s">
        <v>2789</v>
      </c>
      <c r="K1014" s="181">
        <v>312000</v>
      </c>
      <c r="L1014" s="6"/>
      <c r="M1014" s="6"/>
      <c r="N1014" s="6"/>
      <c r="O1014" s="6"/>
    </row>
    <row r="1015" spans="1:15" hidden="1" x14ac:dyDescent="0.2">
      <c r="A1015" s="738"/>
      <c r="B1015" s="6"/>
      <c r="C1015" s="6"/>
      <c r="D1015" s="6" t="s">
        <v>1352</v>
      </c>
      <c r="E1015" s="6" t="s">
        <v>1353</v>
      </c>
      <c r="F1015" s="6">
        <v>796</v>
      </c>
      <c r="G1015" s="6" t="s">
        <v>17</v>
      </c>
      <c r="H1015" s="68">
        <v>1</v>
      </c>
      <c r="I1015" s="6" t="s">
        <v>1230</v>
      </c>
      <c r="J1015" s="6" t="s">
        <v>2789</v>
      </c>
      <c r="K1015" s="181">
        <v>105000</v>
      </c>
      <c r="L1015" s="6"/>
      <c r="M1015" s="6"/>
      <c r="N1015" s="6"/>
      <c r="O1015" s="6"/>
    </row>
    <row r="1016" spans="1:15" hidden="1" x14ac:dyDescent="0.2">
      <c r="A1016" s="738"/>
      <c r="B1016" s="6"/>
      <c r="C1016" s="6"/>
      <c r="D1016" s="6" t="s">
        <v>1354</v>
      </c>
      <c r="E1016" s="6" t="s">
        <v>1355</v>
      </c>
      <c r="F1016" s="6">
        <v>796</v>
      </c>
      <c r="G1016" s="6" t="s">
        <v>17</v>
      </c>
      <c r="H1016" s="68">
        <v>1</v>
      </c>
      <c r="I1016" s="6" t="s">
        <v>1230</v>
      </c>
      <c r="J1016" s="6" t="s">
        <v>2789</v>
      </c>
      <c r="K1016" s="181">
        <v>79000</v>
      </c>
      <c r="L1016" s="6"/>
      <c r="M1016" s="6"/>
      <c r="N1016" s="6"/>
      <c r="O1016" s="6"/>
    </row>
    <row r="1017" spans="1:15" hidden="1" x14ac:dyDescent="0.2">
      <c r="A1017" s="738"/>
      <c r="B1017" s="6"/>
      <c r="C1017" s="6"/>
      <c r="D1017" s="6" t="s">
        <v>1356</v>
      </c>
      <c r="E1017" s="6" t="s">
        <v>1357</v>
      </c>
      <c r="F1017" s="6">
        <v>796</v>
      </c>
      <c r="G1017" s="6" t="s">
        <v>17</v>
      </c>
      <c r="H1017" s="68">
        <v>2</v>
      </c>
      <c r="I1017" s="6" t="s">
        <v>1230</v>
      </c>
      <c r="J1017" s="6" t="s">
        <v>2789</v>
      </c>
      <c r="K1017" s="181">
        <v>564000</v>
      </c>
      <c r="L1017" s="6"/>
      <c r="M1017" s="6"/>
      <c r="N1017" s="6"/>
      <c r="O1017" s="6"/>
    </row>
    <row r="1018" spans="1:15" ht="48" hidden="1" x14ac:dyDescent="0.2">
      <c r="A1018" s="738"/>
      <c r="B1018" s="6"/>
      <c r="C1018" s="6"/>
      <c r="D1018" s="6" t="s">
        <v>1358</v>
      </c>
      <c r="E1018" s="6" t="s">
        <v>1359</v>
      </c>
      <c r="F1018" s="6">
        <v>796</v>
      </c>
      <c r="G1018" s="6" t="s">
        <v>17</v>
      </c>
      <c r="H1018" s="68">
        <v>1</v>
      </c>
      <c r="I1018" s="6" t="s">
        <v>1230</v>
      </c>
      <c r="J1018" s="6" t="s">
        <v>2789</v>
      </c>
      <c r="K1018" s="181">
        <v>12000</v>
      </c>
      <c r="L1018" s="6"/>
      <c r="M1018" s="6"/>
      <c r="N1018" s="6"/>
      <c r="O1018" s="6"/>
    </row>
    <row r="1019" spans="1:15" ht="36" hidden="1" x14ac:dyDescent="0.2">
      <c r="A1019" s="738"/>
      <c r="B1019" s="6"/>
      <c r="C1019" s="6"/>
      <c r="D1019" s="6" t="s">
        <v>1360</v>
      </c>
      <c r="E1019" s="6" t="s">
        <v>1361</v>
      </c>
      <c r="F1019" s="6">
        <v>796</v>
      </c>
      <c r="G1019" s="6" t="s">
        <v>17</v>
      </c>
      <c r="H1019" s="68">
        <v>1</v>
      </c>
      <c r="I1019" s="6" t="s">
        <v>1230</v>
      </c>
      <c r="J1019" s="6" t="s">
        <v>2789</v>
      </c>
      <c r="K1019" s="181">
        <v>31000</v>
      </c>
      <c r="L1019" s="6"/>
      <c r="M1019" s="6"/>
      <c r="N1019" s="6"/>
      <c r="O1019" s="6"/>
    </row>
    <row r="1020" spans="1:15" ht="36" hidden="1" x14ac:dyDescent="0.2">
      <c r="A1020" s="738"/>
      <c r="B1020" s="6"/>
      <c r="C1020" s="6"/>
      <c r="D1020" s="6" t="s">
        <v>1362</v>
      </c>
      <c r="E1020" s="6" t="s">
        <v>1363</v>
      </c>
      <c r="F1020" s="6">
        <v>796</v>
      </c>
      <c r="G1020" s="6" t="s">
        <v>17</v>
      </c>
      <c r="H1020" s="68">
        <v>5</v>
      </c>
      <c r="I1020" s="6" t="s">
        <v>1230</v>
      </c>
      <c r="J1020" s="6" t="s">
        <v>2789</v>
      </c>
      <c r="K1020" s="181">
        <v>320000</v>
      </c>
      <c r="L1020" s="6"/>
      <c r="M1020" s="6"/>
      <c r="N1020" s="6"/>
      <c r="O1020" s="6"/>
    </row>
    <row r="1021" spans="1:15" ht="24" hidden="1" x14ac:dyDescent="0.2">
      <c r="A1021" s="738"/>
      <c r="B1021" s="6"/>
      <c r="C1021" s="6"/>
      <c r="D1021" s="6" t="s">
        <v>1364</v>
      </c>
      <c r="E1021" s="6" t="s">
        <v>1365</v>
      </c>
      <c r="F1021" s="6">
        <v>796</v>
      </c>
      <c r="G1021" s="6" t="s">
        <v>17</v>
      </c>
      <c r="H1021" s="68">
        <v>8</v>
      </c>
      <c r="I1021" s="6" t="s">
        <v>1230</v>
      </c>
      <c r="J1021" s="6" t="s">
        <v>2789</v>
      </c>
      <c r="K1021" s="181">
        <v>872000</v>
      </c>
      <c r="L1021" s="6"/>
      <c r="M1021" s="6"/>
      <c r="N1021" s="6"/>
      <c r="O1021" s="6"/>
    </row>
    <row r="1022" spans="1:15" ht="36" hidden="1" x14ac:dyDescent="0.2">
      <c r="A1022" s="738"/>
      <c r="B1022" s="6"/>
      <c r="C1022" s="6"/>
      <c r="D1022" s="6" t="s">
        <v>1366</v>
      </c>
      <c r="E1022" s="6" t="s">
        <v>1367</v>
      </c>
      <c r="F1022" s="6">
        <v>796</v>
      </c>
      <c r="G1022" s="6" t="s">
        <v>17</v>
      </c>
      <c r="H1022" s="68">
        <v>2</v>
      </c>
      <c r="I1022" s="6" t="s">
        <v>1230</v>
      </c>
      <c r="J1022" s="6" t="s">
        <v>2789</v>
      </c>
      <c r="K1022" s="181">
        <v>452300</v>
      </c>
      <c r="L1022" s="6"/>
      <c r="M1022" s="6"/>
      <c r="N1022" s="6"/>
      <c r="O1022" s="6"/>
    </row>
    <row r="1023" spans="1:15" ht="24" hidden="1" x14ac:dyDescent="0.2">
      <c r="A1023" s="739"/>
      <c r="B1023" s="6"/>
      <c r="C1023" s="6"/>
      <c r="D1023" s="6" t="s">
        <v>1368</v>
      </c>
      <c r="E1023" s="6" t="s">
        <v>1369</v>
      </c>
      <c r="F1023" s="6">
        <v>796</v>
      </c>
      <c r="G1023" s="6" t="s">
        <v>17</v>
      </c>
      <c r="H1023" s="68">
        <v>3</v>
      </c>
      <c r="I1023" s="6" t="s">
        <v>1230</v>
      </c>
      <c r="J1023" s="6" t="s">
        <v>2789</v>
      </c>
      <c r="K1023" s="181">
        <v>2670000</v>
      </c>
      <c r="L1023" s="6"/>
      <c r="M1023" s="6"/>
      <c r="N1023" s="6"/>
      <c r="O1023" s="6"/>
    </row>
    <row r="1024" spans="1:15" ht="36" hidden="1" x14ac:dyDescent="0.2">
      <c r="A1024" s="737">
        <v>66</v>
      </c>
      <c r="B1024" s="2" t="s">
        <v>830</v>
      </c>
      <c r="C1024" s="2" t="s">
        <v>857</v>
      </c>
      <c r="D1024" s="2" t="s">
        <v>1370</v>
      </c>
      <c r="E1024" s="2" t="s">
        <v>1371</v>
      </c>
      <c r="F1024" s="2" t="s">
        <v>834</v>
      </c>
      <c r="G1024" s="2" t="s">
        <v>835</v>
      </c>
      <c r="H1024" s="24">
        <v>286.53699999999998</v>
      </c>
      <c r="I1024" s="2" t="s">
        <v>112</v>
      </c>
      <c r="J1024" s="2" t="s">
        <v>113</v>
      </c>
      <c r="K1024" s="261">
        <v>9660778</v>
      </c>
      <c r="L1024" s="2" t="s">
        <v>131</v>
      </c>
      <c r="M1024" s="2" t="s">
        <v>114</v>
      </c>
      <c r="N1024" s="2" t="s">
        <v>22</v>
      </c>
      <c r="O1024" s="2" t="s">
        <v>23</v>
      </c>
    </row>
    <row r="1025" spans="1:16" ht="24" hidden="1" x14ac:dyDescent="0.2">
      <c r="A1025" s="738"/>
      <c r="B1025" s="2"/>
      <c r="C1025" s="2"/>
      <c r="D1025" s="6" t="s">
        <v>1372</v>
      </c>
      <c r="E1025" s="6" t="s">
        <v>1373</v>
      </c>
      <c r="F1025" s="6" t="s">
        <v>834</v>
      </c>
      <c r="G1025" s="6" t="s">
        <v>835</v>
      </c>
      <c r="H1025" s="25">
        <v>81.045999999999992</v>
      </c>
      <c r="I1025" s="6" t="s">
        <v>112</v>
      </c>
      <c r="J1025" s="6" t="s">
        <v>113</v>
      </c>
      <c r="K1025" s="181">
        <v>1377782</v>
      </c>
      <c r="L1025" s="6"/>
      <c r="M1025" s="6"/>
      <c r="N1025" s="6"/>
      <c r="O1025" s="6"/>
    </row>
    <row r="1026" spans="1:16" ht="24" hidden="1" x14ac:dyDescent="0.2">
      <c r="A1026" s="738"/>
      <c r="B1026" s="2"/>
      <c r="C1026" s="2"/>
      <c r="D1026" s="6" t="s">
        <v>1374</v>
      </c>
      <c r="E1026" s="6" t="s">
        <v>1375</v>
      </c>
      <c r="F1026" s="6" t="s">
        <v>834</v>
      </c>
      <c r="G1026" s="6" t="s">
        <v>835</v>
      </c>
      <c r="H1026" s="25">
        <v>10.59</v>
      </c>
      <c r="I1026" s="6" t="s">
        <v>112</v>
      </c>
      <c r="J1026" s="6" t="s">
        <v>113</v>
      </c>
      <c r="K1026" s="181">
        <v>370650</v>
      </c>
      <c r="L1026" s="6"/>
      <c r="M1026" s="6"/>
      <c r="N1026" s="6"/>
      <c r="O1026" s="6"/>
    </row>
    <row r="1027" spans="1:16" ht="24" hidden="1" x14ac:dyDescent="0.2">
      <c r="A1027" s="738"/>
      <c r="B1027" s="2"/>
      <c r="C1027" s="2"/>
      <c r="D1027" s="6" t="s">
        <v>1376</v>
      </c>
      <c r="E1027" s="6" t="s">
        <v>1377</v>
      </c>
      <c r="F1027" s="6" t="s">
        <v>834</v>
      </c>
      <c r="G1027" s="6" t="s">
        <v>835</v>
      </c>
      <c r="H1027" s="25">
        <v>64.282999999999987</v>
      </c>
      <c r="I1027" s="6" t="s">
        <v>112</v>
      </c>
      <c r="J1027" s="6" t="s">
        <v>113</v>
      </c>
      <c r="K1027" s="181">
        <v>1928490</v>
      </c>
      <c r="L1027" s="6"/>
      <c r="M1027" s="6"/>
      <c r="N1027" s="6"/>
      <c r="O1027" s="6"/>
    </row>
    <row r="1028" spans="1:16" ht="24" hidden="1" x14ac:dyDescent="0.2">
      <c r="A1028" s="738"/>
      <c r="B1028" s="2"/>
      <c r="C1028" s="2"/>
      <c r="D1028" s="6" t="s">
        <v>1378</v>
      </c>
      <c r="E1028" s="6" t="s">
        <v>1379</v>
      </c>
      <c r="F1028" s="6" t="s">
        <v>834</v>
      </c>
      <c r="G1028" s="6" t="s">
        <v>835</v>
      </c>
      <c r="H1028" s="25">
        <v>5.1499999999999995</v>
      </c>
      <c r="I1028" s="6" t="s">
        <v>112</v>
      </c>
      <c r="J1028" s="6" t="s">
        <v>113</v>
      </c>
      <c r="K1028" s="181">
        <v>309000</v>
      </c>
      <c r="L1028" s="6"/>
      <c r="M1028" s="6"/>
      <c r="N1028" s="6"/>
      <c r="O1028" s="6"/>
    </row>
    <row r="1029" spans="1:16" ht="24" hidden="1" x14ac:dyDescent="0.2">
      <c r="A1029" s="738"/>
      <c r="B1029" s="2"/>
      <c r="C1029" s="2"/>
      <c r="D1029" s="6" t="s">
        <v>1380</v>
      </c>
      <c r="E1029" s="6" t="s">
        <v>1381</v>
      </c>
      <c r="F1029" s="6" t="s">
        <v>834</v>
      </c>
      <c r="G1029" s="6" t="s">
        <v>835</v>
      </c>
      <c r="H1029" s="25">
        <v>53.010000000000005</v>
      </c>
      <c r="I1029" s="6" t="s">
        <v>112</v>
      </c>
      <c r="J1029" s="6" t="s">
        <v>113</v>
      </c>
      <c r="K1029" s="181">
        <v>2014380</v>
      </c>
      <c r="L1029" s="6"/>
      <c r="M1029" s="6"/>
      <c r="N1029" s="6"/>
      <c r="O1029" s="6"/>
    </row>
    <row r="1030" spans="1:16" ht="24" hidden="1" x14ac:dyDescent="0.2">
      <c r="A1030" s="738"/>
      <c r="B1030" s="2"/>
      <c r="C1030" s="2"/>
      <c r="D1030" s="6" t="s">
        <v>1382</v>
      </c>
      <c r="E1030" s="6" t="s">
        <v>1383</v>
      </c>
      <c r="F1030" s="6" t="s">
        <v>834</v>
      </c>
      <c r="G1030" s="6" t="s">
        <v>835</v>
      </c>
      <c r="H1030" s="25">
        <v>3.09</v>
      </c>
      <c r="I1030" s="6" t="s">
        <v>112</v>
      </c>
      <c r="J1030" s="6" t="s">
        <v>113</v>
      </c>
      <c r="K1030" s="181">
        <v>309000</v>
      </c>
      <c r="L1030" s="6"/>
      <c r="M1030" s="6"/>
      <c r="N1030" s="6"/>
      <c r="O1030" s="6"/>
    </row>
    <row r="1031" spans="1:16" ht="24" hidden="1" x14ac:dyDescent="0.2">
      <c r="A1031" s="738"/>
      <c r="B1031" s="2"/>
      <c r="C1031" s="2"/>
      <c r="D1031" s="6" t="s">
        <v>1384</v>
      </c>
      <c r="E1031" s="6" t="s">
        <v>1385</v>
      </c>
      <c r="F1031" s="6" t="s">
        <v>834</v>
      </c>
      <c r="G1031" s="6" t="s">
        <v>835</v>
      </c>
      <c r="H1031" s="25">
        <v>17.798000000000002</v>
      </c>
      <c r="I1031" s="6" t="s">
        <v>112</v>
      </c>
      <c r="J1031" s="6" t="s">
        <v>113</v>
      </c>
      <c r="K1031" s="181">
        <v>213576</v>
      </c>
      <c r="L1031" s="6"/>
      <c r="M1031" s="6"/>
      <c r="N1031" s="6"/>
      <c r="O1031" s="6"/>
    </row>
    <row r="1032" spans="1:16" ht="24" hidden="1" x14ac:dyDescent="0.2">
      <c r="A1032" s="738"/>
      <c r="B1032" s="2"/>
      <c r="C1032" s="2"/>
      <c r="D1032" s="6" t="s">
        <v>1386</v>
      </c>
      <c r="E1032" s="6" t="s">
        <v>1387</v>
      </c>
      <c r="F1032" s="6" t="s">
        <v>834</v>
      </c>
      <c r="G1032" s="6" t="s">
        <v>835</v>
      </c>
      <c r="H1032" s="25">
        <v>10.4</v>
      </c>
      <c r="I1032" s="6" t="s">
        <v>112</v>
      </c>
      <c r="J1032" s="6" t="s">
        <v>113</v>
      </c>
      <c r="K1032" s="181">
        <v>156000</v>
      </c>
      <c r="L1032" s="6"/>
      <c r="M1032" s="6"/>
      <c r="N1032" s="6"/>
      <c r="O1032" s="6"/>
    </row>
    <row r="1033" spans="1:16" ht="24" hidden="1" x14ac:dyDescent="0.2">
      <c r="A1033" s="738"/>
      <c r="B1033" s="2"/>
      <c r="C1033" s="2"/>
      <c r="D1033" s="6" t="s">
        <v>1388</v>
      </c>
      <c r="E1033" s="6" t="s">
        <v>1389</v>
      </c>
      <c r="F1033" s="6" t="s">
        <v>834</v>
      </c>
      <c r="G1033" s="6" t="s">
        <v>835</v>
      </c>
      <c r="H1033" s="25">
        <v>39.919999999999995</v>
      </c>
      <c r="I1033" s="6" t="s">
        <v>112</v>
      </c>
      <c r="J1033" s="6" t="s">
        <v>113</v>
      </c>
      <c r="K1033" s="181">
        <v>2794400</v>
      </c>
      <c r="L1033" s="6"/>
      <c r="M1033" s="6"/>
      <c r="N1033" s="6"/>
      <c r="O1033" s="6"/>
    </row>
    <row r="1034" spans="1:16" ht="24" hidden="1" x14ac:dyDescent="0.2">
      <c r="A1034" s="739"/>
      <c r="B1034" s="2"/>
      <c r="C1034" s="2"/>
      <c r="D1034" s="6" t="s">
        <v>1390</v>
      </c>
      <c r="E1034" s="6" t="s">
        <v>1391</v>
      </c>
      <c r="F1034" s="6" t="s">
        <v>834</v>
      </c>
      <c r="G1034" s="6" t="s">
        <v>835</v>
      </c>
      <c r="H1034" s="25">
        <v>1.25</v>
      </c>
      <c r="I1034" s="6" t="s">
        <v>112</v>
      </c>
      <c r="J1034" s="6" t="s">
        <v>113</v>
      </c>
      <c r="K1034" s="181">
        <v>187500</v>
      </c>
      <c r="L1034" s="6"/>
      <c r="M1034" s="6"/>
      <c r="N1034" s="6"/>
      <c r="O1034" s="6"/>
    </row>
    <row r="1035" spans="1:16" ht="24" hidden="1" x14ac:dyDescent="0.2">
      <c r="A1035" s="737">
        <v>67</v>
      </c>
      <c r="B1035" s="2" t="s">
        <v>133</v>
      </c>
      <c r="C1035" s="2" t="s">
        <v>1299</v>
      </c>
      <c r="D1035" s="2" t="s">
        <v>1392</v>
      </c>
      <c r="E1035" s="2" t="s">
        <v>1260</v>
      </c>
      <c r="F1035" s="2">
        <v>796</v>
      </c>
      <c r="G1035" s="2" t="s">
        <v>107</v>
      </c>
      <c r="H1035" s="66">
        <v>119</v>
      </c>
      <c r="I1035" s="2" t="s">
        <v>112</v>
      </c>
      <c r="J1035" s="2" t="s">
        <v>113</v>
      </c>
      <c r="K1035" s="261">
        <v>705425</v>
      </c>
      <c r="L1035" s="2" t="s">
        <v>131</v>
      </c>
      <c r="M1035" s="2" t="s">
        <v>1393</v>
      </c>
      <c r="N1035" s="2" t="s">
        <v>22</v>
      </c>
      <c r="O1035" s="2" t="s">
        <v>23</v>
      </c>
      <c r="P1035" s="3" t="s">
        <v>3734</v>
      </c>
    </row>
    <row r="1036" spans="1:16" ht="24" hidden="1" x14ac:dyDescent="0.2">
      <c r="A1036" s="738"/>
      <c r="B1036" s="2"/>
      <c r="C1036" s="2"/>
      <c r="D1036" s="6" t="s">
        <v>1394</v>
      </c>
      <c r="E1036" s="6" t="s">
        <v>153</v>
      </c>
      <c r="F1036" s="6">
        <v>796</v>
      </c>
      <c r="G1036" s="6" t="s">
        <v>107</v>
      </c>
      <c r="H1036" s="68">
        <v>59</v>
      </c>
      <c r="I1036" s="6" t="s">
        <v>112</v>
      </c>
      <c r="J1036" s="6" t="s">
        <v>113</v>
      </c>
      <c r="K1036" s="181">
        <v>23600</v>
      </c>
      <c r="L1036" s="6"/>
      <c r="M1036" s="6"/>
      <c r="N1036" s="6"/>
      <c r="O1036" s="6"/>
    </row>
    <row r="1037" spans="1:16" ht="24" hidden="1" x14ac:dyDescent="0.2">
      <c r="A1037" s="738"/>
      <c r="B1037" s="2"/>
      <c r="C1037" s="2"/>
      <c r="D1037" s="6" t="s">
        <v>1395</v>
      </c>
      <c r="E1037" s="6" t="s">
        <v>153</v>
      </c>
      <c r="F1037" s="6">
        <v>796</v>
      </c>
      <c r="G1037" s="6" t="s">
        <v>107</v>
      </c>
      <c r="H1037" s="68">
        <v>7</v>
      </c>
      <c r="I1037" s="6" t="s">
        <v>112</v>
      </c>
      <c r="J1037" s="6" t="s">
        <v>113</v>
      </c>
      <c r="K1037" s="181">
        <v>49000</v>
      </c>
      <c r="L1037" s="6"/>
      <c r="M1037" s="6"/>
      <c r="N1037" s="6"/>
      <c r="O1037" s="6"/>
    </row>
    <row r="1038" spans="1:16" ht="24" hidden="1" x14ac:dyDescent="0.2">
      <c r="A1038" s="738"/>
      <c r="B1038" s="2"/>
      <c r="C1038" s="2"/>
      <c r="D1038" s="6" t="s">
        <v>1396</v>
      </c>
      <c r="E1038" s="6" t="s">
        <v>153</v>
      </c>
      <c r="F1038" s="6">
        <v>796</v>
      </c>
      <c r="G1038" s="6" t="s">
        <v>107</v>
      </c>
      <c r="H1038" s="68">
        <v>4</v>
      </c>
      <c r="I1038" s="6" t="s">
        <v>112</v>
      </c>
      <c r="J1038" s="6" t="s">
        <v>113</v>
      </c>
      <c r="K1038" s="181">
        <v>2400</v>
      </c>
      <c r="L1038" s="6"/>
      <c r="M1038" s="6"/>
      <c r="N1038" s="6"/>
      <c r="O1038" s="6"/>
    </row>
    <row r="1039" spans="1:16" ht="24" hidden="1" x14ac:dyDescent="0.2">
      <c r="A1039" s="738"/>
      <c r="B1039" s="2"/>
      <c r="C1039" s="2"/>
      <c r="D1039" s="6" t="s">
        <v>1397</v>
      </c>
      <c r="E1039" s="6" t="s">
        <v>153</v>
      </c>
      <c r="F1039" s="6">
        <v>796</v>
      </c>
      <c r="G1039" s="6" t="s">
        <v>107</v>
      </c>
      <c r="H1039" s="68">
        <v>1</v>
      </c>
      <c r="I1039" s="6" t="s">
        <v>112</v>
      </c>
      <c r="J1039" s="6" t="s">
        <v>113</v>
      </c>
      <c r="K1039" s="181">
        <v>980</v>
      </c>
      <c r="L1039" s="6"/>
      <c r="M1039" s="6"/>
      <c r="N1039" s="6"/>
      <c r="O1039" s="6"/>
    </row>
    <row r="1040" spans="1:16" ht="36" hidden="1" x14ac:dyDescent="0.2">
      <c r="A1040" s="738"/>
      <c r="B1040" s="2"/>
      <c r="C1040" s="2"/>
      <c r="D1040" s="6" t="s">
        <v>1398</v>
      </c>
      <c r="E1040" s="6" t="s">
        <v>153</v>
      </c>
      <c r="F1040" s="6">
        <v>796</v>
      </c>
      <c r="G1040" s="6" t="s">
        <v>107</v>
      </c>
      <c r="H1040" s="68">
        <v>1</v>
      </c>
      <c r="I1040" s="6" t="s">
        <v>112</v>
      </c>
      <c r="J1040" s="6" t="s">
        <v>113</v>
      </c>
      <c r="K1040" s="181">
        <v>900</v>
      </c>
      <c r="L1040" s="6"/>
      <c r="M1040" s="6"/>
      <c r="N1040" s="6"/>
      <c r="O1040" s="6"/>
    </row>
    <row r="1041" spans="1:15" ht="24" hidden="1" x14ac:dyDescent="0.2">
      <c r="A1041" s="738"/>
      <c r="B1041" s="2"/>
      <c r="C1041" s="2"/>
      <c r="D1041" s="6" t="s">
        <v>1399</v>
      </c>
      <c r="E1041" s="6" t="s">
        <v>153</v>
      </c>
      <c r="F1041" s="6">
        <v>796</v>
      </c>
      <c r="G1041" s="6" t="s">
        <v>107</v>
      </c>
      <c r="H1041" s="68">
        <v>1</v>
      </c>
      <c r="I1041" s="6" t="s">
        <v>112</v>
      </c>
      <c r="J1041" s="6" t="s">
        <v>113</v>
      </c>
      <c r="K1041" s="181">
        <v>6545</v>
      </c>
      <c r="L1041" s="6"/>
      <c r="M1041" s="6"/>
      <c r="N1041" s="6"/>
      <c r="O1041" s="6"/>
    </row>
    <row r="1042" spans="1:15" ht="24" hidden="1" x14ac:dyDescent="0.2">
      <c r="A1042" s="738"/>
      <c r="B1042" s="2"/>
      <c r="C1042" s="2"/>
      <c r="D1042" s="6" t="s">
        <v>1400</v>
      </c>
      <c r="E1042" s="6" t="s">
        <v>153</v>
      </c>
      <c r="F1042" s="6">
        <v>796</v>
      </c>
      <c r="G1042" s="6" t="s">
        <v>107</v>
      </c>
      <c r="H1042" s="68">
        <v>12</v>
      </c>
      <c r="I1042" s="6" t="s">
        <v>112</v>
      </c>
      <c r="J1042" s="6" t="s">
        <v>113</v>
      </c>
      <c r="K1042" s="181">
        <v>12000</v>
      </c>
      <c r="L1042" s="6"/>
      <c r="M1042" s="6"/>
      <c r="N1042" s="6"/>
      <c r="O1042" s="6"/>
    </row>
    <row r="1043" spans="1:15" ht="24" hidden="1" x14ac:dyDescent="0.2">
      <c r="A1043" s="738"/>
      <c r="B1043" s="2"/>
      <c r="C1043" s="2"/>
      <c r="D1043" s="6" t="s">
        <v>1401</v>
      </c>
      <c r="E1043" s="6" t="s">
        <v>153</v>
      </c>
      <c r="F1043" s="6">
        <v>796</v>
      </c>
      <c r="G1043" s="6" t="s">
        <v>107</v>
      </c>
      <c r="H1043" s="68">
        <v>4</v>
      </c>
      <c r="I1043" s="6" t="s">
        <v>112</v>
      </c>
      <c r="J1043" s="6" t="s">
        <v>113</v>
      </c>
      <c r="K1043" s="181">
        <v>10000</v>
      </c>
      <c r="L1043" s="6"/>
      <c r="M1043" s="6"/>
      <c r="N1043" s="6"/>
      <c r="O1043" s="6"/>
    </row>
    <row r="1044" spans="1:15" ht="24" hidden="1" x14ac:dyDescent="0.2">
      <c r="A1044" s="739"/>
      <c r="B1044" s="2"/>
      <c r="C1044" s="2"/>
      <c r="D1044" s="6" t="s">
        <v>1402</v>
      </c>
      <c r="E1044" s="6" t="s">
        <v>153</v>
      </c>
      <c r="F1044" s="6">
        <v>796</v>
      </c>
      <c r="G1044" s="6" t="s">
        <v>107</v>
      </c>
      <c r="H1044" s="68">
        <v>30</v>
      </c>
      <c r="I1044" s="6" t="s">
        <v>112</v>
      </c>
      <c r="J1044" s="6" t="s">
        <v>113</v>
      </c>
      <c r="K1044" s="181">
        <v>600000</v>
      </c>
      <c r="L1044" s="6"/>
      <c r="M1044" s="6"/>
      <c r="N1044" s="6"/>
      <c r="O1044" s="6"/>
    </row>
    <row r="1045" spans="1:15" ht="36" hidden="1" x14ac:dyDescent="0.2">
      <c r="A1045" s="737">
        <v>68</v>
      </c>
      <c r="B1045" s="2" t="s">
        <v>196</v>
      </c>
      <c r="C1045" s="2" t="s">
        <v>1403</v>
      </c>
      <c r="D1045" s="2" t="s">
        <v>1404</v>
      </c>
      <c r="E1045" s="2" t="s">
        <v>1405</v>
      </c>
      <c r="F1045" s="2" t="s">
        <v>198</v>
      </c>
      <c r="G1045" s="2" t="s">
        <v>199</v>
      </c>
      <c r="H1045" s="66">
        <v>12</v>
      </c>
      <c r="I1045" s="2" t="s">
        <v>18</v>
      </c>
      <c r="J1045" s="2" t="s">
        <v>33</v>
      </c>
      <c r="K1045" s="261">
        <v>32492825.289999999</v>
      </c>
      <c r="L1045" s="2" t="s">
        <v>1244</v>
      </c>
      <c r="M1045" s="2" t="s">
        <v>313</v>
      </c>
      <c r="N1045" s="2" t="s">
        <v>22</v>
      </c>
      <c r="O1045" s="2" t="s">
        <v>23</v>
      </c>
    </row>
    <row r="1046" spans="1:15" ht="60" hidden="1" x14ac:dyDescent="0.2">
      <c r="A1046" s="738"/>
      <c r="B1046" s="2"/>
      <c r="C1046" s="2"/>
      <c r="D1046" s="6" t="s">
        <v>1406</v>
      </c>
      <c r="E1046" s="6" t="s">
        <v>1407</v>
      </c>
      <c r="F1046" s="2" t="s">
        <v>198</v>
      </c>
      <c r="G1046" s="2" t="s">
        <v>199</v>
      </c>
      <c r="H1046" s="66">
        <v>12</v>
      </c>
      <c r="I1046" s="6" t="s">
        <v>18</v>
      </c>
      <c r="J1046" s="6" t="s">
        <v>33</v>
      </c>
      <c r="K1046" s="181">
        <v>1700000</v>
      </c>
      <c r="L1046" s="6"/>
      <c r="M1046" s="6"/>
      <c r="N1046" s="6"/>
      <c r="O1046" s="6"/>
    </row>
    <row r="1047" spans="1:15" ht="108" hidden="1" x14ac:dyDescent="0.2">
      <c r="A1047" s="739"/>
      <c r="B1047" s="2"/>
      <c r="C1047" s="2"/>
      <c r="D1047" s="6" t="s">
        <v>1408</v>
      </c>
      <c r="E1047" s="6" t="s">
        <v>1409</v>
      </c>
      <c r="F1047" s="2" t="s">
        <v>198</v>
      </c>
      <c r="G1047" s="2" t="s">
        <v>199</v>
      </c>
      <c r="H1047" s="66">
        <v>12</v>
      </c>
      <c r="I1047" s="6" t="s">
        <v>18</v>
      </c>
      <c r="J1047" s="6" t="s">
        <v>33</v>
      </c>
      <c r="K1047" s="181">
        <v>2400000</v>
      </c>
      <c r="L1047" s="6"/>
      <c r="M1047" s="6"/>
      <c r="N1047" s="6"/>
      <c r="O1047" s="6"/>
    </row>
    <row r="1048" spans="1:15" ht="24" hidden="1" x14ac:dyDescent="0.2">
      <c r="A1048" s="103">
        <v>69</v>
      </c>
      <c r="B1048" s="2" t="s">
        <v>196</v>
      </c>
      <c r="C1048" s="2" t="s">
        <v>1410</v>
      </c>
      <c r="D1048" s="2" t="s">
        <v>1411</v>
      </c>
      <c r="E1048" s="2" t="s">
        <v>1412</v>
      </c>
      <c r="F1048" s="2" t="s">
        <v>198</v>
      </c>
      <c r="G1048" s="2" t="s">
        <v>199</v>
      </c>
      <c r="H1048" s="66">
        <v>3</v>
      </c>
      <c r="I1048" s="2" t="s">
        <v>18</v>
      </c>
      <c r="J1048" s="2" t="s">
        <v>33</v>
      </c>
      <c r="K1048" s="261">
        <v>1500000</v>
      </c>
      <c r="L1048" s="2" t="s">
        <v>131</v>
      </c>
      <c r="M1048" s="2" t="s">
        <v>1300</v>
      </c>
      <c r="N1048" s="2" t="s">
        <v>22</v>
      </c>
      <c r="O1048" s="2" t="s">
        <v>23</v>
      </c>
    </row>
    <row r="1049" spans="1:15" ht="24" hidden="1" x14ac:dyDescent="0.2">
      <c r="A1049" s="103">
        <v>70</v>
      </c>
      <c r="B1049" s="43" t="s">
        <v>194</v>
      </c>
      <c r="C1049" s="43" t="s">
        <v>1305</v>
      </c>
      <c r="D1049" s="2" t="s">
        <v>1413</v>
      </c>
      <c r="E1049" s="2" t="s">
        <v>1414</v>
      </c>
      <c r="F1049" s="2" t="s">
        <v>198</v>
      </c>
      <c r="G1049" s="2" t="s">
        <v>199</v>
      </c>
      <c r="H1049" s="66">
        <v>11</v>
      </c>
      <c r="I1049" s="2" t="s">
        <v>18</v>
      </c>
      <c r="J1049" s="2" t="s">
        <v>33</v>
      </c>
      <c r="K1049" s="261">
        <v>5790363</v>
      </c>
      <c r="L1049" s="2" t="s">
        <v>1244</v>
      </c>
      <c r="M1049" s="2" t="s">
        <v>3181</v>
      </c>
      <c r="N1049" s="2" t="s">
        <v>22</v>
      </c>
      <c r="O1049" s="2" t="s">
        <v>23</v>
      </c>
    </row>
    <row r="1050" spans="1:15" s="646" customFormat="1" ht="24" hidden="1" x14ac:dyDescent="0.2">
      <c r="A1050" s="737">
        <v>72</v>
      </c>
      <c r="B1050" s="643" t="s">
        <v>320</v>
      </c>
      <c r="C1050" s="643" t="s">
        <v>311</v>
      </c>
      <c r="D1050" s="643" t="s">
        <v>1419</v>
      </c>
      <c r="E1050" s="643" t="s">
        <v>111</v>
      </c>
      <c r="F1050" s="643">
        <v>796</v>
      </c>
      <c r="G1050" s="643" t="s">
        <v>107</v>
      </c>
      <c r="H1050" s="647">
        <v>658</v>
      </c>
      <c r="I1050" s="643" t="s">
        <v>112</v>
      </c>
      <c r="J1050" s="643" t="s">
        <v>113</v>
      </c>
      <c r="K1050" s="645">
        <v>23624700</v>
      </c>
      <c r="L1050" s="643" t="s">
        <v>131</v>
      </c>
      <c r="M1050" s="643" t="s">
        <v>114</v>
      </c>
      <c r="N1050" s="643" t="s">
        <v>22</v>
      </c>
      <c r="O1050" s="643" t="s">
        <v>23</v>
      </c>
    </row>
    <row r="1051" spans="1:15" ht="24" hidden="1" x14ac:dyDescent="0.2">
      <c r="A1051" s="738"/>
      <c r="B1051" s="2"/>
      <c r="C1051" s="2"/>
      <c r="D1051" s="6" t="s">
        <v>2954</v>
      </c>
      <c r="E1051" s="6" t="s">
        <v>1420</v>
      </c>
      <c r="F1051" s="6">
        <v>796</v>
      </c>
      <c r="G1051" s="6" t="s">
        <v>107</v>
      </c>
      <c r="H1051" s="68">
        <v>70</v>
      </c>
      <c r="I1051" s="6" t="s">
        <v>112</v>
      </c>
      <c r="J1051" s="6" t="s">
        <v>113</v>
      </c>
      <c r="K1051" s="181">
        <v>11697000</v>
      </c>
      <c r="L1051" s="6"/>
      <c r="M1051" s="6"/>
      <c r="N1051" s="6"/>
      <c r="O1051" s="6"/>
    </row>
    <row r="1052" spans="1:15" ht="24" hidden="1" x14ac:dyDescent="0.2">
      <c r="A1052" s="738"/>
      <c r="B1052" s="2"/>
      <c r="C1052" s="2"/>
      <c r="D1052" s="6" t="s">
        <v>1421</v>
      </c>
      <c r="E1052" s="6" t="s">
        <v>1422</v>
      </c>
      <c r="F1052" s="6">
        <v>796</v>
      </c>
      <c r="G1052" s="6" t="s">
        <v>107</v>
      </c>
      <c r="H1052" s="68">
        <v>15</v>
      </c>
      <c r="I1052" s="6" t="s">
        <v>112</v>
      </c>
      <c r="J1052" s="6" t="s">
        <v>113</v>
      </c>
      <c r="K1052" s="181">
        <v>873000</v>
      </c>
      <c r="L1052" s="6"/>
      <c r="M1052" s="6"/>
      <c r="N1052" s="6"/>
      <c r="O1052" s="6"/>
    </row>
    <row r="1053" spans="1:15" ht="24" hidden="1" x14ac:dyDescent="0.2">
      <c r="A1053" s="738"/>
      <c r="B1053" s="2"/>
      <c r="C1053" s="2"/>
      <c r="D1053" s="6" t="s">
        <v>1423</v>
      </c>
      <c r="E1053" s="6" t="s">
        <v>1424</v>
      </c>
      <c r="F1053" s="6">
        <v>796</v>
      </c>
      <c r="G1053" s="6" t="s">
        <v>107</v>
      </c>
      <c r="H1053" s="68">
        <v>15</v>
      </c>
      <c r="I1053" s="6" t="s">
        <v>112</v>
      </c>
      <c r="J1053" s="6" t="s">
        <v>113</v>
      </c>
      <c r="K1053" s="181">
        <v>1024500</v>
      </c>
      <c r="L1053" s="6"/>
      <c r="M1053" s="6"/>
      <c r="N1053" s="6"/>
      <c r="O1053" s="6"/>
    </row>
    <row r="1054" spans="1:15" ht="24" hidden="1" x14ac:dyDescent="0.2">
      <c r="A1054" s="738"/>
      <c r="B1054" s="2"/>
      <c r="C1054" s="2"/>
      <c r="D1054" s="6" t="s">
        <v>1425</v>
      </c>
      <c r="E1054" s="6" t="s">
        <v>1426</v>
      </c>
      <c r="F1054" s="6">
        <v>796</v>
      </c>
      <c r="G1054" s="6" t="s">
        <v>107</v>
      </c>
      <c r="H1054" s="68">
        <v>15</v>
      </c>
      <c r="I1054" s="6" t="s">
        <v>112</v>
      </c>
      <c r="J1054" s="6" t="s">
        <v>113</v>
      </c>
      <c r="K1054" s="181">
        <v>315000</v>
      </c>
      <c r="L1054" s="6"/>
      <c r="M1054" s="6"/>
      <c r="N1054" s="6"/>
      <c r="O1054" s="6"/>
    </row>
    <row r="1055" spans="1:15" ht="24" hidden="1" x14ac:dyDescent="0.2">
      <c r="A1055" s="738"/>
      <c r="B1055" s="2"/>
      <c r="C1055" s="2"/>
      <c r="D1055" s="6" t="s">
        <v>1427</v>
      </c>
      <c r="E1055" s="6" t="s">
        <v>1428</v>
      </c>
      <c r="F1055" s="6">
        <v>796</v>
      </c>
      <c r="G1055" s="6" t="s">
        <v>107</v>
      </c>
      <c r="H1055" s="68">
        <v>528</v>
      </c>
      <c r="I1055" s="6" t="s">
        <v>112</v>
      </c>
      <c r="J1055" s="6" t="s">
        <v>113</v>
      </c>
      <c r="K1055" s="181">
        <v>9292800</v>
      </c>
      <c r="L1055" s="6"/>
      <c r="M1055" s="6"/>
      <c r="N1055" s="6"/>
      <c r="O1055" s="6"/>
    </row>
    <row r="1056" spans="1:15" ht="24" hidden="1" x14ac:dyDescent="0.2">
      <c r="A1056" s="738"/>
      <c r="B1056" s="2"/>
      <c r="C1056" s="2"/>
      <c r="D1056" s="6" t="s">
        <v>2955</v>
      </c>
      <c r="E1056" s="6" t="s">
        <v>2956</v>
      </c>
      <c r="F1056" s="6">
        <v>796</v>
      </c>
      <c r="G1056" s="6" t="s">
        <v>107</v>
      </c>
      <c r="H1056" s="68">
        <v>11</v>
      </c>
      <c r="I1056" s="6" t="s">
        <v>112</v>
      </c>
      <c r="J1056" s="6" t="s">
        <v>113</v>
      </c>
      <c r="K1056" s="181">
        <v>312400</v>
      </c>
      <c r="L1056" s="6"/>
      <c r="M1056" s="6"/>
      <c r="N1056" s="6"/>
      <c r="O1056" s="6"/>
    </row>
    <row r="1057" spans="1:16" ht="24" hidden="1" x14ac:dyDescent="0.2">
      <c r="A1057" s="739"/>
      <c r="B1057" s="2"/>
      <c r="C1057" s="2"/>
      <c r="D1057" s="6" t="s">
        <v>2957</v>
      </c>
      <c r="E1057" s="6" t="s">
        <v>2958</v>
      </c>
      <c r="F1057" s="6">
        <v>796</v>
      </c>
      <c r="G1057" s="6" t="s">
        <v>107</v>
      </c>
      <c r="H1057" s="68">
        <v>4</v>
      </c>
      <c r="I1057" s="6" t="s">
        <v>112</v>
      </c>
      <c r="J1057" s="6" t="s">
        <v>113</v>
      </c>
      <c r="K1057" s="181">
        <v>110000</v>
      </c>
      <c r="L1057" s="6"/>
      <c r="M1057" s="6"/>
      <c r="N1057" s="6"/>
      <c r="O1057" s="6"/>
    </row>
    <row r="1058" spans="1:16" ht="24" hidden="1" x14ac:dyDescent="0.2">
      <c r="A1058" s="103">
        <v>73</v>
      </c>
      <c r="B1058" s="43" t="s">
        <v>194</v>
      </c>
      <c r="C1058" s="43" t="s">
        <v>1305</v>
      </c>
      <c r="D1058" s="2" t="s">
        <v>1429</v>
      </c>
      <c r="E1058" s="2" t="s">
        <v>1430</v>
      </c>
      <c r="F1058" s="2" t="s">
        <v>198</v>
      </c>
      <c r="G1058" s="2" t="s">
        <v>199</v>
      </c>
      <c r="H1058" s="66">
        <v>11</v>
      </c>
      <c r="I1058" s="2" t="s">
        <v>18</v>
      </c>
      <c r="J1058" s="2" t="s">
        <v>33</v>
      </c>
      <c r="K1058" s="261">
        <v>9327967</v>
      </c>
      <c r="L1058" s="2" t="s">
        <v>1244</v>
      </c>
      <c r="M1058" s="2" t="s">
        <v>3181</v>
      </c>
      <c r="N1058" s="2" t="s">
        <v>22</v>
      </c>
      <c r="O1058" s="2" t="s">
        <v>23</v>
      </c>
    </row>
    <row r="1059" spans="1:16" ht="72" hidden="1" x14ac:dyDescent="0.2">
      <c r="A1059" s="103">
        <v>75</v>
      </c>
      <c r="B1059" s="15" t="s">
        <v>1431</v>
      </c>
      <c r="C1059" s="15" t="s">
        <v>1432</v>
      </c>
      <c r="D1059" s="2" t="s">
        <v>1433</v>
      </c>
      <c r="E1059" s="2" t="s">
        <v>1434</v>
      </c>
      <c r="F1059" s="2">
        <v>796</v>
      </c>
      <c r="G1059" s="2" t="s">
        <v>107</v>
      </c>
      <c r="H1059" s="66">
        <v>4932</v>
      </c>
      <c r="I1059" s="2" t="s">
        <v>112</v>
      </c>
      <c r="J1059" s="2" t="s">
        <v>113</v>
      </c>
      <c r="K1059" s="261">
        <v>11870238.960000001</v>
      </c>
      <c r="L1059" s="2" t="s">
        <v>131</v>
      </c>
      <c r="M1059" s="2" t="s">
        <v>8</v>
      </c>
      <c r="N1059" s="2" t="s">
        <v>22</v>
      </c>
      <c r="O1059" s="2" t="s">
        <v>23</v>
      </c>
    </row>
    <row r="1060" spans="1:16" ht="60" hidden="1" x14ac:dyDescent="0.2">
      <c r="A1060" s="786">
        <v>76</v>
      </c>
      <c r="B1060" s="133" t="s">
        <v>1632</v>
      </c>
      <c r="C1060" s="133" t="s">
        <v>2782</v>
      </c>
      <c r="D1060" s="133" t="s">
        <v>1436</v>
      </c>
      <c r="E1060" s="133" t="s">
        <v>2783</v>
      </c>
      <c r="F1060" s="133" t="s">
        <v>135</v>
      </c>
      <c r="G1060" s="133" t="s">
        <v>63</v>
      </c>
      <c r="H1060" s="134">
        <v>64345.241000000002</v>
      </c>
      <c r="I1060" s="2" t="s">
        <v>18</v>
      </c>
      <c r="J1060" s="133" t="s">
        <v>2784</v>
      </c>
      <c r="K1060" s="188">
        <v>4251406.8499999996</v>
      </c>
      <c r="L1060" s="2" t="s">
        <v>131</v>
      </c>
      <c r="M1060" s="2" t="s">
        <v>8</v>
      </c>
      <c r="N1060" s="133" t="s">
        <v>22</v>
      </c>
      <c r="O1060" s="2" t="s">
        <v>23</v>
      </c>
      <c r="P1060" s="1" t="s">
        <v>3582</v>
      </c>
    </row>
    <row r="1061" spans="1:16" hidden="1" x14ac:dyDescent="0.2">
      <c r="A1061" s="787"/>
      <c r="B1061" s="135"/>
      <c r="C1061" s="135"/>
      <c r="D1061" s="135" t="s">
        <v>1478</v>
      </c>
      <c r="E1061" s="135" t="s">
        <v>2785</v>
      </c>
      <c r="F1061" s="135">
        <v>796</v>
      </c>
      <c r="G1061" s="135" t="s">
        <v>17</v>
      </c>
      <c r="H1061" s="136">
        <v>282</v>
      </c>
      <c r="I1061" s="135" t="s">
        <v>18</v>
      </c>
      <c r="J1061" s="135" t="s">
        <v>3040</v>
      </c>
      <c r="K1061" s="189">
        <v>16119.12</v>
      </c>
      <c r="L1061" s="135"/>
      <c r="M1061" s="135"/>
      <c r="N1061" s="135"/>
      <c r="O1061" s="135"/>
    </row>
    <row r="1062" spans="1:16" hidden="1" x14ac:dyDescent="0.2">
      <c r="A1062" s="787"/>
      <c r="B1062" s="135"/>
      <c r="C1062" s="135"/>
      <c r="D1062" s="135" t="s">
        <v>1479</v>
      </c>
      <c r="E1062" s="135" t="s">
        <v>2785</v>
      </c>
      <c r="F1062" s="135">
        <v>796</v>
      </c>
      <c r="G1062" s="135" t="s">
        <v>17</v>
      </c>
      <c r="H1062" s="136">
        <v>205</v>
      </c>
      <c r="I1062" s="135" t="s">
        <v>18</v>
      </c>
      <c r="J1062" s="135" t="s">
        <v>3040</v>
      </c>
      <c r="K1062" s="189">
        <v>10034.75</v>
      </c>
      <c r="L1062" s="135"/>
      <c r="M1062" s="135"/>
      <c r="N1062" s="135"/>
      <c r="O1062" s="135"/>
    </row>
    <row r="1063" spans="1:16" ht="48" hidden="1" x14ac:dyDescent="0.2">
      <c r="A1063" s="787"/>
      <c r="B1063" s="135"/>
      <c r="C1063" s="135"/>
      <c r="D1063" s="135" t="s">
        <v>1480</v>
      </c>
      <c r="E1063" s="135" t="s">
        <v>2785</v>
      </c>
      <c r="F1063" s="135">
        <v>796</v>
      </c>
      <c r="G1063" s="135" t="s">
        <v>17</v>
      </c>
      <c r="H1063" s="136">
        <v>353</v>
      </c>
      <c r="I1063" s="135" t="s">
        <v>18</v>
      </c>
      <c r="J1063" s="135" t="s">
        <v>3041</v>
      </c>
      <c r="K1063" s="189">
        <v>13241.03</v>
      </c>
      <c r="L1063" s="135"/>
      <c r="M1063" s="135"/>
      <c r="N1063" s="135"/>
      <c r="O1063" s="135"/>
    </row>
    <row r="1064" spans="1:16" hidden="1" x14ac:dyDescent="0.2">
      <c r="A1064" s="787"/>
      <c r="B1064" s="135"/>
      <c r="C1064" s="135"/>
      <c r="D1064" s="135" t="s">
        <v>1481</v>
      </c>
      <c r="E1064" s="135" t="s">
        <v>2785</v>
      </c>
      <c r="F1064" s="135">
        <v>796</v>
      </c>
      <c r="G1064" s="135" t="s">
        <v>17</v>
      </c>
      <c r="H1064" s="136">
        <v>10</v>
      </c>
      <c r="I1064" s="135" t="s">
        <v>18</v>
      </c>
      <c r="J1064" s="135" t="s">
        <v>2722</v>
      </c>
      <c r="K1064" s="189">
        <v>771.5</v>
      </c>
      <c r="L1064" s="135"/>
      <c r="M1064" s="135"/>
      <c r="N1064" s="135"/>
      <c r="O1064" s="135"/>
    </row>
    <row r="1065" spans="1:16" hidden="1" x14ac:dyDescent="0.2">
      <c r="A1065" s="787"/>
      <c r="B1065" s="135"/>
      <c r="C1065" s="135"/>
      <c r="D1065" s="135" t="s">
        <v>2788</v>
      </c>
      <c r="E1065" s="135" t="s">
        <v>2785</v>
      </c>
      <c r="F1065" s="135">
        <v>796</v>
      </c>
      <c r="G1065" s="135" t="s">
        <v>17</v>
      </c>
      <c r="H1065" s="136">
        <v>1</v>
      </c>
      <c r="I1065" s="135" t="s">
        <v>18</v>
      </c>
      <c r="J1065" s="135" t="s">
        <v>33</v>
      </c>
      <c r="K1065" s="189">
        <v>154.41</v>
      </c>
      <c r="L1065" s="135"/>
      <c r="M1065" s="135"/>
      <c r="N1065" s="135"/>
      <c r="O1065" s="135"/>
    </row>
    <row r="1066" spans="1:16" hidden="1" x14ac:dyDescent="0.2">
      <c r="A1066" s="787"/>
      <c r="B1066" s="135"/>
      <c r="C1066" s="135"/>
      <c r="D1066" s="135" t="s">
        <v>1482</v>
      </c>
      <c r="E1066" s="135" t="s">
        <v>2785</v>
      </c>
      <c r="F1066" s="135">
        <v>796</v>
      </c>
      <c r="G1066" s="135" t="s">
        <v>17</v>
      </c>
      <c r="H1066" s="136">
        <v>4</v>
      </c>
      <c r="I1066" s="135" t="s">
        <v>18</v>
      </c>
      <c r="J1066" s="135" t="s">
        <v>33</v>
      </c>
      <c r="K1066" s="189">
        <v>1560</v>
      </c>
      <c r="L1066" s="135"/>
      <c r="M1066" s="135"/>
      <c r="N1066" s="135"/>
      <c r="O1066" s="135"/>
    </row>
    <row r="1067" spans="1:16" hidden="1" x14ac:dyDescent="0.2">
      <c r="A1067" s="787"/>
      <c r="B1067" s="135"/>
      <c r="C1067" s="135"/>
      <c r="D1067" s="135" t="s">
        <v>2790</v>
      </c>
      <c r="E1067" s="135" t="s">
        <v>2785</v>
      </c>
      <c r="F1067" s="135">
        <v>796</v>
      </c>
      <c r="G1067" s="135" t="s">
        <v>17</v>
      </c>
      <c r="H1067" s="136">
        <v>3</v>
      </c>
      <c r="I1067" s="135" t="s">
        <v>18</v>
      </c>
      <c r="J1067" s="135" t="s">
        <v>33</v>
      </c>
      <c r="K1067" s="189">
        <v>1530</v>
      </c>
      <c r="L1067" s="135"/>
      <c r="M1067" s="135"/>
      <c r="N1067" s="135"/>
      <c r="O1067" s="135"/>
    </row>
    <row r="1068" spans="1:16" hidden="1" x14ac:dyDescent="0.2">
      <c r="A1068" s="787"/>
      <c r="B1068" s="135"/>
      <c r="C1068" s="135"/>
      <c r="D1068" s="135" t="s">
        <v>2791</v>
      </c>
      <c r="E1068" s="135" t="s">
        <v>2785</v>
      </c>
      <c r="F1068" s="135">
        <v>796</v>
      </c>
      <c r="G1068" s="135" t="s">
        <v>17</v>
      </c>
      <c r="H1068" s="136">
        <v>1</v>
      </c>
      <c r="I1068" s="135" t="s">
        <v>18</v>
      </c>
      <c r="J1068" s="135" t="s">
        <v>33</v>
      </c>
      <c r="K1068" s="189">
        <v>510</v>
      </c>
      <c r="L1068" s="135"/>
      <c r="M1068" s="135"/>
      <c r="N1068" s="135"/>
      <c r="O1068" s="135"/>
    </row>
    <row r="1069" spans="1:16" hidden="1" x14ac:dyDescent="0.2">
      <c r="A1069" s="787"/>
      <c r="B1069" s="135"/>
      <c r="C1069" s="135"/>
      <c r="D1069" s="135" t="s">
        <v>2792</v>
      </c>
      <c r="E1069" s="135" t="s">
        <v>2785</v>
      </c>
      <c r="F1069" s="135">
        <v>796</v>
      </c>
      <c r="G1069" s="135" t="s">
        <v>17</v>
      </c>
      <c r="H1069" s="136">
        <v>1</v>
      </c>
      <c r="I1069" s="135" t="s">
        <v>18</v>
      </c>
      <c r="J1069" s="135" t="s">
        <v>33</v>
      </c>
      <c r="K1069" s="189">
        <v>660</v>
      </c>
      <c r="L1069" s="135"/>
      <c r="M1069" s="135"/>
      <c r="N1069" s="135"/>
      <c r="O1069" s="135"/>
    </row>
    <row r="1070" spans="1:16" hidden="1" x14ac:dyDescent="0.2">
      <c r="A1070" s="787"/>
      <c r="B1070" s="135"/>
      <c r="C1070" s="135"/>
      <c r="D1070" s="135" t="s">
        <v>2793</v>
      </c>
      <c r="E1070" s="135" t="s">
        <v>2785</v>
      </c>
      <c r="F1070" s="135">
        <v>796</v>
      </c>
      <c r="G1070" s="135" t="s">
        <v>17</v>
      </c>
      <c r="H1070" s="136">
        <v>1</v>
      </c>
      <c r="I1070" s="135" t="s">
        <v>18</v>
      </c>
      <c r="J1070" s="135" t="s">
        <v>33</v>
      </c>
      <c r="K1070" s="189">
        <v>660</v>
      </c>
      <c r="L1070" s="135"/>
      <c r="M1070" s="135"/>
      <c r="N1070" s="135"/>
      <c r="O1070" s="135"/>
    </row>
    <row r="1071" spans="1:16" hidden="1" x14ac:dyDescent="0.2">
      <c r="A1071" s="787"/>
      <c r="B1071" s="135"/>
      <c r="C1071" s="135"/>
      <c r="D1071" s="135" t="s">
        <v>2794</v>
      </c>
      <c r="E1071" s="135" t="s">
        <v>2785</v>
      </c>
      <c r="F1071" s="135">
        <v>796</v>
      </c>
      <c r="G1071" s="135" t="s">
        <v>17</v>
      </c>
      <c r="H1071" s="136">
        <v>1</v>
      </c>
      <c r="I1071" s="135" t="s">
        <v>18</v>
      </c>
      <c r="J1071" s="135" t="s">
        <v>33</v>
      </c>
      <c r="K1071" s="189">
        <v>399</v>
      </c>
      <c r="L1071" s="135"/>
      <c r="M1071" s="135"/>
      <c r="N1071" s="135"/>
      <c r="O1071" s="135"/>
    </row>
    <row r="1072" spans="1:16" hidden="1" x14ac:dyDescent="0.2">
      <c r="A1072" s="787"/>
      <c r="B1072" s="135"/>
      <c r="C1072" s="135"/>
      <c r="D1072" s="135" t="s">
        <v>2795</v>
      </c>
      <c r="E1072" s="135" t="s">
        <v>2785</v>
      </c>
      <c r="F1072" s="135">
        <v>796</v>
      </c>
      <c r="G1072" s="135" t="s">
        <v>17</v>
      </c>
      <c r="H1072" s="136">
        <v>24</v>
      </c>
      <c r="I1072" s="135" t="s">
        <v>18</v>
      </c>
      <c r="J1072" s="135" t="s">
        <v>33</v>
      </c>
      <c r="K1072" s="189">
        <v>1238.4000000000001</v>
      </c>
      <c r="L1072" s="135"/>
      <c r="M1072" s="135"/>
      <c r="N1072" s="135"/>
      <c r="O1072" s="135"/>
    </row>
    <row r="1073" spans="1:15" hidden="1" x14ac:dyDescent="0.2">
      <c r="A1073" s="787"/>
      <c r="B1073" s="135"/>
      <c r="C1073" s="135"/>
      <c r="D1073" s="135" t="s">
        <v>2796</v>
      </c>
      <c r="E1073" s="135" t="s">
        <v>2785</v>
      </c>
      <c r="F1073" s="135">
        <v>796</v>
      </c>
      <c r="G1073" s="135" t="s">
        <v>17</v>
      </c>
      <c r="H1073" s="136">
        <v>8</v>
      </c>
      <c r="I1073" s="135" t="s">
        <v>18</v>
      </c>
      <c r="J1073" s="135" t="s">
        <v>33</v>
      </c>
      <c r="K1073" s="189">
        <v>313.04000000000002</v>
      </c>
      <c r="L1073" s="135"/>
      <c r="M1073" s="135"/>
      <c r="N1073" s="135"/>
      <c r="O1073" s="135"/>
    </row>
    <row r="1074" spans="1:15" hidden="1" x14ac:dyDescent="0.2">
      <c r="A1074" s="787"/>
      <c r="B1074" s="135"/>
      <c r="C1074" s="135"/>
      <c r="D1074" s="135" t="s">
        <v>2797</v>
      </c>
      <c r="E1074" s="135" t="s">
        <v>2785</v>
      </c>
      <c r="F1074" s="135">
        <v>796</v>
      </c>
      <c r="G1074" s="135" t="s">
        <v>17</v>
      </c>
      <c r="H1074" s="136">
        <v>22</v>
      </c>
      <c r="I1074" s="135" t="s">
        <v>18</v>
      </c>
      <c r="J1074" s="135" t="s">
        <v>33</v>
      </c>
      <c r="K1074" s="189">
        <v>860.86</v>
      </c>
      <c r="L1074" s="135"/>
      <c r="M1074" s="135"/>
      <c r="N1074" s="135"/>
      <c r="O1074" s="135"/>
    </row>
    <row r="1075" spans="1:15" hidden="1" x14ac:dyDescent="0.2">
      <c r="A1075" s="787"/>
      <c r="B1075" s="135"/>
      <c r="C1075" s="135"/>
      <c r="D1075" s="135" t="s">
        <v>2798</v>
      </c>
      <c r="E1075" s="135" t="s">
        <v>2785</v>
      </c>
      <c r="F1075" s="135">
        <v>796</v>
      </c>
      <c r="G1075" s="135" t="s">
        <v>17</v>
      </c>
      <c r="H1075" s="136">
        <v>13</v>
      </c>
      <c r="I1075" s="135" t="s">
        <v>18</v>
      </c>
      <c r="J1075" s="135" t="s">
        <v>33</v>
      </c>
      <c r="K1075" s="189">
        <v>508.69</v>
      </c>
      <c r="L1075" s="135"/>
      <c r="M1075" s="135"/>
      <c r="N1075" s="135"/>
      <c r="O1075" s="135"/>
    </row>
    <row r="1076" spans="1:15" hidden="1" x14ac:dyDescent="0.2">
      <c r="A1076" s="787"/>
      <c r="B1076" s="135"/>
      <c r="C1076" s="135"/>
      <c r="D1076" s="135" t="s">
        <v>2799</v>
      </c>
      <c r="E1076" s="135" t="s">
        <v>2785</v>
      </c>
      <c r="F1076" s="135">
        <v>796</v>
      </c>
      <c r="G1076" s="135" t="s">
        <v>17</v>
      </c>
      <c r="H1076" s="136">
        <v>76</v>
      </c>
      <c r="I1076" s="135" t="s">
        <v>18</v>
      </c>
      <c r="J1076" s="135" t="s">
        <v>33</v>
      </c>
      <c r="K1076" s="189">
        <v>3236.84</v>
      </c>
      <c r="L1076" s="135"/>
      <c r="M1076" s="135"/>
      <c r="N1076" s="135"/>
      <c r="O1076" s="135"/>
    </row>
    <row r="1077" spans="1:15" hidden="1" x14ac:dyDescent="0.2">
      <c r="A1077" s="787"/>
      <c r="B1077" s="135"/>
      <c r="C1077" s="135"/>
      <c r="D1077" s="135" t="s">
        <v>2800</v>
      </c>
      <c r="E1077" s="135" t="s">
        <v>2785</v>
      </c>
      <c r="F1077" s="135">
        <v>796</v>
      </c>
      <c r="G1077" s="135" t="s">
        <v>17</v>
      </c>
      <c r="H1077" s="136">
        <v>41</v>
      </c>
      <c r="I1077" s="135" t="s">
        <v>18</v>
      </c>
      <c r="J1077" s="135" t="s">
        <v>33</v>
      </c>
      <c r="K1077" s="189">
        <v>2115.6</v>
      </c>
      <c r="L1077" s="135"/>
      <c r="M1077" s="135"/>
      <c r="N1077" s="135"/>
      <c r="O1077" s="135"/>
    </row>
    <row r="1078" spans="1:15" hidden="1" x14ac:dyDescent="0.2">
      <c r="A1078" s="787"/>
      <c r="B1078" s="135"/>
      <c r="C1078" s="135"/>
      <c r="D1078" s="135" t="s">
        <v>2801</v>
      </c>
      <c r="E1078" s="135" t="s">
        <v>2785</v>
      </c>
      <c r="F1078" s="135">
        <v>796</v>
      </c>
      <c r="G1078" s="135" t="s">
        <v>17</v>
      </c>
      <c r="H1078" s="136">
        <v>2</v>
      </c>
      <c r="I1078" s="135" t="s">
        <v>18</v>
      </c>
      <c r="J1078" s="135" t="s">
        <v>33</v>
      </c>
      <c r="K1078" s="189">
        <v>82.44</v>
      </c>
      <c r="L1078" s="135"/>
      <c r="M1078" s="135"/>
      <c r="N1078" s="135"/>
      <c r="O1078" s="135"/>
    </row>
    <row r="1079" spans="1:15" hidden="1" x14ac:dyDescent="0.2">
      <c r="A1079" s="787"/>
      <c r="B1079" s="135"/>
      <c r="C1079" s="135"/>
      <c r="D1079" s="135" t="s">
        <v>2802</v>
      </c>
      <c r="E1079" s="135" t="s">
        <v>2785</v>
      </c>
      <c r="F1079" s="135">
        <v>796</v>
      </c>
      <c r="G1079" s="135" t="s">
        <v>17</v>
      </c>
      <c r="H1079" s="136">
        <v>12</v>
      </c>
      <c r="I1079" s="135" t="s">
        <v>18</v>
      </c>
      <c r="J1079" s="135" t="s">
        <v>33</v>
      </c>
      <c r="K1079" s="189">
        <v>1533</v>
      </c>
      <c r="L1079" s="135"/>
      <c r="M1079" s="135"/>
      <c r="N1079" s="135"/>
      <c r="O1079" s="135"/>
    </row>
    <row r="1080" spans="1:15" hidden="1" x14ac:dyDescent="0.2">
      <c r="A1080" s="787"/>
      <c r="B1080" s="135"/>
      <c r="C1080" s="135"/>
      <c r="D1080" s="135" t="s">
        <v>2803</v>
      </c>
      <c r="E1080" s="135" t="s">
        <v>2785</v>
      </c>
      <c r="F1080" s="135">
        <v>796</v>
      </c>
      <c r="G1080" s="135" t="s">
        <v>17</v>
      </c>
      <c r="H1080" s="136">
        <v>4</v>
      </c>
      <c r="I1080" s="135" t="s">
        <v>18</v>
      </c>
      <c r="J1080" s="135" t="s">
        <v>33</v>
      </c>
      <c r="K1080" s="189">
        <v>617.64</v>
      </c>
      <c r="L1080" s="135"/>
      <c r="M1080" s="135"/>
      <c r="N1080" s="135"/>
      <c r="O1080" s="135"/>
    </row>
    <row r="1081" spans="1:15" ht="24" hidden="1" x14ac:dyDescent="0.2">
      <c r="A1081" s="787"/>
      <c r="B1081" s="135"/>
      <c r="C1081" s="135"/>
      <c r="D1081" s="135" t="s">
        <v>1483</v>
      </c>
      <c r="E1081" s="135" t="s">
        <v>2785</v>
      </c>
      <c r="F1081" s="135">
        <v>796</v>
      </c>
      <c r="G1081" s="135" t="s">
        <v>17</v>
      </c>
      <c r="H1081" s="136">
        <v>106</v>
      </c>
      <c r="I1081" s="135" t="s">
        <v>18</v>
      </c>
      <c r="J1081" s="135" t="s">
        <v>3042</v>
      </c>
      <c r="K1081" s="189">
        <v>4240</v>
      </c>
      <c r="L1081" s="135"/>
      <c r="M1081" s="135"/>
      <c r="N1081" s="135"/>
      <c r="O1081" s="135"/>
    </row>
    <row r="1082" spans="1:15" hidden="1" x14ac:dyDescent="0.2">
      <c r="A1082" s="787"/>
      <c r="B1082" s="135"/>
      <c r="C1082" s="135"/>
      <c r="D1082" s="135" t="s">
        <v>2805</v>
      </c>
      <c r="E1082" s="135" t="s">
        <v>2785</v>
      </c>
      <c r="F1082" s="135">
        <v>796</v>
      </c>
      <c r="G1082" s="135" t="s">
        <v>17</v>
      </c>
      <c r="H1082" s="136">
        <v>34</v>
      </c>
      <c r="I1082" s="135" t="s">
        <v>18</v>
      </c>
      <c r="J1082" s="135" t="s">
        <v>33</v>
      </c>
      <c r="K1082" s="189">
        <v>1401.48</v>
      </c>
      <c r="L1082" s="135"/>
      <c r="M1082" s="135"/>
      <c r="N1082" s="135"/>
      <c r="O1082" s="135"/>
    </row>
    <row r="1083" spans="1:15" hidden="1" x14ac:dyDescent="0.2">
      <c r="A1083" s="787"/>
      <c r="B1083" s="135"/>
      <c r="C1083" s="135"/>
      <c r="D1083" s="135" t="s">
        <v>2806</v>
      </c>
      <c r="E1083" s="135" t="s">
        <v>2785</v>
      </c>
      <c r="F1083" s="135">
        <v>796</v>
      </c>
      <c r="G1083" s="135" t="s">
        <v>17</v>
      </c>
      <c r="H1083" s="136">
        <v>24</v>
      </c>
      <c r="I1083" s="135" t="s">
        <v>18</v>
      </c>
      <c r="J1083" s="135" t="s">
        <v>33</v>
      </c>
      <c r="K1083" s="189">
        <v>11736</v>
      </c>
      <c r="L1083" s="135"/>
      <c r="M1083" s="135"/>
      <c r="N1083" s="135"/>
      <c r="O1083" s="135"/>
    </row>
    <row r="1084" spans="1:15" hidden="1" x14ac:dyDescent="0.2">
      <c r="A1084" s="787"/>
      <c r="B1084" s="135"/>
      <c r="C1084" s="135"/>
      <c r="D1084" s="135" t="s">
        <v>2807</v>
      </c>
      <c r="E1084" s="135" t="s">
        <v>2785</v>
      </c>
      <c r="F1084" s="135">
        <v>796</v>
      </c>
      <c r="G1084" s="135" t="s">
        <v>17</v>
      </c>
      <c r="H1084" s="136">
        <v>3</v>
      </c>
      <c r="I1084" s="135" t="s">
        <v>18</v>
      </c>
      <c r="J1084" s="135" t="s">
        <v>33</v>
      </c>
      <c r="K1084" s="189">
        <v>370.83</v>
      </c>
      <c r="L1084" s="135"/>
      <c r="M1084" s="135"/>
      <c r="N1084" s="135"/>
      <c r="O1084" s="135"/>
    </row>
    <row r="1085" spans="1:15" hidden="1" x14ac:dyDescent="0.2">
      <c r="A1085" s="787"/>
      <c r="B1085" s="135"/>
      <c r="C1085" s="135"/>
      <c r="D1085" s="135" t="s">
        <v>2808</v>
      </c>
      <c r="E1085" s="135" t="s">
        <v>2785</v>
      </c>
      <c r="F1085" s="135">
        <v>796</v>
      </c>
      <c r="G1085" s="135" t="s">
        <v>17</v>
      </c>
      <c r="H1085" s="136">
        <v>2</v>
      </c>
      <c r="I1085" s="135" t="s">
        <v>18</v>
      </c>
      <c r="J1085" s="135" t="s">
        <v>33</v>
      </c>
      <c r="K1085" s="189">
        <v>308.82</v>
      </c>
      <c r="L1085" s="135"/>
      <c r="M1085" s="135"/>
      <c r="N1085" s="135"/>
      <c r="O1085" s="135"/>
    </row>
    <row r="1086" spans="1:15" ht="36" hidden="1" x14ac:dyDescent="0.2">
      <c r="A1086" s="787"/>
      <c r="B1086" s="135"/>
      <c r="C1086" s="135"/>
      <c r="D1086" s="135" t="s">
        <v>2809</v>
      </c>
      <c r="E1086" s="135" t="s">
        <v>2810</v>
      </c>
      <c r="F1086" s="135">
        <v>796</v>
      </c>
      <c r="G1086" s="135" t="s">
        <v>17</v>
      </c>
      <c r="H1086" s="136">
        <v>12</v>
      </c>
      <c r="I1086" s="135" t="s">
        <v>18</v>
      </c>
      <c r="J1086" s="135" t="s">
        <v>33</v>
      </c>
      <c r="K1086" s="189">
        <v>8016</v>
      </c>
      <c r="L1086" s="135"/>
      <c r="M1086" s="135"/>
      <c r="N1086" s="135"/>
      <c r="O1086" s="135"/>
    </row>
    <row r="1087" spans="1:15" ht="24" hidden="1" x14ac:dyDescent="0.2">
      <c r="A1087" s="787"/>
      <c r="B1087" s="135"/>
      <c r="C1087" s="135"/>
      <c r="D1087" s="135" t="s">
        <v>1484</v>
      </c>
      <c r="E1087" s="135" t="s">
        <v>2811</v>
      </c>
      <c r="F1087" s="135">
        <v>796</v>
      </c>
      <c r="G1087" s="135" t="s">
        <v>17</v>
      </c>
      <c r="H1087" s="136">
        <v>122</v>
      </c>
      <c r="I1087" s="135" t="s">
        <v>18</v>
      </c>
      <c r="J1087" s="135" t="s">
        <v>3043</v>
      </c>
      <c r="K1087" s="189">
        <v>50630</v>
      </c>
      <c r="L1087" s="135"/>
      <c r="M1087" s="135"/>
      <c r="N1087" s="135"/>
      <c r="O1087" s="135"/>
    </row>
    <row r="1088" spans="1:15" ht="24" hidden="1" x14ac:dyDescent="0.2">
      <c r="A1088" s="787"/>
      <c r="B1088" s="135"/>
      <c r="C1088" s="135"/>
      <c r="D1088" s="135" t="s">
        <v>2813</v>
      </c>
      <c r="E1088" s="135" t="s">
        <v>2814</v>
      </c>
      <c r="F1088" s="135">
        <v>796</v>
      </c>
      <c r="G1088" s="135" t="s">
        <v>17</v>
      </c>
      <c r="H1088" s="136">
        <v>12</v>
      </c>
      <c r="I1088" s="135" t="s">
        <v>18</v>
      </c>
      <c r="J1088" s="135" t="s">
        <v>33</v>
      </c>
      <c r="K1088" s="189">
        <v>1176</v>
      </c>
      <c r="L1088" s="135"/>
      <c r="M1088" s="135"/>
      <c r="N1088" s="135"/>
      <c r="O1088" s="135"/>
    </row>
    <row r="1089" spans="1:15" ht="24" hidden="1" x14ac:dyDescent="0.2">
      <c r="A1089" s="787"/>
      <c r="B1089" s="135"/>
      <c r="C1089" s="135"/>
      <c r="D1089" s="135" t="s">
        <v>2815</v>
      </c>
      <c r="E1089" s="135" t="s">
        <v>2816</v>
      </c>
      <c r="F1089" s="135">
        <v>796</v>
      </c>
      <c r="G1089" s="135" t="s">
        <v>17</v>
      </c>
      <c r="H1089" s="136">
        <v>12</v>
      </c>
      <c r="I1089" s="135" t="s">
        <v>18</v>
      </c>
      <c r="J1089" s="135" t="s">
        <v>33</v>
      </c>
      <c r="K1089" s="189">
        <v>1322.4</v>
      </c>
      <c r="L1089" s="135"/>
      <c r="M1089" s="135"/>
      <c r="N1089" s="135"/>
      <c r="O1089" s="135"/>
    </row>
    <row r="1090" spans="1:15" ht="24" hidden="1" x14ac:dyDescent="0.2">
      <c r="A1090" s="787"/>
      <c r="B1090" s="135"/>
      <c r="C1090" s="135"/>
      <c r="D1090" s="135" t="s">
        <v>2817</v>
      </c>
      <c r="E1090" s="135" t="s">
        <v>2818</v>
      </c>
      <c r="F1090" s="135">
        <v>796</v>
      </c>
      <c r="G1090" s="135" t="s">
        <v>17</v>
      </c>
      <c r="H1090" s="136">
        <v>22</v>
      </c>
      <c r="I1090" s="135" t="s">
        <v>18</v>
      </c>
      <c r="J1090" s="135" t="s">
        <v>33</v>
      </c>
      <c r="K1090" s="189">
        <v>2600.4</v>
      </c>
      <c r="L1090" s="135"/>
      <c r="M1090" s="135"/>
      <c r="N1090" s="135"/>
      <c r="O1090" s="135"/>
    </row>
    <row r="1091" spans="1:15" ht="24" hidden="1" x14ac:dyDescent="0.2">
      <c r="A1091" s="787"/>
      <c r="B1091" s="135"/>
      <c r="C1091" s="135"/>
      <c r="D1091" s="135" t="s">
        <v>2819</v>
      </c>
      <c r="E1091" s="135" t="s">
        <v>2820</v>
      </c>
      <c r="F1091" s="135">
        <v>796</v>
      </c>
      <c r="G1091" s="135" t="s">
        <v>17</v>
      </c>
      <c r="H1091" s="136">
        <v>78</v>
      </c>
      <c r="I1091" s="135" t="s">
        <v>18</v>
      </c>
      <c r="J1091" s="135" t="s">
        <v>33</v>
      </c>
      <c r="K1091" s="189">
        <v>114660</v>
      </c>
      <c r="L1091" s="135"/>
      <c r="M1091" s="135"/>
      <c r="N1091" s="135"/>
      <c r="O1091" s="135"/>
    </row>
    <row r="1092" spans="1:15" hidden="1" x14ac:dyDescent="0.2">
      <c r="A1092" s="787"/>
      <c r="B1092" s="135"/>
      <c r="C1092" s="135"/>
      <c r="D1092" s="135" t="s">
        <v>1485</v>
      </c>
      <c r="E1092" s="135" t="s">
        <v>2821</v>
      </c>
      <c r="F1092" s="135">
        <v>796</v>
      </c>
      <c r="G1092" s="135" t="s">
        <v>17</v>
      </c>
      <c r="H1092" s="136">
        <v>18</v>
      </c>
      <c r="I1092" s="135" t="s">
        <v>18</v>
      </c>
      <c r="J1092" s="135" t="s">
        <v>1241</v>
      </c>
      <c r="K1092" s="189">
        <v>4446</v>
      </c>
      <c r="L1092" s="135"/>
      <c r="M1092" s="135"/>
      <c r="N1092" s="135"/>
      <c r="O1092" s="135"/>
    </row>
    <row r="1093" spans="1:15" hidden="1" x14ac:dyDescent="0.2">
      <c r="A1093" s="787"/>
      <c r="B1093" s="135"/>
      <c r="C1093" s="135"/>
      <c r="D1093" s="135" t="s">
        <v>2823</v>
      </c>
      <c r="E1093" s="135" t="s">
        <v>2821</v>
      </c>
      <c r="F1093" s="135">
        <v>796</v>
      </c>
      <c r="G1093" s="135" t="s">
        <v>17</v>
      </c>
      <c r="H1093" s="136">
        <v>3</v>
      </c>
      <c r="I1093" s="135" t="s">
        <v>18</v>
      </c>
      <c r="J1093" s="135" t="s">
        <v>33</v>
      </c>
      <c r="K1093" s="189">
        <v>3000</v>
      </c>
      <c r="L1093" s="135"/>
      <c r="M1093" s="135"/>
      <c r="N1093" s="135"/>
      <c r="O1093" s="135"/>
    </row>
    <row r="1094" spans="1:15" hidden="1" x14ac:dyDescent="0.2">
      <c r="A1094" s="787"/>
      <c r="B1094" s="135"/>
      <c r="C1094" s="135"/>
      <c r="D1094" s="135" t="s">
        <v>2824</v>
      </c>
      <c r="E1094" s="135" t="s">
        <v>2825</v>
      </c>
      <c r="F1094" s="135">
        <v>796</v>
      </c>
      <c r="G1094" s="135" t="s">
        <v>17</v>
      </c>
      <c r="H1094" s="136">
        <v>94</v>
      </c>
      <c r="I1094" s="135" t="s">
        <v>18</v>
      </c>
      <c r="J1094" s="135" t="s">
        <v>33</v>
      </c>
      <c r="K1094" s="189">
        <v>2726</v>
      </c>
      <c r="L1094" s="135"/>
      <c r="M1094" s="135"/>
      <c r="N1094" s="135"/>
      <c r="O1094" s="135"/>
    </row>
    <row r="1095" spans="1:15" hidden="1" x14ac:dyDescent="0.2">
      <c r="A1095" s="787"/>
      <c r="B1095" s="135"/>
      <c r="C1095" s="135"/>
      <c r="D1095" s="135" t="s">
        <v>2826</v>
      </c>
      <c r="E1095" s="135" t="s">
        <v>2827</v>
      </c>
      <c r="F1095" s="135">
        <v>796</v>
      </c>
      <c r="G1095" s="135" t="s">
        <v>17</v>
      </c>
      <c r="H1095" s="136">
        <v>80</v>
      </c>
      <c r="I1095" s="135" t="s">
        <v>18</v>
      </c>
      <c r="J1095" s="135" t="s">
        <v>33</v>
      </c>
      <c r="K1095" s="189">
        <v>3200</v>
      </c>
      <c r="L1095" s="135"/>
      <c r="M1095" s="135"/>
      <c r="N1095" s="135"/>
      <c r="O1095" s="135"/>
    </row>
    <row r="1096" spans="1:15" ht="24" hidden="1" x14ac:dyDescent="0.2">
      <c r="A1096" s="787"/>
      <c r="B1096" s="135"/>
      <c r="C1096" s="135"/>
      <c r="D1096" s="135" t="s">
        <v>391</v>
      </c>
      <c r="E1096" s="135" t="s">
        <v>392</v>
      </c>
      <c r="F1096" s="135" t="s">
        <v>1235</v>
      </c>
      <c r="G1096" s="135" t="s">
        <v>390</v>
      </c>
      <c r="H1096" s="136">
        <v>2030</v>
      </c>
      <c r="I1096" s="135" t="s">
        <v>18</v>
      </c>
      <c r="J1096" s="135" t="s">
        <v>1241</v>
      </c>
      <c r="K1096" s="189">
        <v>8120</v>
      </c>
      <c r="L1096" s="135"/>
      <c r="M1096" s="135"/>
      <c r="N1096" s="135"/>
      <c r="O1096" s="135"/>
    </row>
    <row r="1097" spans="1:15" ht="24" hidden="1" x14ac:dyDescent="0.2">
      <c r="A1097" s="787"/>
      <c r="B1097" s="135"/>
      <c r="C1097" s="135"/>
      <c r="D1097" s="135" t="s">
        <v>397</v>
      </c>
      <c r="E1097" s="135" t="s">
        <v>398</v>
      </c>
      <c r="F1097" s="135">
        <v>796</v>
      </c>
      <c r="G1097" s="135" t="s">
        <v>17</v>
      </c>
      <c r="H1097" s="136">
        <v>400</v>
      </c>
      <c r="I1097" s="135" t="s">
        <v>18</v>
      </c>
      <c r="J1097" s="135" t="s">
        <v>2722</v>
      </c>
      <c r="K1097" s="189">
        <v>600</v>
      </c>
      <c r="L1097" s="135"/>
      <c r="M1097" s="135"/>
      <c r="N1097" s="135"/>
      <c r="O1097" s="135"/>
    </row>
    <row r="1098" spans="1:15" hidden="1" x14ac:dyDescent="0.2">
      <c r="A1098" s="787"/>
      <c r="B1098" s="135"/>
      <c r="C1098" s="135"/>
      <c r="D1098" s="135" t="s">
        <v>1486</v>
      </c>
      <c r="E1098" s="135" t="s">
        <v>153</v>
      </c>
      <c r="F1098" s="135">
        <v>796</v>
      </c>
      <c r="G1098" s="135" t="s">
        <v>17</v>
      </c>
      <c r="H1098" s="136">
        <v>1400</v>
      </c>
      <c r="I1098" s="135" t="s">
        <v>18</v>
      </c>
      <c r="J1098" s="135" t="s">
        <v>2722</v>
      </c>
      <c r="K1098" s="189">
        <v>1400</v>
      </c>
      <c r="L1098" s="135"/>
      <c r="M1098" s="135"/>
      <c r="N1098" s="135"/>
      <c r="O1098" s="135"/>
    </row>
    <row r="1099" spans="1:15" hidden="1" x14ac:dyDescent="0.2">
      <c r="A1099" s="787"/>
      <c r="B1099" s="135"/>
      <c r="C1099" s="135"/>
      <c r="D1099" s="135" t="s">
        <v>1487</v>
      </c>
      <c r="E1099" s="135" t="s">
        <v>153</v>
      </c>
      <c r="F1099" s="135">
        <v>796</v>
      </c>
      <c r="G1099" s="135" t="s">
        <v>17</v>
      </c>
      <c r="H1099" s="136">
        <v>10080</v>
      </c>
      <c r="I1099" s="135" t="s">
        <v>18</v>
      </c>
      <c r="J1099" s="135" t="s">
        <v>3044</v>
      </c>
      <c r="K1099" s="189">
        <v>10080</v>
      </c>
      <c r="L1099" s="135"/>
      <c r="M1099" s="135"/>
      <c r="N1099" s="135"/>
      <c r="O1099" s="135"/>
    </row>
    <row r="1100" spans="1:15" ht="72" hidden="1" x14ac:dyDescent="0.2">
      <c r="A1100" s="787"/>
      <c r="B1100" s="135"/>
      <c r="C1100" s="135"/>
      <c r="D1100" s="135" t="s">
        <v>1488</v>
      </c>
      <c r="E1100" s="135" t="s">
        <v>3098</v>
      </c>
      <c r="F1100" s="135" t="s">
        <v>1235</v>
      </c>
      <c r="G1100" s="135" t="s">
        <v>390</v>
      </c>
      <c r="H1100" s="136">
        <v>1858</v>
      </c>
      <c r="I1100" s="135" t="s">
        <v>18</v>
      </c>
      <c r="J1100" s="135" t="s">
        <v>3045</v>
      </c>
      <c r="K1100" s="189">
        <v>20902.5</v>
      </c>
      <c r="L1100" s="135"/>
      <c r="M1100" s="135"/>
      <c r="N1100" s="135"/>
      <c r="O1100" s="135"/>
    </row>
    <row r="1101" spans="1:15" ht="60" hidden="1" x14ac:dyDescent="0.2">
      <c r="A1101" s="787"/>
      <c r="B1101" s="135"/>
      <c r="C1101" s="135"/>
      <c r="D1101" s="135" t="s">
        <v>1489</v>
      </c>
      <c r="E1101" s="135" t="s">
        <v>3099</v>
      </c>
      <c r="F1101" s="135" t="s">
        <v>1235</v>
      </c>
      <c r="G1101" s="135" t="s">
        <v>390</v>
      </c>
      <c r="H1101" s="136">
        <v>1673</v>
      </c>
      <c r="I1101" s="135" t="s">
        <v>18</v>
      </c>
      <c r="J1101" s="135" t="s">
        <v>2828</v>
      </c>
      <c r="K1101" s="189">
        <v>166011.79</v>
      </c>
      <c r="L1101" s="135"/>
      <c r="M1101" s="135"/>
      <c r="N1101" s="135"/>
      <c r="O1101" s="135"/>
    </row>
    <row r="1102" spans="1:15" ht="60" hidden="1" x14ac:dyDescent="0.2">
      <c r="A1102" s="787"/>
      <c r="B1102" s="135"/>
      <c r="C1102" s="135"/>
      <c r="D1102" s="135" t="s">
        <v>419</v>
      </c>
      <c r="E1102" s="135" t="s">
        <v>3100</v>
      </c>
      <c r="F1102" s="135" t="s">
        <v>1235</v>
      </c>
      <c r="G1102" s="135" t="s">
        <v>390</v>
      </c>
      <c r="H1102" s="136">
        <v>1264</v>
      </c>
      <c r="I1102" s="135" t="s">
        <v>18</v>
      </c>
      <c r="J1102" s="135" t="s">
        <v>2829</v>
      </c>
      <c r="K1102" s="189">
        <v>9391.52</v>
      </c>
      <c r="L1102" s="135"/>
      <c r="M1102" s="135"/>
      <c r="N1102" s="135"/>
      <c r="O1102" s="135"/>
    </row>
    <row r="1103" spans="1:15" ht="48" hidden="1" x14ac:dyDescent="0.2">
      <c r="A1103" s="787"/>
      <c r="B1103" s="135"/>
      <c r="C1103" s="135"/>
      <c r="D1103" s="135" t="s">
        <v>1490</v>
      </c>
      <c r="E1103" s="135" t="s">
        <v>3101</v>
      </c>
      <c r="F1103" s="135" t="s">
        <v>1235</v>
      </c>
      <c r="G1103" s="135" t="s">
        <v>390</v>
      </c>
      <c r="H1103" s="136">
        <v>2030</v>
      </c>
      <c r="I1103" s="135" t="s">
        <v>18</v>
      </c>
      <c r="J1103" s="135" t="s">
        <v>2830</v>
      </c>
      <c r="K1103" s="189">
        <v>43645</v>
      </c>
      <c r="L1103" s="135"/>
      <c r="M1103" s="135"/>
      <c r="N1103" s="135"/>
      <c r="O1103" s="135"/>
    </row>
    <row r="1104" spans="1:15" ht="24" hidden="1" x14ac:dyDescent="0.2">
      <c r="A1104" s="787"/>
      <c r="B1104" s="135"/>
      <c r="C1104" s="135"/>
      <c r="D1104" s="135" t="s">
        <v>421</v>
      </c>
      <c r="E1104" s="135" t="s">
        <v>422</v>
      </c>
      <c r="F1104" s="135" t="s">
        <v>1235</v>
      </c>
      <c r="G1104" s="135" t="s">
        <v>390</v>
      </c>
      <c r="H1104" s="136">
        <v>2705</v>
      </c>
      <c r="I1104" s="135" t="s">
        <v>18</v>
      </c>
      <c r="J1104" s="135" t="s">
        <v>2831</v>
      </c>
      <c r="K1104" s="189">
        <v>65920.850000000006</v>
      </c>
      <c r="L1104" s="135"/>
      <c r="M1104" s="135"/>
      <c r="N1104" s="135"/>
      <c r="O1104" s="135"/>
    </row>
    <row r="1105" spans="1:15" ht="72" hidden="1" x14ac:dyDescent="0.2">
      <c r="A1105" s="787"/>
      <c r="B1105" s="135"/>
      <c r="C1105" s="135"/>
      <c r="D1105" s="135" t="s">
        <v>1437</v>
      </c>
      <c r="E1105" s="135" t="s">
        <v>1438</v>
      </c>
      <c r="F1105" s="135" t="s">
        <v>834</v>
      </c>
      <c r="G1105" s="135" t="s">
        <v>425</v>
      </c>
      <c r="H1105" s="136">
        <v>0.6</v>
      </c>
      <c r="I1105" s="135" t="s">
        <v>18</v>
      </c>
      <c r="J1105" s="135" t="s">
        <v>2832</v>
      </c>
      <c r="K1105" s="189">
        <v>418140</v>
      </c>
      <c r="L1105" s="135"/>
      <c r="M1105" s="135"/>
      <c r="N1105" s="135"/>
      <c r="O1105" s="135"/>
    </row>
    <row r="1106" spans="1:15" ht="72" hidden="1" x14ac:dyDescent="0.2">
      <c r="A1106" s="787"/>
      <c r="B1106" s="135"/>
      <c r="C1106" s="135"/>
      <c r="D1106" s="135" t="s">
        <v>1439</v>
      </c>
      <c r="E1106" s="135" t="s">
        <v>1440</v>
      </c>
      <c r="F1106" s="135" t="s">
        <v>1235</v>
      </c>
      <c r="G1106" s="135" t="s">
        <v>390</v>
      </c>
      <c r="H1106" s="136">
        <v>150</v>
      </c>
      <c r="I1106" s="135" t="s">
        <v>18</v>
      </c>
      <c r="J1106" s="135" t="s">
        <v>2832</v>
      </c>
      <c r="K1106" s="189">
        <v>1447.5</v>
      </c>
      <c r="L1106" s="135"/>
      <c r="M1106" s="135"/>
      <c r="N1106" s="135"/>
      <c r="O1106" s="135"/>
    </row>
    <row r="1107" spans="1:15" ht="72" hidden="1" x14ac:dyDescent="0.2">
      <c r="A1107" s="787"/>
      <c r="B1107" s="135"/>
      <c r="C1107" s="135"/>
      <c r="D1107" s="135" t="s">
        <v>1442</v>
      </c>
      <c r="E1107" s="135" t="s">
        <v>1440</v>
      </c>
      <c r="F1107" s="135" t="s">
        <v>834</v>
      </c>
      <c r="G1107" s="135" t="s">
        <v>425</v>
      </c>
      <c r="H1107" s="136">
        <v>0.05</v>
      </c>
      <c r="I1107" s="135" t="s">
        <v>18</v>
      </c>
      <c r="J1107" s="135" t="s">
        <v>2822</v>
      </c>
      <c r="K1107" s="189">
        <v>4651</v>
      </c>
      <c r="L1107" s="135"/>
      <c r="M1107" s="135"/>
      <c r="N1107" s="135"/>
      <c r="O1107" s="135"/>
    </row>
    <row r="1108" spans="1:15" ht="72" hidden="1" x14ac:dyDescent="0.2">
      <c r="A1108" s="787"/>
      <c r="B1108" s="135"/>
      <c r="C1108" s="135"/>
      <c r="D1108" s="135" t="s">
        <v>1443</v>
      </c>
      <c r="E1108" s="135" t="s">
        <v>1444</v>
      </c>
      <c r="F1108" s="135" t="s">
        <v>1235</v>
      </c>
      <c r="G1108" s="135" t="s">
        <v>390</v>
      </c>
      <c r="H1108" s="136">
        <v>240</v>
      </c>
      <c r="I1108" s="135" t="s">
        <v>18</v>
      </c>
      <c r="J1108" s="135" t="s">
        <v>2789</v>
      </c>
      <c r="K1108" s="189">
        <v>38011.199999999997</v>
      </c>
      <c r="L1108" s="135"/>
      <c r="M1108" s="135"/>
      <c r="N1108" s="135"/>
      <c r="O1108" s="135"/>
    </row>
    <row r="1109" spans="1:15" ht="72" hidden="1" x14ac:dyDescent="0.2">
      <c r="A1109" s="787"/>
      <c r="B1109" s="135"/>
      <c r="C1109" s="135"/>
      <c r="D1109" s="135" t="s">
        <v>1445</v>
      </c>
      <c r="E1109" s="135" t="s">
        <v>1444</v>
      </c>
      <c r="F1109" s="135" t="s">
        <v>834</v>
      </c>
      <c r="G1109" s="135" t="s">
        <v>425</v>
      </c>
      <c r="H1109" s="136">
        <v>0.24</v>
      </c>
      <c r="I1109" s="135" t="s">
        <v>18</v>
      </c>
      <c r="J1109" s="135" t="s">
        <v>2789</v>
      </c>
      <c r="K1109" s="189">
        <v>3016.8</v>
      </c>
      <c r="L1109" s="135"/>
      <c r="M1109" s="135"/>
      <c r="N1109" s="135"/>
      <c r="O1109" s="135"/>
    </row>
    <row r="1110" spans="1:15" ht="72" hidden="1" x14ac:dyDescent="0.2">
      <c r="A1110" s="787"/>
      <c r="B1110" s="135"/>
      <c r="C1110" s="135"/>
      <c r="D1110" s="135" t="s">
        <v>1446</v>
      </c>
      <c r="E1110" s="135" t="s">
        <v>3102</v>
      </c>
      <c r="F1110" s="135" t="s">
        <v>834</v>
      </c>
      <c r="G1110" s="135" t="s">
        <v>425</v>
      </c>
      <c r="H1110" s="136">
        <v>14.310000000000002</v>
      </c>
      <c r="I1110" s="135" t="s">
        <v>18</v>
      </c>
      <c r="J1110" s="135" t="s">
        <v>2833</v>
      </c>
      <c r="K1110" s="189">
        <v>435310.2</v>
      </c>
      <c r="L1110" s="135"/>
      <c r="M1110" s="135"/>
      <c r="N1110" s="135"/>
      <c r="O1110" s="135"/>
    </row>
    <row r="1111" spans="1:15" ht="72" hidden="1" x14ac:dyDescent="0.2">
      <c r="A1111" s="787"/>
      <c r="B1111" s="135"/>
      <c r="C1111" s="135"/>
      <c r="D1111" s="135" t="s">
        <v>1447</v>
      </c>
      <c r="E1111" s="135" t="s">
        <v>1444</v>
      </c>
      <c r="F1111" s="135" t="s">
        <v>1235</v>
      </c>
      <c r="G1111" s="135" t="s">
        <v>390</v>
      </c>
      <c r="H1111" s="136">
        <v>230</v>
      </c>
      <c r="I1111" s="135" t="s">
        <v>18</v>
      </c>
      <c r="J1111" s="135" t="s">
        <v>2832</v>
      </c>
      <c r="K1111" s="189">
        <v>250769</v>
      </c>
      <c r="L1111" s="135"/>
      <c r="M1111" s="135"/>
      <c r="N1111" s="135"/>
      <c r="O1111" s="135"/>
    </row>
    <row r="1112" spans="1:15" ht="72" hidden="1" x14ac:dyDescent="0.2">
      <c r="A1112" s="787"/>
      <c r="B1112" s="135"/>
      <c r="C1112" s="135"/>
      <c r="D1112" s="135" t="s">
        <v>1448</v>
      </c>
      <c r="E1112" s="135" t="s">
        <v>1444</v>
      </c>
      <c r="F1112" s="135" t="s">
        <v>1235</v>
      </c>
      <c r="G1112" s="135" t="s">
        <v>390</v>
      </c>
      <c r="H1112" s="136">
        <v>105</v>
      </c>
      <c r="I1112" s="135" t="s">
        <v>18</v>
      </c>
      <c r="J1112" s="135" t="s">
        <v>2832</v>
      </c>
      <c r="K1112" s="189">
        <v>36443.4</v>
      </c>
      <c r="L1112" s="135"/>
      <c r="M1112" s="135"/>
      <c r="N1112" s="135"/>
      <c r="O1112" s="135"/>
    </row>
    <row r="1113" spans="1:15" ht="72" hidden="1" x14ac:dyDescent="0.2">
      <c r="A1113" s="787"/>
      <c r="B1113" s="135"/>
      <c r="C1113" s="135"/>
      <c r="D1113" s="135" t="s">
        <v>1449</v>
      </c>
      <c r="E1113" s="135" t="s">
        <v>1444</v>
      </c>
      <c r="F1113" s="135" t="s">
        <v>1235</v>
      </c>
      <c r="G1113" s="135" t="s">
        <v>390</v>
      </c>
      <c r="H1113" s="136">
        <v>265</v>
      </c>
      <c r="I1113" s="135" t="s">
        <v>18</v>
      </c>
      <c r="J1113" s="135" t="s">
        <v>2832</v>
      </c>
      <c r="K1113" s="189">
        <v>203387.5</v>
      </c>
      <c r="L1113" s="135"/>
      <c r="M1113" s="135"/>
      <c r="N1113" s="135"/>
      <c r="O1113" s="135"/>
    </row>
    <row r="1114" spans="1:15" ht="72" hidden="1" x14ac:dyDescent="0.2">
      <c r="A1114" s="787"/>
      <c r="B1114" s="135"/>
      <c r="C1114" s="135"/>
      <c r="D1114" s="135" t="s">
        <v>1450</v>
      </c>
      <c r="E1114" s="135" t="s">
        <v>1444</v>
      </c>
      <c r="F1114" s="135" t="s">
        <v>1235</v>
      </c>
      <c r="G1114" s="135" t="s">
        <v>390</v>
      </c>
      <c r="H1114" s="136">
        <v>200.01499999999999</v>
      </c>
      <c r="I1114" s="135" t="s">
        <v>18</v>
      </c>
      <c r="J1114" s="135" t="s">
        <v>2789</v>
      </c>
      <c r="K1114" s="189">
        <v>16021.2</v>
      </c>
      <c r="L1114" s="135"/>
      <c r="M1114" s="135"/>
      <c r="N1114" s="135"/>
      <c r="O1114" s="135"/>
    </row>
    <row r="1115" spans="1:15" ht="72" hidden="1" x14ac:dyDescent="0.2">
      <c r="A1115" s="787"/>
      <c r="B1115" s="135"/>
      <c r="C1115" s="135"/>
      <c r="D1115" s="135" t="s">
        <v>1451</v>
      </c>
      <c r="E1115" s="135" t="s">
        <v>1444</v>
      </c>
      <c r="F1115" s="135" t="s">
        <v>1235</v>
      </c>
      <c r="G1115" s="135" t="s">
        <v>390</v>
      </c>
      <c r="H1115" s="136">
        <v>200</v>
      </c>
      <c r="I1115" s="135" t="s">
        <v>18</v>
      </c>
      <c r="J1115" s="135" t="s">
        <v>2789</v>
      </c>
      <c r="K1115" s="189">
        <v>24366</v>
      </c>
      <c r="L1115" s="135"/>
      <c r="M1115" s="135"/>
      <c r="N1115" s="135"/>
      <c r="O1115" s="135"/>
    </row>
    <row r="1116" spans="1:15" ht="72" hidden="1" x14ac:dyDescent="0.2">
      <c r="A1116" s="787"/>
      <c r="B1116" s="135"/>
      <c r="C1116" s="135"/>
      <c r="D1116" s="135" t="s">
        <v>1452</v>
      </c>
      <c r="E1116" s="135" t="s">
        <v>1444</v>
      </c>
      <c r="F1116" s="135" t="s">
        <v>1235</v>
      </c>
      <c r="G1116" s="135" t="s">
        <v>390</v>
      </c>
      <c r="H1116" s="136">
        <v>300.30500000000001</v>
      </c>
      <c r="I1116" s="135" t="s">
        <v>18</v>
      </c>
      <c r="J1116" s="135" t="s">
        <v>2789</v>
      </c>
      <c r="K1116" s="189">
        <v>5492.58</v>
      </c>
      <c r="L1116" s="135"/>
      <c r="M1116" s="135"/>
      <c r="N1116" s="135"/>
      <c r="O1116" s="135"/>
    </row>
    <row r="1117" spans="1:15" ht="36" hidden="1" x14ac:dyDescent="0.2">
      <c r="A1117" s="787"/>
      <c r="B1117" s="135"/>
      <c r="C1117" s="135"/>
      <c r="D1117" s="135" t="s">
        <v>1453</v>
      </c>
      <c r="E1117" s="135" t="s">
        <v>1454</v>
      </c>
      <c r="F1117" s="135" t="s">
        <v>834</v>
      </c>
      <c r="G1117" s="135" t="s">
        <v>425</v>
      </c>
      <c r="H1117" s="136">
        <v>0.06</v>
      </c>
      <c r="I1117" s="135" t="s">
        <v>18</v>
      </c>
      <c r="J1117" s="135" t="s">
        <v>2789</v>
      </c>
      <c r="K1117" s="189">
        <v>1337.1</v>
      </c>
      <c r="L1117" s="135"/>
      <c r="M1117" s="135"/>
      <c r="N1117" s="135"/>
      <c r="O1117" s="135"/>
    </row>
    <row r="1118" spans="1:15" ht="36" hidden="1" x14ac:dyDescent="0.2">
      <c r="A1118" s="787"/>
      <c r="B1118" s="135"/>
      <c r="C1118" s="135"/>
      <c r="D1118" s="135" t="s">
        <v>1455</v>
      </c>
      <c r="E1118" s="135" t="s">
        <v>1456</v>
      </c>
      <c r="F1118" s="135" t="s">
        <v>834</v>
      </c>
      <c r="G1118" s="135" t="s">
        <v>425</v>
      </c>
      <c r="H1118" s="136">
        <v>13.710000000000003</v>
      </c>
      <c r="I1118" s="135" t="s">
        <v>18</v>
      </c>
      <c r="J1118" s="135" t="s">
        <v>2789</v>
      </c>
      <c r="K1118" s="189">
        <v>169044.3</v>
      </c>
      <c r="L1118" s="135"/>
      <c r="M1118" s="135"/>
      <c r="N1118" s="135"/>
      <c r="O1118" s="135"/>
    </row>
    <row r="1119" spans="1:15" ht="72" hidden="1" x14ac:dyDescent="0.2">
      <c r="A1119" s="787"/>
      <c r="B1119" s="135"/>
      <c r="C1119" s="135"/>
      <c r="D1119" s="135" t="s">
        <v>1457</v>
      </c>
      <c r="E1119" s="135" t="s">
        <v>1458</v>
      </c>
      <c r="F1119" s="135" t="s">
        <v>834</v>
      </c>
      <c r="G1119" s="135" t="s">
        <v>425</v>
      </c>
      <c r="H1119" s="136">
        <v>0.08</v>
      </c>
      <c r="I1119" s="135" t="s">
        <v>18</v>
      </c>
      <c r="J1119" s="135" t="s">
        <v>2832</v>
      </c>
      <c r="K1119" s="189">
        <v>2080.8000000000002</v>
      </c>
      <c r="L1119" s="135"/>
      <c r="M1119" s="135"/>
      <c r="N1119" s="135"/>
      <c r="O1119" s="135"/>
    </row>
    <row r="1120" spans="1:15" ht="60" hidden="1" x14ac:dyDescent="0.2">
      <c r="A1120" s="787"/>
      <c r="B1120" s="135"/>
      <c r="C1120" s="135"/>
      <c r="D1120" s="135" t="s">
        <v>1459</v>
      </c>
      <c r="E1120" s="135" t="s">
        <v>3103</v>
      </c>
      <c r="F1120" s="135" t="s">
        <v>834</v>
      </c>
      <c r="G1120" s="135" t="s">
        <v>425</v>
      </c>
      <c r="H1120" s="136">
        <v>7.3499999999999988</v>
      </c>
      <c r="I1120" s="135" t="s">
        <v>18</v>
      </c>
      <c r="J1120" s="135" t="s">
        <v>2834</v>
      </c>
      <c r="K1120" s="189">
        <v>161626.5</v>
      </c>
      <c r="L1120" s="135"/>
      <c r="M1120" s="135"/>
      <c r="N1120" s="135"/>
      <c r="O1120" s="135"/>
    </row>
    <row r="1121" spans="1:15" ht="60" hidden="1" x14ac:dyDescent="0.2">
      <c r="A1121" s="787"/>
      <c r="B1121" s="135"/>
      <c r="C1121" s="135"/>
      <c r="D1121" s="135" t="s">
        <v>443</v>
      </c>
      <c r="E1121" s="135" t="s">
        <v>444</v>
      </c>
      <c r="F1121" s="135" t="s">
        <v>1235</v>
      </c>
      <c r="G1121" s="135" t="s">
        <v>390</v>
      </c>
      <c r="H1121" s="136">
        <v>50</v>
      </c>
      <c r="I1121" s="135" t="s">
        <v>18</v>
      </c>
      <c r="J1121" s="135" t="s">
        <v>2835</v>
      </c>
      <c r="K1121" s="189">
        <v>247</v>
      </c>
      <c r="L1121" s="135"/>
      <c r="M1121" s="135"/>
      <c r="N1121" s="135"/>
      <c r="O1121" s="135"/>
    </row>
    <row r="1122" spans="1:15" hidden="1" x14ac:dyDescent="0.2">
      <c r="A1122" s="787"/>
      <c r="B1122" s="135"/>
      <c r="C1122" s="135"/>
      <c r="D1122" s="135" t="s">
        <v>2836</v>
      </c>
      <c r="E1122" s="135" t="s">
        <v>2837</v>
      </c>
      <c r="F1122" s="135">
        <v>796</v>
      </c>
      <c r="G1122" s="135" t="s">
        <v>17</v>
      </c>
      <c r="H1122" s="136">
        <v>10</v>
      </c>
      <c r="I1122" s="135" t="s">
        <v>18</v>
      </c>
      <c r="J1122" s="135" t="s">
        <v>2789</v>
      </c>
      <c r="K1122" s="189">
        <v>600</v>
      </c>
      <c r="L1122" s="135"/>
      <c r="M1122" s="135"/>
      <c r="N1122" s="135"/>
      <c r="O1122" s="135"/>
    </row>
    <row r="1123" spans="1:15" hidden="1" x14ac:dyDescent="0.2">
      <c r="A1123" s="787"/>
      <c r="B1123" s="135"/>
      <c r="C1123" s="135"/>
      <c r="D1123" s="135" t="s">
        <v>2838</v>
      </c>
      <c r="E1123" s="135" t="s">
        <v>2825</v>
      </c>
      <c r="F1123" s="135">
        <v>796</v>
      </c>
      <c r="G1123" s="135" t="s">
        <v>17</v>
      </c>
      <c r="H1123" s="136">
        <v>40</v>
      </c>
      <c r="I1123" s="135" t="s">
        <v>18</v>
      </c>
      <c r="J1123" s="135" t="s">
        <v>2789</v>
      </c>
      <c r="K1123" s="189">
        <v>320</v>
      </c>
      <c r="L1123" s="135"/>
      <c r="M1123" s="135"/>
      <c r="N1123" s="135"/>
      <c r="O1123" s="135"/>
    </row>
    <row r="1124" spans="1:15" hidden="1" x14ac:dyDescent="0.2">
      <c r="A1124" s="787"/>
      <c r="B1124" s="135"/>
      <c r="C1124" s="135"/>
      <c r="D1124" s="135" t="s">
        <v>1491</v>
      </c>
      <c r="E1124" s="135" t="s">
        <v>2821</v>
      </c>
      <c r="F1124" s="135">
        <v>796</v>
      </c>
      <c r="G1124" s="135" t="s">
        <v>17</v>
      </c>
      <c r="H1124" s="136">
        <v>87</v>
      </c>
      <c r="I1124" s="135" t="s">
        <v>18</v>
      </c>
      <c r="J1124" s="135" t="s">
        <v>2822</v>
      </c>
      <c r="K1124" s="189">
        <v>50625.3</v>
      </c>
      <c r="L1124" s="135"/>
      <c r="M1124" s="135"/>
      <c r="N1124" s="135"/>
      <c r="O1124" s="135"/>
    </row>
    <row r="1125" spans="1:15" hidden="1" x14ac:dyDescent="0.2">
      <c r="A1125" s="787"/>
      <c r="B1125" s="135"/>
      <c r="C1125" s="135"/>
      <c r="D1125" s="135" t="s">
        <v>2839</v>
      </c>
      <c r="E1125" s="135" t="s">
        <v>2840</v>
      </c>
      <c r="F1125" s="135">
        <v>796</v>
      </c>
      <c r="G1125" s="135" t="s">
        <v>17</v>
      </c>
      <c r="H1125" s="136">
        <v>5</v>
      </c>
      <c r="I1125" s="135" t="s">
        <v>18</v>
      </c>
      <c r="J1125" s="135" t="s">
        <v>2789</v>
      </c>
      <c r="K1125" s="189">
        <v>380</v>
      </c>
      <c r="L1125" s="135"/>
      <c r="M1125" s="135"/>
      <c r="N1125" s="135"/>
      <c r="O1125" s="135"/>
    </row>
    <row r="1126" spans="1:15" hidden="1" x14ac:dyDescent="0.2">
      <c r="A1126" s="787"/>
      <c r="B1126" s="135"/>
      <c r="C1126" s="135"/>
      <c r="D1126" s="135" t="s">
        <v>2841</v>
      </c>
      <c r="E1126" s="135" t="s">
        <v>2840</v>
      </c>
      <c r="F1126" s="135">
        <v>796</v>
      </c>
      <c r="G1126" s="135" t="s">
        <v>17</v>
      </c>
      <c r="H1126" s="136">
        <v>5</v>
      </c>
      <c r="I1126" s="135" t="s">
        <v>18</v>
      </c>
      <c r="J1126" s="135" t="s">
        <v>2789</v>
      </c>
      <c r="K1126" s="189">
        <v>439.75</v>
      </c>
      <c r="L1126" s="135"/>
      <c r="M1126" s="135"/>
      <c r="N1126" s="135"/>
      <c r="O1126" s="135"/>
    </row>
    <row r="1127" spans="1:15" hidden="1" x14ac:dyDescent="0.2">
      <c r="A1127" s="787"/>
      <c r="B1127" s="135"/>
      <c r="C1127" s="135"/>
      <c r="D1127" s="135" t="s">
        <v>2842</v>
      </c>
      <c r="E1127" s="135" t="s">
        <v>2843</v>
      </c>
      <c r="F1127" s="135">
        <v>796</v>
      </c>
      <c r="G1127" s="135" t="s">
        <v>17</v>
      </c>
      <c r="H1127" s="136">
        <v>30</v>
      </c>
      <c r="I1127" s="135" t="s">
        <v>18</v>
      </c>
      <c r="J1127" s="135" t="s">
        <v>2789</v>
      </c>
      <c r="K1127" s="189">
        <v>2490</v>
      </c>
      <c r="L1127" s="135"/>
      <c r="M1127" s="135"/>
      <c r="N1127" s="135"/>
      <c r="O1127" s="135"/>
    </row>
    <row r="1128" spans="1:15" hidden="1" x14ac:dyDescent="0.2">
      <c r="A1128" s="787"/>
      <c r="B1128" s="135"/>
      <c r="C1128" s="135"/>
      <c r="D1128" s="135" t="s">
        <v>2844</v>
      </c>
      <c r="E1128" s="135" t="s">
        <v>2845</v>
      </c>
      <c r="F1128" s="135">
        <v>796</v>
      </c>
      <c r="G1128" s="135" t="s">
        <v>17</v>
      </c>
      <c r="H1128" s="136">
        <v>540</v>
      </c>
      <c r="I1128" s="135" t="s">
        <v>18</v>
      </c>
      <c r="J1128" s="135" t="s">
        <v>2789</v>
      </c>
      <c r="K1128" s="189">
        <v>56700</v>
      </c>
      <c r="L1128" s="135"/>
      <c r="M1128" s="135"/>
      <c r="N1128" s="135"/>
      <c r="O1128" s="135"/>
    </row>
    <row r="1129" spans="1:15" hidden="1" x14ac:dyDescent="0.2">
      <c r="A1129" s="787"/>
      <c r="B1129" s="135"/>
      <c r="C1129" s="135"/>
      <c r="D1129" s="135" t="s">
        <v>2846</v>
      </c>
      <c r="E1129" s="135" t="s">
        <v>2847</v>
      </c>
      <c r="F1129" s="135">
        <v>796</v>
      </c>
      <c r="G1129" s="135" t="s">
        <v>17</v>
      </c>
      <c r="H1129" s="136">
        <v>80</v>
      </c>
      <c r="I1129" s="135" t="s">
        <v>18</v>
      </c>
      <c r="J1129" s="135" t="s">
        <v>2789</v>
      </c>
      <c r="K1129" s="189">
        <v>2108</v>
      </c>
      <c r="L1129" s="135"/>
      <c r="M1129" s="135"/>
      <c r="N1129" s="135"/>
      <c r="O1129" s="135"/>
    </row>
    <row r="1130" spans="1:15" hidden="1" x14ac:dyDescent="0.2">
      <c r="A1130" s="787"/>
      <c r="B1130" s="135"/>
      <c r="C1130" s="135"/>
      <c r="D1130" s="135" t="s">
        <v>2848</v>
      </c>
      <c r="E1130" s="135" t="s">
        <v>2847</v>
      </c>
      <c r="F1130" s="135">
        <v>796</v>
      </c>
      <c r="G1130" s="135" t="s">
        <v>17</v>
      </c>
      <c r="H1130" s="136">
        <v>250</v>
      </c>
      <c r="I1130" s="135" t="s">
        <v>18</v>
      </c>
      <c r="J1130" s="135" t="s">
        <v>2789</v>
      </c>
      <c r="K1130" s="189">
        <v>6340</v>
      </c>
      <c r="L1130" s="135"/>
      <c r="M1130" s="135"/>
      <c r="N1130" s="135"/>
      <c r="O1130" s="135"/>
    </row>
    <row r="1131" spans="1:15" ht="72" hidden="1" x14ac:dyDescent="0.2">
      <c r="A1131" s="787"/>
      <c r="B1131" s="135"/>
      <c r="C1131" s="135"/>
      <c r="D1131" s="135" t="s">
        <v>1492</v>
      </c>
      <c r="E1131" s="135" t="s">
        <v>1493</v>
      </c>
      <c r="F1131" s="135" t="s">
        <v>1235</v>
      </c>
      <c r="G1131" s="135" t="s">
        <v>390</v>
      </c>
      <c r="H1131" s="136">
        <v>1085</v>
      </c>
      <c r="I1131" s="135" t="s">
        <v>18</v>
      </c>
      <c r="J1131" s="135" t="s">
        <v>2849</v>
      </c>
      <c r="K1131" s="189">
        <v>21700</v>
      </c>
      <c r="L1131" s="135"/>
      <c r="M1131" s="135"/>
      <c r="N1131" s="135"/>
      <c r="O1131" s="135"/>
    </row>
    <row r="1132" spans="1:15" ht="72" hidden="1" x14ac:dyDescent="0.2">
      <c r="A1132" s="787"/>
      <c r="B1132" s="135"/>
      <c r="C1132" s="135"/>
      <c r="D1132" s="135" t="s">
        <v>1494</v>
      </c>
      <c r="E1132" s="135" t="s">
        <v>1495</v>
      </c>
      <c r="F1132" s="135" t="s">
        <v>1235</v>
      </c>
      <c r="G1132" s="135" t="s">
        <v>390</v>
      </c>
      <c r="H1132" s="136">
        <v>6366</v>
      </c>
      <c r="I1132" s="135" t="s">
        <v>18</v>
      </c>
      <c r="J1132" s="135" t="s">
        <v>2850</v>
      </c>
      <c r="K1132" s="189">
        <v>159150</v>
      </c>
      <c r="L1132" s="135"/>
      <c r="M1132" s="135"/>
      <c r="N1132" s="135"/>
      <c r="O1132" s="135"/>
    </row>
    <row r="1133" spans="1:15" ht="48" hidden="1" x14ac:dyDescent="0.2">
      <c r="A1133" s="787"/>
      <c r="B1133" s="135"/>
      <c r="C1133" s="135"/>
      <c r="D1133" s="135" t="s">
        <v>1496</v>
      </c>
      <c r="E1133" s="135" t="s">
        <v>1497</v>
      </c>
      <c r="F1133" s="135" t="s">
        <v>1235</v>
      </c>
      <c r="G1133" s="135" t="s">
        <v>390</v>
      </c>
      <c r="H1133" s="136">
        <v>790</v>
      </c>
      <c r="I1133" s="135" t="s">
        <v>18</v>
      </c>
      <c r="J1133" s="135" t="s">
        <v>2789</v>
      </c>
      <c r="K1133" s="189">
        <v>20540</v>
      </c>
      <c r="L1133" s="135"/>
      <c r="M1133" s="135"/>
      <c r="N1133" s="135"/>
      <c r="O1133" s="135"/>
    </row>
    <row r="1134" spans="1:15" ht="48" hidden="1" x14ac:dyDescent="0.2">
      <c r="A1134" s="787"/>
      <c r="B1134" s="135"/>
      <c r="C1134" s="135"/>
      <c r="D1134" s="135" t="s">
        <v>1498</v>
      </c>
      <c r="E1134" s="135" t="s">
        <v>1499</v>
      </c>
      <c r="F1134" s="135" t="s">
        <v>867</v>
      </c>
      <c r="G1134" s="135" t="s">
        <v>2851</v>
      </c>
      <c r="H1134" s="136">
        <v>600</v>
      </c>
      <c r="I1134" s="135" t="s">
        <v>18</v>
      </c>
      <c r="J1134" s="135" t="s">
        <v>2789</v>
      </c>
      <c r="K1134" s="189">
        <v>9600</v>
      </c>
      <c r="L1134" s="135"/>
      <c r="M1134" s="135"/>
      <c r="N1134" s="135"/>
      <c r="O1134" s="135"/>
    </row>
    <row r="1135" spans="1:15" ht="48" hidden="1" x14ac:dyDescent="0.2">
      <c r="A1135" s="787"/>
      <c r="B1135" s="135"/>
      <c r="C1135" s="135"/>
      <c r="D1135" s="135" t="s">
        <v>1500</v>
      </c>
      <c r="E1135" s="135" t="s">
        <v>1501</v>
      </c>
      <c r="F1135" s="135">
        <v>796</v>
      </c>
      <c r="G1135" s="135" t="s">
        <v>17</v>
      </c>
      <c r="H1135" s="136">
        <v>76</v>
      </c>
      <c r="I1135" s="135" t="s">
        <v>18</v>
      </c>
      <c r="J1135" s="135" t="s">
        <v>2832</v>
      </c>
      <c r="K1135" s="189">
        <v>7767.2</v>
      </c>
      <c r="L1135" s="135"/>
      <c r="M1135" s="135"/>
      <c r="N1135" s="135"/>
      <c r="O1135" s="135"/>
    </row>
    <row r="1136" spans="1:15" ht="60" hidden="1" x14ac:dyDescent="0.2">
      <c r="A1136" s="787"/>
      <c r="B1136" s="135"/>
      <c r="C1136" s="135"/>
      <c r="D1136" s="135" t="s">
        <v>2852</v>
      </c>
      <c r="E1136" s="135" t="s">
        <v>2853</v>
      </c>
      <c r="F1136" s="135">
        <v>796</v>
      </c>
      <c r="G1136" s="135" t="s">
        <v>17</v>
      </c>
      <c r="H1136" s="136">
        <v>50</v>
      </c>
      <c r="I1136" s="135" t="s">
        <v>18</v>
      </c>
      <c r="J1136" s="135" t="s">
        <v>2789</v>
      </c>
      <c r="K1136" s="189">
        <v>861.5</v>
      </c>
      <c r="L1136" s="135"/>
      <c r="M1136" s="135"/>
      <c r="N1136" s="135"/>
      <c r="O1136" s="135"/>
    </row>
    <row r="1137" spans="1:15" ht="60" hidden="1" x14ac:dyDescent="0.2">
      <c r="A1137" s="787"/>
      <c r="B1137" s="135"/>
      <c r="C1137" s="135"/>
      <c r="D1137" s="135" t="s">
        <v>2854</v>
      </c>
      <c r="E1137" s="135" t="s">
        <v>2853</v>
      </c>
      <c r="F1137" s="135">
        <v>796</v>
      </c>
      <c r="G1137" s="135" t="s">
        <v>17</v>
      </c>
      <c r="H1137" s="136">
        <v>50</v>
      </c>
      <c r="I1137" s="135" t="s">
        <v>18</v>
      </c>
      <c r="J1137" s="135" t="s">
        <v>2789</v>
      </c>
      <c r="K1137" s="189">
        <v>861.5</v>
      </c>
      <c r="L1137" s="135"/>
      <c r="M1137" s="135"/>
      <c r="N1137" s="135"/>
      <c r="O1137" s="135"/>
    </row>
    <row r="1138" spans="1:15" ht="48" hidden="1" x14ac:dyDescent="0.2">
      <c r="A1138" s="787"/>
      <c r="B1138" s="135"/>
      <c r="C1138" s="135"/>
      <c r="D1138" s="135" t="s">
        <v>2855</v>
      </c>
      <c r="E1138" s="135" t="s">
        <v>2856</v>
      </c>
      <c r="F1138" s="135">
        <v>796</v>
      </c>
      <c r="G1138" s="135" t="s">
        <v>17</v>
      </c>
      <c r="H1138" s="136">
        <v>10</v>
      </c>
      <c r="I1138" s="135" t="s">
        <v>18</v>
      </c>
      <c r="J1138" s="135" t="s">
        <v>2789</v>
      </c>
      <c r="K1138" s="189">
        <v>562</v>
      </c>
      <c r="L1138" s="135"/>
      <c r="M1138" s="135"/>
      <c r="N1138" s="135"/>
      <c r="O1138" s="135"/>
    </row>
    <row r="1139" spans="1:15" ht="48" hidden="1" x14ac:dyDescent="0.2">
      <c r="A1139" s="787"/>
      <c r="B1139" s="135"/>
      <c r="C1139" s="135"/>
      <c r="D1139" s="135" t="s">
        <v>2857</v>
      </c>
      <c r="E1139" s="135" t="s">
        <v>2856</v>
      </c>
      <c r="F1139" s="135">
        <v>796</v>
      </c>
      <c r="G1139" s="135" t="s">
        <v>17</v>
      </c>
      <c r="H1139" s="136">
        <v>10</v>
      </c>
      <c r="I1139" s="135" t="s">
        <v>18</v>
      </c>
      <c r="J1139" s="135" t="s">
        <v>2789</v>
      </c>
      <c r="K1139" s="189">
        <v>562</v>
      </c>
      <c r="L1139" s="135"/>
      <c r="M1139" s="135"/>
      <c r="N1139" s="135"/>
      <c r="O1139" s="135"/>
    </row>
    <row r="1140" spans="1:15" ht="36" hidden="1" x14ac:dyDescent="0.2">
      <c r="A1140" s="787"/>
      <c r="B1140" s="135"/>
      <c r="C1140" s="135"/>
      <c r="D1140" s="135" t="s">
        <v>1502</v>
      </c>
      <c r="E1140" s="135" t="s">
        <v>1503</v>
      </c>
      <c r="F1140" s="135">
        <v>796</v>
      </c>
      <c r="G1140" s="135" t="s">
        <v>17</v>
      </c>
      <c r="H1140" s="136">
        <v>106</v>
      </c>
      <c r="I1140" s="135" t="s">
        <v>18</v>
      </c>
      <c r="J1140" s="135" t="s">
        <v>2858</v>
      </c>
      <c r="K1140" s="189">
        <v>2216.46</v>
      </c>
      <c r="L1140" s="135"/>
      <c r="M1140" s="135"/>
      <c r="N1140" s="135"/>
      <c r="O1140" s="135"/>
    </row>
    <row r="1141" spans="1:15" hidden="1" x14ac:dyDescent="0.2">
      <c r="A1141" s="787"/>
      <c r="B1141" s="135"/>
      <c r="C1141" s="135"/>
      <c r="D1141" s="135" t="s">
        <v>2859</v>
      </c>
      <c r="E1141" s="135" t="s">
        <v>2860</v>
      </c>
      <c r="F1141" s="135">
        <v>796</v>
      </c>
      <c r="G1141" s="135" t="s">
        <v>17</v>
      </c>
      <c r="H1141" s="136">
        <v>200</v>
      </c>
      <c r="I1141" s="135" t="s">
        <v>18</v>
      </c>
      <c r="J1141" s="135" t="s">
        <v>2789</v>
      </c>
      <c r="K1141" s="189">
        <v>1600</v>
      </c>
      <c r="L1141" s="135"/>
      <c r="M1141" s="135"/>
      <c r="N1141" s="135"/>
      <c r="O1141" s="135"/>
    </row>
    <row r="1142" spans="1:15" ht="48" hidden="1" x14ac:dyDescent="0.2">
      <c r="A1142" s="787"/>
      <c r="B1142" s="135"/>
      <c r="C1142" s="135"/>
      <c r="D1142" s="135" t="s">
        <v>2861</v>
      </c>
      <c r="E1142" s="135" t="s">
        <v>2862</v>
      </c>
      <c r="F1142" s="135">
        <v>796</v>
      </c>
      <c r="G1142" s="135" t="s">
        <v>17</v>
      </c>
      <c r="H1142" s="136">
        <v>23</v>
      </c>
      <c r="I1142" s="135" t="s">
        <v>18</v>
      </c>
      <c r="J1142" s="135" t="s">
        <v>2789</v>
      </c>
      <c r="K1142" s="189">
        <v>396.29</v>
      </c>
      <c r="L1142" s="135"/>
      <c r="M1142" s="135"/>
      <c r="N1142" s="135"/>
      <c r="O1142" s="135"/>
    </row>
    <row r="1143" spans="1:15" ht="48" hidden="1" x14ac:dyDescent="0.2">
      <c r="A1143" s="787"/>
      <c r="B1143" s="135"/>
      <c r="C1143" s="135"/>
      <c r="D1143" s="135" t="s">
        <v>2863</v>
      </c>
      <c r="E1143" s="135" t="s">
        <v>2862</v>
      </c>
      <c r="F1143" s="135">
        <v>796</v>
      </c>
      <c r="G1143" s="135" t="s">
        <v>17</v>
      </c>
      <c r="H1143" s="136">
        <v>50</v>
      </c>
      <c r="I1143" s="135" t="s">
        <v>18</v>
      </c>
      <c r="J1143" s="135" t="s">
        <v>2789</v>
      </c>
      <c r="K1143" s="189">
        <v>861.5</v>
      </c>
      <c r="L1143" s="135"/>
      <c r="M1143" s="135"/>
      <c r="N1143" s="135"/>
      <c r="O1143" s="135"/>
    </row>
    <row r="1144" spans="1:15" ht="48" hidden="1" x14ac:dyDescent="0.2">
      <c r="A1144" s="787"/>
      <c r="B1144" s="135"/>
      <c r="C1144" s="135"/>
      <c r="D1144" s="135" t="s">
        <v>2864</v>
      </c>
      <c r="E1144" s="135" t="s">
        <v>2862</v>
      </c>
      <c r="F1144" s="135">
        <v>796</v>
      </c>
      <c r="G1144" s="135" t="s">
        <v>17</v>
      </c>
      <c r="H1144" s="136">
        <v>50</v>
      </c>
      <c r="I1144" s="135" t="s">
        <v>18</v>
      </c>
      <c r="J1144" s="135" t="s">
        <v>2789</v>
      </c>
      <c r="K1144" s="189">
        <v>861.5</v>
      </c>
      <c r="L1144" s="135"/>
      <c r="M1144" s="135"/>
      <c r="N1144" s="135"/>
      <c r="O1144" s="135"/>
    </row>
    <row r="1145" spans="1:15" ht="48" hidden="1" x14ac:dyDescent="0.2">
      <c r="A1145" s="787"/>
      <c r="B1145" s="135"/>
      <c r="C1145" s="135"/>
      <c r="D1145" s="135" t="s">
        <v>2865</v>
      </c>
      <c r="E1145" s="135" t="s">
        <v>2862</v>
      </c>
      <c r="F1145" s="135">
        <v>796</v>
      </c>
      <c r="G1145" s="135" t="s">
        <v>17</v>
      </c>
      <c r="H1145" s="136">
        <v>50</v>
      </c>
      <c r="I1145" s="135" t="s">
        <v>18</v>
      </c>
      <c r="J1145" s="135" t="s">
        <v>2789</v>
      </c>
      <c r="K1145" s="189">
        <v>861.5</v>
      </c>
      <c r="L1145" s="135"/>
      <c r="M1145" s="135"/>
      <c r="N1145" s="135"/>
      <c r="O1145" s="135"/>
    </row>
    <row r="1146" spans="1:15" ht="48" hidden="1" x14ac:dyDescent="0.2">
      <c r="A1146" s="787"/>
      <c r="B1146" s="135"/>
      <c r="C1146" s="135"/>
      <c r="D1146" s="135" t="s">
        <v>2866</v>
      </c>
      <c r="E1146" s="135" t="s">
        <v>2862</v>
      </c>
      <c r="F1146" s="135">
        <v>796</v>
      </c>
      <c r="G1146" s="135" t="s">
        <v>17</v>
      </c>
      <c r="H1146" s="136">
        <v>50</v>
      </c>
      <c r="I1146" s="135" t="s">
        <v>18</v>
      </c>
      <c r="J1146" s="135" t="s">
        <v>2789</v>
      </c>
      <c r="K1146" s="189">
        <v>861.5</v>
      </c>
      <c r="L1146" s="135"/>
      <c r="M1146" s="135"/>
      <c r="N1146" s="135"/>
      <c r="O1146" s="135"/>
    </row>
    <row r="1147" spans="1:15" hidden="1" x14ac:dyDescent="0.2">
      <c r="A1147" s="787"/>
      <c r="B1147" s="135"/>
      <c r="C1147" s="135"/>
      <c r="D1147" s="135" t="s">
        <v>2867</v>
      </c>
      <c r="E1147" s="135" t="s">
        <v>2868</v>
      </c>
      <c r="F1147" s="135">
        <v>796</v>
      </c>
      <c r="G1147" s="135" t="s">
        <v>17</v>
      </c>
      <c r="H1147" s="136">
        <v>40</v>
      </c>
      <c r="I1147" s="135" t="s">
        <v>18</v>
      </c>
      <c r="J1147" s="135" t="s">
        <v>2789</v>
      </c>
      <c r="K1147" s="189">
        <v>360</v>
      </c>
      <c r="L1147" s="135"/>
      <c r="M1147" s="135"/>
      <c r="N1147" s="135"/>
      <c r="O1147" s="135"/>
    </row>
    <row r="1148" spans="1:15" ht="36" hidden="1" x14ac:dyDescent="0.2">
      <c r="A1148" s="787"/>
      <c r="B1148" s="135"/>
      <c r="C1148" s="135"/>
      <c r="D1148" s="135" t="s">
        <v>1504</v>
      </c>
      <c r="E1148" s="135" t="s">
        <v>1505</v>
      </c>
      <c r="F1148" s="135">
        <v>796</v>
      </c>
      <c r="G1148" s="135" t="s">
        <v>17</v>
      </c>
      <c r="H1148" s="136">
        <v>8</v>
      </c>
      <c r="I1148" s="135" t="s">
        <v>18</v>
      </c>
      <c r="J1148" s="135" t="s">
        <v>2832</v>
      </c>
      <c r="K1148" s="189">
        <v>74.88</v>
      </c>
      <c r="L1148" s="135"/>
      <c r="M1148" s="135"/>
      <c r="N1148" s="135"/>
      <c r="O1148" s="135"/>
    </row>
    <row r="1149" spans="1:15" hidden="1" x14ac:dyDescent="0.2">
      <c r="A1149" s="787"/>
      <c r="B1149" s="135"/>
      <c r="C1149" s="135"/>
      <c r="D1149" s="135" t="s">
        <v>2869</v>
      </c>
      <c r="E1149" s="135" t="s">
        <v>2868</v>
      </c>
      <c r="F1149" s="135">
        <v>796</v>
      </c>
      <c r="G1149" s="135" t="s">
        <v>17</v>
      </c>
      <c r="H1149" s="136">
        <v>160</v>
      </c>
      <c r="I1149" s="135" t="s">
        <v>18</v>
      </c>
      <c r="J1149" s="135" t="s">
        <v>2789</v>
      </c>
      <c r="K1149" s="189">
        <v>683.2</v>
      </c>
      <c r="L1149" s="135"/>
      <c r="M1149" s="135"/>
      <c r="N1149" s="135"/>
      <c r="O1149" s="135"/>
    </row>
    <row r="1150" spans="1:15" ht="36" hidden="1" x14ac:dyDescent="0.2">
      <c r="A1150" s="787"/>
      <c r="B1150" s="135"/>
      <c r="C1150" s="135"/>
      <c r="D1150" s="135" t="s">
        <v>1506</v>
      </c>
      <c r="E1150" s="135" t="s">
        <v>1507</v>
      </c>
      <c r="F1150" s="135">
        <v>796</v>
      </c>
      <c r="G1150" s="135" t="s">
        <v>17</v>
      </c>
      <c r="H1150" s="136">
        <v>22</v>
      </c>
      <c r="I1150" s="135" t="s">
        <v>18</v>
      </c>
      <c r="J1150" s="135" t="s">
        <v>2822</v>
      </c>
      <c r="K1150" s="189">
        <v>93.94</v>
      </c>
      <c r="L1150" s="135"/>
      <c r="M1150" s="135"/>
      <c r="N1150" s="135"/>
      <c r="O1150" s="135"/>
    </row>
    <row r="1151" spans="1:15" hidden="1" x14ac:dyDescent="0.2">
      <c r="A1151" s="787"/>
      <c r="B1151" s="135"/>
      <c r="C1151" s="135"/>
      <c r="D1151" s="135" t="s">
        <v>2870</v>
      </c>
      <c r="E1151" s="135" t="s">
        <v>2860</v>
      </c>
      <c r="F1151" s="135">
        <v>778</v>
      </c>
      <c r="G1151" s="135" t="s">
        <v>401</v>
      </c>
      <c r="H1151" s="136">
        <v>10</v>
      </c>
      <c r="I1151" s="135" t="s">
        <v>18</v>
      </c>
      <c r="J1151" s="135" t="s">
        <v>2789</v>
      </c>
      <c r="K1151" s="189">
        <v>3000</v>
      </c>
      <c r="L1151" s="135"/>
      <c r="M1151" s="135"/>
      <c r="N1151" s="135"/>
      <c r="O1151" s="135"/>
    </row>
    <row r="1152" spans="1:15" hidden="1" x14ac:dyDescent="0.2">
      <c r="A1152" s="787"/>
      <c r="B1152" s="135"/>
      <c r="C1152" s="135"/>
      <c r="D1152" s="135" t="s">
        <v>2871</v>
      </c>
      <c r="E1152" s="135" t="s">
        <v>2872</v>
      </c>
      <c r="F1152" s="135">
        <v>796</v>
      </c>
      <c r="G1152" s="135" t="s">
        <v>17</v>
      </c>
      <c r="H1152" s="136">
        <v>120</v>
      </c>
      <c r="I1152" s="135" t="s">
        <v>18</v>
      </c>
      <c r="J1152" s="135" t="s">
        <v>2789</v>
      </c>
      <c r="K1152" s="189">
        <v>432</v>
      </c>
      <c r="L1152" s="135"/>
      <c r="M1152" s="135"/>
      <c r="N1152" s="135"/>
      <c r="O1152" s="135"/>
    </row>
    <row r="1153" spans="1:15" ht="24" hidden="1" x14ac:dyDescent="0.2">
      <c r="A1153" s="787"/>
      <c r="B1153" s="135"/>
      <c r="C1153" s="135"/>
      <c r="D1153" s="135" t="s">
        <v>2873</v>
      </c>
      <c r="E1153" s="135" t="s">
        <v>2874</v>
      </c>
      <c r="F1153" s="135">
        <v>796</v>
      </c>
      <c r="G1153" s="135" t="s">
        <v>17</v>
      </c>
      <c r="H1153" s="136">
        <v>142</v>
      </c>
      <c r="I1153" s="135" t="s">
        <v>18</v>
      </c>
      <c r="J1153" s="135" t="s">
        <v>2789</v>
      </c>
      <c r="K1153" s="189">
        <v>994</v>
      </c>
      <c r="L1153" s="135"/>
      <c r="M1153" s="135"/>
      <c r="N1153" s="135"/>
      <c r="O1153" s="135"/>
    </row>
    <row r="1154" spans="1:15" ht="24" hidden="1" x14ac:dyDescent="0.2">
      <c r="A1154" s="787"/>
      <c r="B1154" s="135"/>
      <c r="C1154" s="135"/>
      <c r="D1154" s="135" t="s">
        <v>1460</v>
      </c>
      <c r="E1154" s="135" t="s">
        <v>1461</v>
      </c>
      <c r="F1154" s="135" t="s">
        <v>1235</v>
      </c>
      <c r="G1154" s="135" t="s">
        <v>390</v>
      </c>
      <c r="H1154" s="136">
        <v>155.14999999999998</v>
      </c>
      <c r="I1154" s="135" t="s">
        <v>18</v>
      </c>
      <c r="J1154" s="135" t="s">
        <v>2786</v>
      </c>
      <c r="K1154" s="189">
        <v>3248.85</v>
      </c>
      <c r="L1154" s="135"/>
      <c r="M1154" s="135"/>
      <c r="N1154" s="135"/>
      <c r="O1154" s="135"/>
    </row>
    <row r="1155" spans="1:15" ht="60" hidden="1" x14ac:dyDescent="0.2">
      <c r="A1155" s="787"/>
      <c r="B1155" s="135"/>
      <c r="C1155" s="135"/>
      <c r="D1155" s="135" t="s">
        <v>1462</v>
      </c>
      <c r="E1155" s="135" t="s">
        <v>1463</v>
      </c>
      <c r="F1155" s="135" t="s">
        <v>1235</v>
      </c>
      <c r="G1155" s="135" t="s">
        <v>390</v>
      </c>
      <c r="H1155" s="136">
        <v>3027</v>
      </c>
      <c r="I1155" s="135" t="s">
        <v>18</v>
      </c>
      <c r="J1155" s="135" t="s">
        <v>2789</v>
      </c>
      <c r="K1155" s="189">
        <v>104946.09</v>
      </c>
      <c r="L1155" s="135"/>
      <c r="M1155" s="135"/>
      <c r="N1155" s="135"/>
      <c r="O1155" s="135"/>
    </row>
    <row r="1156" spans="1:15" ht="60" hidden="1" x14ac:dyDescent="0.2">
      <c r="A1156" s="787"/>
      <c r="B1156" s="135"/>
      <c r="C1156" s="135"/>
      <c r="D1156" s="135" t="s">
        <v>1464</v>
      </c>
      <c r="E1156" s="135" t="s">
        <v>1463</v>
      </c>
      <c r="F1156" s="135" t="s">
        <v>1235</v>
      </c>
      <c r="G1156" s="135" t="s">
        <v>390</v>
      </c>
      <c r="H1156" s="136">
        <v>150</v>
      </c>
      <c r="I1156" s="135" t="s">
        <v>18</v>
      </c>
      <c r="J1156" s="135" t="s">
        <v>2789</v>
      </c>
      <c r="K1156" s="189">
        <v>7729.5</v>
      </c>
      <c r="L1156" s="135"/>
      <c r="M1156" s="135"/>
      <c r="N1156" s="135"/>
      <c r="O1156" s="135"/>
    </row>
    <row r="1157" spans="1:15" ht="60" hidden="1" x14ac:dyDescent="0.2">
      <c r="A1157" s="787"/>
      <c r="B1157" s="135"/>
      <c r="C1157" s="135"/>
      <c r="D1157" s="135" t="s">
        <v>1465</v>
      </c>
      <c r="E1157" s="135" t="s">
        <v>1463</v>
      </c>
      <c r="F1157" s="135" t="s">
        <v>1235</v>
      </c>
      <c r="G1157" s="135" t="s">
        <v>390</v>
      </c>
      <c r="H1157" s="136">
        <v>3000</v>
      </c>
      <c r="I1157" s="135" t="s">
        <v>18</v>
      </c>
      <c r="J1157" s="135" t="s">
        <v>2789</v>
      </c>
      <c r="K1157" s="189">
        <v>307770</v>
      </c>
      <c r="L1157" s="135"/>
      <c r="M1157" s="135"/>
      <c r="N1157" s="135"/>
      <c r="O1157" s="135"/>
    </row>
    <row r="1158" spans="1:15" ht="24" hidden="1" x14ac:dyDescent="0.2">
      <c r="A1158" s="787"/>
      <c r="B1158" s="135"/>
      <c r="C1158" s="135"/>
      <c r="D1158" s="135" t="s">
        <v>1466</v>
      </c>
      <c r="E1158" s="135" t="s">
        <v>1467</v>
      </c>
      <c r="F1158" s="135" t="s">
        <v>1235</v>
      </c>
      <c r="G1158" s="135" t="s">
        <v>390</v>
      </c>
      <c r="H1158" s="136">
        <v>3200</v>
      </c>
      <c r="I1158" s="135" t="s">
        <v>18</v>
      </c>
      <c r="J1158" s="135" t="s">
        <v>2789</v>
      </c>
      <c r="K1158" s="189">
        <v>124800</v>
      </c>
      <c r="L1158" s="135"/>
      <c r="M1158" s="135"/>
      <c r="N1158" s="135"/>
      <c r="O1158" s="135"/>
    </row>
    <row r="1159" spans="1:15" ht="24" hidden="1" x14ac:dyDescent="0.2">
      <c r="A1159" s="787"/>
      <c r="B1159" s="135"/>
      <c r="C1159" s="135"/>
      <c r="D1159" s="135" t="s">
        <v>1468</v>
      </c>
      <c r="E1159" s="135" t="s">
        <v>1467</v>
      </c>
      <c r="F1159" s="135" t="s">
        <v>1235</v>
      </c>
      <c r="G1159" s="135" t="s">
        <v>390</v>
      </c>
      <c r="H1159" s="136">
        <v>3200</v>
      </c>
      <c r="I1159" s="135" t="s">
        <v>18</v>
      </c>
      <c r="J1159" s="135" t="s">
        <v>2789</v>
      </c>
      <c r="K1159" s="189">
        <v>76384</v>
      </c>
      <c r="L1159" s="135"/>
      <c r="M1159" s="135"/>
      <c r="N1159" s="135"/>
      <c r="O1159" s="135"/>
    </row>
    <row r="1160" spans="1:15" ht="48" hidden="1" x14ac:dyDescent="0.2">
      <c r="A1160" s="787"/>
      <c r="B1160" s="135"/>
      <c r="C1160" s="135"/>
      <c r="D1160" s="135" t="s">
        <v>1469</v>
      </c>
      <c r="E1160" s="135" t="s">
        <v>1470</v>
      </c>
      <c r="F1160" s="135" t="s">
        <v>1235</v>
      </c>
      <c r="G1160" s="135" t="s">
        <v>390</v>
      </c>
      <c r="H1160" s="136">
        <v>99.2</v>
      </c>
      <c r="I1160" s="135" t="s">
        <v>18</v>
      </c>
      <c r="J1160" s="135" t="s">
        <v>2789</v>
      </c>
      <c r="K1160" s="189">
        <v>1456.26</v>
      </c>
      <c r="L1160" s="135"/>
      <c r="M1160" s="135"/>
      <c r="N1160" s="135"/>
      <c r="O1160" s="135"/>
    </row>
    <row r="1161" spans="1:15" ht="48" hidden="1" x14ac:dyDescent="0.2">
      <c r="A1161" s="787"/>
      <c r="B1161" s="135"/>
      <c r="C1161" s="135"/>
      <c r="D1161" s="135" t="s">
        <v>1471</v>
      </c>
      <c r="E1161" s="135" t="s">
        <v>1470</v>
      </c>
      <c r="F1161" s="135" t="s">
        <v>1235</v>
      </c>
      <c r="G1161" s="135" t="s">
        <v>390</v>
      </c>
      <c r="H1161" s="136">
        <v>100</v>
      </c>
      <c r="I1161" s="135" t="s">
        <v>18</v>
      </c>
      <c r="J1161" s="135" t="s">
        <v>2789</v>
      </c>
      <c r="K1161" s="189">
        <v>2182</v>
      </c>
      <c r="L1161" s="135"/>
      <c r="M1161" s="135"/>
      <c r="N1161" s="135"/>
      <c r="O1161" s="135"/>
    </row>
    <row r="1162" spans="1:15" ht="60" hidden="1" x14ac:dyDescent="0.2">
      <c r="A1162" s="787"/>
      <c r="B1162" s="135"/>
      <c r="C1162" s="135"/>
      <c r="D1162" s="135" t="s">
        <v>1472</v>
      </c>
      <c r="E1162" s="135" t="s">
        <v>1473</v>
      </c>
      <c r="F1162" s="135" t="s">
        <v>1235</v>
      </c>
      <c r="G1162" s="135" t="s">
        <v>390</v>
      </c>
      <c r="H1162" s="136">
        <v>4050</v>
      </c>
      <c r="I1162" s="135" t="s">
        <v>18</v>
      </c>
      <c r="J1162" s="135" t="s">
        <v>2789</v>
      </c>
      <c r="K1162" s="189">
        <v>49936.5</v>
      </c>
      <c r="L1162" s="135"/>
      <c r="M1162" s="135"/>
      <c r="N1162" s="135"/>
      <c r="O1162" s="135"/>
    </row>
    <row r="1163" spans="1:15" ht="72" hidden="1" x14ac:dyDescent="0.2">
      <c r="A1163" s="787"/>
      <c r="B1163" s="135"/>
      <c r="C1163" s="135"/>
      <c r="D1163" s="135" t="s">
        <v>1474</v>
      </c>
      <c r="E1163" s="135" t="s">
        <v>3104</v>
      </c>
      <c r="F1163" s="135" t="s">
        <v>1235</v>
      </c>
      <c r="G1163" s="135" t="s">
        <v>390</v>
      </c>
      <c r="H1163" s="136">
        <v>285.06</v>
      </c>
      <c r="I1163" s="135" t="s">
        <v>18</v>
      </c>
      <c r="J1163" s="135" t="s">
        <v>2831</v>
      </c>
      <c r="K1163" s="189">
        <v>16533.48</v>
      </c>
      <c r="L1163" s="135"/>
      <c r="M1163" s="135"/>
      <c r="N1163" s="135"/>
      <c r="O1163" s="135"/>
    </row>
    <row r="1164" spans="1:15" ht="72" hidden="1" x14ac:dyDescent="0.2">
      <c r="A1164" s="787"/>
      <c r="B1164" s="135"/>
      <c r="C1164" s="135"/>
      <c r="D1164" s="135" t="s">
        <v>1475</v>
      </c>
      <c r="E1164" s="135" t="s">
        <v>3105</v>
      </c>
      <c r="F1164" s="135" t="s">
        <v>834</v>
      </c>
      <c r="G1164" s="135" t="s">
        <v>425</v>
      </c>
      <c r="H1164" s="136">
        <v>237.11100000000005</v>
      </c>
      <c r="I1164" s="135" t="s">
        <v>18</v>
      </c>
      <c r="J1164" s="135" t="s">
        <v>2875</v>
      </c>
      <c r="K1164" s="189">
        <v>260822.1</v>
      </c>
      <c r="L1164" s="135"/>
      <c r="M1164" s="135"/>
      <c r="N1164" s="135"/>
      <c r="O1164" s="135"/>
    </row>
    <row r="1165" spans="1:15" ht="72" hidden="1" x14ac:dyDescent="0.2">
      <c r="A1165" s="787"/>
      <c r="B1165" s="135"/>
      <c r="C1165" s="135"/>
      <c r="D1165" s="135" t="s">
        <v>1238</v>
      </c>
      <c r="E1165" s="135" t="s">
        <v>3105</v>
      </c>
      <c r="F1165" s="135" t="s">
        <v>834</v>
      </c>
      <c r="G1165" s="135" t="s">
        <v>425</v>
      </c>
      <c r="H1165" s="136">
        <v>27</v>
      </c>
      <c r="I1165" s="135" t="s">
        <v>18</v>
      </c>
      <c r="J1165" s="135" t="s">
        <v>2876</v>
      </c>
      <c r="K1165" s="189">
        <v>40500</v>
      </c>
      <c r="L1165" s="135"/>
      <c r="M1165" s="135"/>
      <c r="N1165" s="135"/>
      <c r="O1165" s="135"/>
    </row>
    <row r="1166" spans="1:15" ht="84" hidden="1" x14ac:dyDescent="0.2">
      <c r="A1166" s="787"/>
      <c r="B1166" s="135"/>
      <c r="C1166" s="135"/>
      <c r="D1166" s="135" t="s">
        <v>1476</v>
      </c>
      <c r="E1166" s="135" t="s">
        <v>1477</v>
      </c>
      <c r="F1166" s="135" t="s">
        <v>1235</v>
      </c>
      <c r="G1166" s="135" t="s">
        <v>390</v>
      </c>
      <c r="H1166" s="136">
        <v>2349</v>
      </c>
      <c r="I1166" s="135" t="s">
        <v>18</v>
      </c>
      <c r="J1166" s="135" t="s">
        <v>2877</v>
      </c>
      <c r="K1166" s="189">
        <v>51654.51</v>
      </c>
      <c r="L1166" s="135"/>
      <c r="M1166" s="135"/>
      <c r="N1166" s="135"/>
      <c r="O1166" s="135"/>
    </row>
    <row r="1167" spans="1:15" ht="24" hidden="1" x14ac:dyDescent="0.2">
      <c r="A1167" s="787"/>
      <c r="B1167" s="135"/>
      <c r="C1167" s="135"/>
      <c r="D1167" s="135" t="s">
        <v>2878</v>
      </c>
      <c r="E1167" s="135" t="s">
        <v>2879</v>
      </c>
      <c r="F1167" s="135">
        <v>796</v>
      </c>
      <c r="G1167" s="135" t="s">
        <v>17</v>
      </c>
      <c r="H1167" s="136">
        <v>126</v>
      </c>
      <c r="I1167" s="135" t="s">
        <v>18</v>
      </c>
      <c r="J1167" s="135" t="s">
        <v>2789</v>
      </c>
      <c r="K1167" s="189">
        <v>4825.8</v>
      </c>
      <c r="L1167" s="135"/>
      <c r="M1167" s="135"/>
      <c r="N1167" s="135"/>
      <c r="O1167" s="135"/>
    </row>
    <row r="1168" spans="1:15" ht="24" hidden="1" x14ac:dyDescent="0.2">
      <c r="A1168" s="787"/>
      <c r="B1168" s="135"/>
      <c r="C1168" s="135"/>
      <c r="D1168" s="135" t="s">
        <v>1508</v>
      </c>
      <c r="E1168" s="135" t="s">
        <v>153</v>
      </c>
      <c r="F1168" s="135">
        <v>796</v>
      </c>
      <c r="G1168" s="135" t="s">
        <v>17</v>
      </c>
      <c r="H1168" s="136">
        <v>516</v>
      </c>
      <c r="I1168" s="135" t="s">
        <v>18</v>
      </c>
      <c r="J1168" s="135" t="s">
        <v>2858</v>
      </c>
      <c r="K1168" s="189">
        <v>29412</v>
      </c>
      <c r="L1168" s="135"/>
      <c r="M1168" s="135"/>
      <c r="N1168" s="135"/>
      <c r="O1168" s="135"/>
    </row>
    <row r="1169" spans="1:15" hidden="1" x14ac:dyDescent="0.2">
      <c r="A1169" s="787"/>
      <c r="B1169" s="135"/>
      <c r="C1169" s="135"/>
      <c r="D1169" s="135" t="s">
        <v>2880</v>
      </c>
      <c r="E1169" s="135" t="s">
        <v>2881</v>
      </c>
      <c r="F1169" s="135">
        <v>796</v>
      </c>
      <c r="G1169" s="135" t="s">
        <v>17</v>
      </c>
      <c r="H1169" s="136">
        <v>105</v>
      </c>
      <c r="I1169" s="135" t="s">
        <v>18</v>
      </c>
      <c r="J1169" s="135" t="s">
        <v>2789</v>
      </c>
      <c r="K1169" s="189">
        <v>945</v>
      </c>
      <c r="L1169" s="135"/>
      <c r="M1169" s="135"/>
      <c r="N1169" s="135"/>
      <c r="O1169" s="135"/>
    </row>
    <row r="1170" spans="1:15" hidden="1" x14ac:dyDescent="0.2">
      <c r="A1170" s="787"/>
      <c r="B1170" s="135"/>
      <c r="C1170" s="135"/>
      <c r="D1170" s="135" t="s">
        <v>2882</v>
      </c>
      <c r="E1170" s="135" t="s">
        <v>2825</v>
      </c>
      <c r="F1170" s="135">
        <v>796</v>
      </c>
      <c r="G1170" s="135" t="s">
        <v>17</v>
      </c>
      <c r="H1170" s="136">
        <v>80</v>
      </c>
      <c r="I1170" s="135" t="s">
        <v>18</v>
      </c>
      <c r="J1170" s="135" t="s">
        <v>2789</v>
      </c>
      <c r="K1170" s="189">
        <v>4047.2</v>
      </c>
      <c r="L1170" s="135"/>
      <c r="M1170" s="135"/>
      <c r="N1170" s="135"/>
      <c r="O1170" s="135"/>
    </row>
    <row r="1171" spans="1:15" hidden="1" x14ac:dyDescent="0.2">
      <c r="A1171" s="787"/>
      <c r="B1171" s="135"/>
      <c r="C1171" s="135"/>
      <c r="D1171" s="135" t="s">
        <v>2883</v>
      </c>
      <c r="E1171" s="135" t="s">
        <v>2825</v>
      </c>
      <c r="F1171" s="135">
        <v>796</v>
      </c>
      <c r="G1171" s="135" t="s">
        <v>17</v>
      </c>
      <c r="H1171" s="136">
        <v>80</v>
      </c>
      <c r="I1171" s="135" t="s">
        <v>18</v>
      </c>
      <c r="J1171" s="135" t="s">
        <v>2789</v>
      </c>
      <c r="K1171" s="189">
        <v>6312</v>
      </c>
      <c r="L1171" s="135"/>
      <c r="M1171" s="135"/>
      <c r="N1171" s="135"/>
      <c r="O1171" s="135"/>
    </row>
    <row r="1172" spans="1:15" hidden="1" x14ac:dyDescent="0.2">
      <c r="A1172" s="787"/>
      <c r="B1172" s="135"/>
      <c r="C1172" s="135"/>
      <c r="D1172" s="135" t="s">
        <v>2884</v>
      </c>
      <c r="E1172" s="135" t="s">
        <v>2885</v>
      </c>
      <c r="F1172" s="135">
        <v>796</v>
      </c>
      <c r="G1172" s="135" t="s">
        <v>17</v>
      </c>
      <c r="H1172" s="136">
        <v>20</v>
      </c>
      <c r="I1172" s="135" t="s">
        <v>18</v>
      </c>
      <c r="J1172" s="135" t="s">
        <v>2789</v>
      </c>
      <c r="K1172" s="189">
        <v>6952.8</v>
      </c>
      <c r="L1172" s="135"/>
      <c r="M1172" s="135"/>
      <c r="N1172" s="135"/>
      <c r="O1172" s="135"/>
    </row>
    <row r="1173" spans="1:15" hidden="1" x14ac:dyDescent="0.2">
      <c r="A1173" s="787"/>
      <c r="B1173" s="135"/>
      <c r="C1173" s="135"/>
      <c r="D1173" s="135" t="s">
        <v>2886</v>
      </c>
      <c r="E1173" s="135" t="s">
        <v>2885</v>
      </c>
      <c r="F1173" s="135">
        <v>796</v>
      </c>
      <c r="G1173" s="135" t="s">
        <v>17</v>
      </c>
      <c r="H1173" s="136">
        <v>20</v>
      </c>
      <c r="I1173" s="135" t="s">
        <v>18</v>
      </c>
      <c r="J1173" s="135" t="s">
        <v>2789</v>
      </c>
      <c r="K1173" s="189">
        <v>6762.4</v>
      </c>
      <c r="L1173" s="135"/>
      <c r="M1173" s="135"/>
      <c r="N1173" s="135"/>
      <c r="O1173" s="135"/>
    </row>
    <row r="1174" spans="1:15" hidden="1" x14ac:dyDescent="0.2">
      <c r="A1174" s="787"/>
      <c r="B1174" s="135"/>
      <c r="C1174" s="135"/>
      <c r="D1174" s="135" t="s">
        <v>2887</v>
      </c>
      <c r="E1174" s="135" t="s">
        <v>2885</v>
      </c>
      <c r="F1174" s="135">
        <v>796</v>
      </c>
      <c r="G1174" s="135" t="s">
        <v>17</v>
      </c>
      <c r="H1174" s="136">
        <v>30</v>
      </c>
      <c r="I1174" s="135" t="s">
        <v>18</v>
      </c>
      <c r="J1174" s="135" t="s">
        <v>2789</v>
      </c>
      <c r="K1174" s="189">
        <v>20929.8</v>
      </c>
      <c r="L1174" s="135"/>
      <c r="M1174" s="135"/>
      <c r="N1174" s="135"/>
      <c r="O1174" s="135"/>
    </row>
    <row r="1175" spans="1:15" hidden="1" x14ac:dyDescent="0.2">
      <c r="A1175" s="787"/>
      <c r="B1175" s="135"/>
      <c r="C1175" s="135"/>
      <c r="D1175" s="135" t="s">
        <v>2888</v>
      </c>
      <c r="E1175" s="135" t="s">
        <v>2885</v>
      </c>
      <c r="F1175" s="135">
        <v>796</v>
      </c>
      <c r="G1175" s="135" t="s">
        <v>17</v>
      </c>
      <c r="H1175" s="136">
        <v>86</v>
      </c>
      <c r="I1175" s="135" t="s">
        <v>18</v>
      </c>
      <c r="J1175" s="135" t="s">
        <v>2789</v>
      </c>
      <c r="K1175" s="189">
        <v>36477.760000000002</v>
      </c>
      <c r="L1175" s="135"/>
      <c r="M1175" s="135"/>
      <c r="N1175" s="135"/>
      <c r="O1175" s="135"/>
    </row>
    <row r="1176" spans="1:15" hidden="1" x14ac:dyDescent="0.2">
      <c r="A1176" s="787"/>
      <c r="B1176" s="135"/>
      <c r="C1176" s="135"/>
      <c r="D1176" s="135" t="s">
        <v>2889</v>
      </c>
      <c r="E1176" s="135" t="s">
        <v>2885</v>
      </c>
      <c r="F1176" s="135">
        <v>796</v>
      </c>
      <c r="G1176" s="135" t="s">
        <v>17</v>
      </c>
      <c r="H1176" s="136">
        <v>34</v>
      </c>
      <c r="I1176" s="135" t="s">
        <v>18</v>
      </c>
      <c r="J1176" s="135" t="s">
        <v>2789</v>
      </c>
      <c r="K1176" s="189">
        <v>5969.04</v>
      </c>
      <c r="L1176" s="135"/>
      <c r="M1176" s="135"/>
      <c r="N1176" s="135"/>
      <c r="O1176" s="135"/>
    </row>
    <row r="1177" spans="1:15" hidden="1" x14ac:dyDescent="0.2">
      <c r="A1177" s="787"/>
      <c r="B1177" s="135"/>
      <c r="C1177" s="135"/>
      <c r="D1177" s="135" t="s">
        <v>2890</v>
      </c>
      <c r="E1177" s="135" t="s">
        <v>2885</v>
      </c>
      <c r="F1177" s="135">
        <v>796</v>
      </c>
      <c r="G1177" s="135" t="s">
        <v>17</v>
      </c>
      <c r="H1177" s="136">
        <v>21</v>
      </c>
      <c r="I1177" s="135" t="s">
        <v>18</v>
      </c>
      <c r="J1177" s="135" t="s">
        <v>2789</v>
      </c>
      <c r="K1177" s="189">
        <v>2390.0100000000002</v>
      </c>
      <c r="L1177" s="135"/>
      <c r="M1177" s="135"/>
      <c r="N1177" s="135"/>
      <c r="O1177" s="135"/>
    </row>
    <row r="1178" spans="1:15" hidden="1" x14ac:dyDescent="0.2">
      <c r="A1178" s="787"/>
      <c r="B1178" s="135"/>
      <c r="C1178" s="135"/>
      <c r="D1178" s="135" t="s">
        <v>2891</v>
      </c>
      <c r="E1178" s="135" t="s">
        <v>2885</v>
      </c>
      <c r="F1178" s="135">
        <v>796</v>
      </c>
      <c r="G1178" s="135" t="s">
        <v>17</v>
      </c>
      <c r="H1178" s="136">
        <v>3</v>
      </c>
      <c r="I1178" s="135" t="s">
        <v>18</v>
      </c>
      <c r="J1178" s="135" t="s">
        <v>2789</v>
      </c>
      <c r="K1178" s="189">
        <v>736.11</v>
      </c>
      <c r="L1178" s="135"/>
      <c r="M1178" s="135"/>
      <c r="N1178" s="135"/>
      <c r="O1178" s="135"/>
    </row>
    <row r="1179" spans="1:15" hidden="1" x14ac:dyDescent="0.2">
      <c r="A1179" s="787"/>
      <c r="B1179" s="135"/>
      <c r="C1179" s="135"/>
      <c r="D1179" s="135" t="s">
        <v>2892</v>
      </c>
      <c r="E1179" s="135" t="s">
        <v>2872</v>
      </c>
      <c r="F1179" s="135">
        <v>796</v>
      </c>
      <c r="G1179" s="135" t="s">
        <v>17</v>
      </c>
      <c r="H1179" s="136">
        <v>110</v>
      </c>
      <c r="I1179" s="135" t="s">
        <v>18</v>
      </c>
      <c r="J1179" s="135" t="s">
        <v>2789</v>
      </c>
      <c r="K1179" s="189">
        <v>396</v>
      </c>
      <c r="L1179" s="135"/>
      <c r="M1179" s="135"/>
      <c r="N1179" s="135"/>
      <c r="O1179" s="135"/>
    </row>
    <row r="1180" spans="1:15" hidden="1" x14ac:dyDescent="0.2">
      <c r="A1180" s="787"/>
      <c r="B1180" s="135"/>
      <c r="C1180" s="135"/>
      <c r="D1180" s="135" t="s">
        <v>495</v>
      </c>
      <c r="E1180" s="135" t="s">
        <v>496</v>
      </c>
      <c r="F1180" s="135">
        <v>778</v>
      </c>
      <c r="G1180" s="135" t="s">
        <v>401</v>
      </c>
      <c r="H1180" s="136">
        <v>200</v>
      </c>
      <c r="I1180" s="135" t="s">
        <v>18</v>
      </c>
      <c r="J1180" s="135" t="s">
        <v>2789</v>
      </c>
      <c r="K1180" s="189">
        <v>30000</v>
      </c>
      <c r="L1180" s="135"/>
      <c r="M1180" s="135"/>
      <c r="N1180" s="135"/>
      <c r="O1180" s="135"/>
    </row>
    <row r="1181" spans="1:15" hidden="1" x14ac:dyDescent="0.2">
      <c r="A1181" s="787"/>
      <c r="B1181" s="135"/>
      <c r="C1181" s="135"/>
      <c r="D1181" s="135" t="s">
        <v>1509</v>
      </c>
      <c r="E1181" s="135" t="s">
        <v>153</v>
      </c>
      <c r="F1181" s="135">
        <v>796</v>
      </c>
      <c r="G1181" s="135" t="s">
        <v>17</v>
      </c>
      <c r="H1181" s="136">
        <v>117</v>
      </c>
      <c r="I1181" s="135" t="s">
        <v>18</v>
      </c>
      <c r="J1181" s="135" t="s">
        <v>2804</v>
      </c>
      <c r="K1181" s="189">
        <v>61425</v>
      </c>
      <c r="L1181" s="135"/>
      <c r="M1181" s="135"/>
      <c r="N1181" s="135"/>
      <c r="O1181" s="135"/>
    </row>
    <row r="1182" spans="1:15" ht="36" hidden="1" x14ac:dyDescent="0.2">
      <c r="A1182" s="787"/>
      <c r="B1182" s="135"/>
      <c r="C1182" s="135"/>
      <c r="D1182" s="135" t="s">
        <v>48</v>
      </c>
      <c r="E1182" s="135" t="s">
        <v>32</v>
      </c>
      <c r="F1182" s="135">
        <v>796</v>
      </c>
      <c r="G1182" s="135" t="s">
        <v>17</v>
      </c>
      <c r="H1182" s="136">
        <v>5</v>
      </c>
      <c r="I1182" s="135" t="s">
        <v>18</v>
      </c>
      <c r="J1182" s="135" t="s">
        <v>2832</v>
      </c>
      <c r="K1182" s="189">
        <v>10000</v>
      </c>
      <c r="L1182" s="135"/>
      <c r="M1182" s="135"/>
      <c r="N1182" s="135"/>
      <c r="O1182" s="135"/>
    </row>
    <row r="1183" spans="1:15" ht="24" hidden="1" x14ac:dyDescent="0.2">
      <c r="A1183" s="787"/>
      <c r="B1183" s="135"/>
      <c r="C1183" s="135"/>
      <c r="D1183" s="135" t="s">
        <v>1510</v>
      </c>
      <c r="E1183" s="135" t="s">
        <v>153</v>
      </c>
      <c r="F1183" s="135">
        <v>796</v>
      </c>
      <c r="G1183" s="135" t="s">
        <v>17</v>
      </c>
      <c r="H1183" s="136">
        <v>152</v>
      </c>
      <c r="I1183" s="135" t="s">
        <v>18</v>
      </c>
      <c r="J1183" s="135" t="s">
        <v>2830</v>
      </c>
      <c r="K1183" s="189">
        <v>107920</v>
      </c>
      <c r="L1183" s="135"/>
      <c r="M1183" s="135"/>
      <c r="N1183" s="135"/>
      <c r="O1183" s="135"/>
    </row>
    <row r="1184" spans="1:15" ht="24" hidden="1" x14ac:dyDescent="0.2">
      <c r="A1184" s="787"/>
      <c r="B1184" s="135"/>
      <c r="C1184" s="135"/>
      <c r="D1184" s="135" t="s">
        <v>1511</v>
      </c>
      <c r="E1184" s="135" t="s">
        <v>153</v>
      </c>
      <c r="F1184" s="135" t="s">
        <v>1235</v>
      </c>
      <c r="G1184" s="135" t="s">
        <v>390</v>
      </c>
      <c r="H1184" s="136">
        <v>580</v>
      </c>
      <c r="I1184" s="135" t="s">
        <v>18</v>
      </c>
      <c r="J1184" s="135" t="s">
        <v>2893</v>
      </c>
      <c r="K1184" s="189">
        <v>4350</v>
      </c>
      <c r="L1184" s="135"/>
      <c r="M1184" s="135"/>
      <c r="N1184" s="135"/>
      <c r="O1184" s="135"/>
    </row>
    <row r="1185" spans="1:16" ht="24" hidden="1" x14ac:dyDescent="0.2">
      <c r="A1185" s="787"/>
      <c r="B1185" s="135"/>
      <c r="C1185" s="135"/>
      <c r="D1185" s="135" t="s">
        <v>1512</v>
      </c>
      <c r="E1185" s="135" t="s">
        <v>2894</v>
      </c>
      <c r="F1185" s="135" t="s">
        <v>1235</v>
      </c>
      <c r="G1185" s="135" t="s">
        <v>390</v>
      </c>
      <c r="H1185" s="136">
        <v>1500</v>
      </c>
      <c r="I1185" s="135" t="s">
        <v>18</v>
      </c>
      <c r="J1185" s="135" t="s">
        <v>2895</v>
      </c>
      <c r="K1185" s="189">
        <v>28035</v>
      </c>
      <c r="L1185" s="135"/>
      <c r="M1185" s="135"/>
      <c r="N1185" s="135"/>
      <c r="O1185" s="135"/>
    </row>
    <row r="1186" spans="1:16" ht="24" hidden="1" x14ac:dyDescent="0.2">
      <c r="A1186" s="787"/>
      <c r="B1186" s="135"/>
      <c r="C1186" s="135"/>
      <c r="D1186" s="135" t="s">
        <v>1513</v>
      </c>
      <c r="E1186" s="135" t="s">
        <v>1514</v>
      </c>
      <c r="F1186" s="135" t="s">
        <v>1235</v>
      </c>
      <c r="G1186" s="135" t="s">
        <v>390</v>
      </c>
      <c r="H1186" s="136">
        <v>1625</v>
      </c>
      <c r="I1186" s="135" t="s">
        <v>18</v>
      </c>
      <c r="J1186" s="135" t="s">
        <v>2789</v>
      </c>
      <c r="K1186" s="189">
        <v>17858.75</v>
      </c>
      <c r="L1186" s="135"/>
      <c r="M1186" s="135"/>
      <c r="N1186" s="135"/>
      <c r="O1186" s="135"/>
    </row>
    <row r="1187" spans="1:16" ht="24" hidden="1" x14ac:dyDescent="0.2">
      <c r="A1187" s="787"/>
      <c r="B1187" s="135"/>
      <c r="C1187" s="135"/>
      <c r="D1187" s="135" t="s">
        <v>2896</v>
      </c>
      <c r="E1187" s="135" t="s">
        <v>2897</v>
      </c>
      <c r="F1187" s="135" t="s">
        <v>1235</v>
      </c>
      <c r="G1187" s="135" t="s">
        <v>390</v>
      </c>
      <c r="H1187" s="136">
        <v>25</v>
      </c>
      <c r="I1187" s="135" t="s">
        <v>18</v>
      </c>
      <c r="J1187" s="135" t="s">
        <v>2789</v>
      </c>
      <c r="K1187" s="189">
        <v>225</v>
      </c>
      <c r="L1187" s="135"/>
      <c r="M1187" s="135"/>
      <c r="N1187" s="135"/>
      <c r="O1187" s="135"/>
    </row>
    <row r="1188" spans="1:16" hidden="1" x14ac:dyDescent="0.2">
      <c r="A1188" s="787"/>
      <c r="B1188" s="135"/>
      <c r="C1188" s="135"/>
      <c r="D1188" s="135" t="s">
        <v>2898</v>
      </c>
      <c r="E1188" s="135" t="s">
        <v>2899</v>
      </c>
      <c r="F1188" s="135" t="s">
        <v>867</v>
      </c>
      <c r="G1188" s="135" t="s">
        <v>2851</v>
      </c>
      <c r="H1188" s="136">
        <v>50</v>
      </c>
      <c r="I1188" s="135" t="s">
        <v>18</v>
      </c>
      <c r="J1188" s="135" t="s">
        <v>2789</v>
      </c>
      <c r="K1188" s="189">
        <v>600</v>
      </c>
      <c r="L1188" s="135"/>
      <c r="M1188" s="135"/>
      <c r="N1188" s="135"/>
      <c r="O1188" s="135"/>
    </row>
    <row r="1189" spans="1:16" ht="72" hidden="1" x14ac:dyDescent="0.2">
      <c r="A1189" s="787"/>
      <c r="B1189" s="135"/>
      <c r="C1189" s="135"/>
      <c r="D1189" s="135" t="s">
        <v>2900</v>
      </c>
      <c r="E1189" s="135" t="s">
        <v>3106</v>
      </c>
      <c r="F1189" s="135" t="s">
        <v>867</v>
      </c>
      <c r="G1189" s="135" t="s">
        <v>2851</v>
      </c>
      <c r="H1189" s="136">
        <v>50</v>
      </c>
      <c r="I1189" s="135" t="s">
        <v>18</v>
      </c>
      <c r="J1189" s="135" t="s">
        <v>2789</v>
      </c>
      <c r="K1189" s="189">
        <v>600</v>
      </c>
      <c r="L1189" s="135"/>
      <c r="M1189" s="135"/>
      <c r="N1189" s="135"/>
      <c r="O1189" s="135"/>
    </row>
    <row r="1190" spans="1:16" hidden="1" x14ac:dyDescent="0.2">
      <c r="A1190" s="787"/>
      <c r="B1190" s="135"/>
      <c r="C1190" s="135"/>
      <c r="D1190" s="135" t="s">
        <v>2901</v>
      </c>
      <c r="E1190" s="135" t="s">
        <v>2899</v>
      </c>
      <c r="F1190" s="135" t="s">
        <v>867</v>
      </c>
      <c r="G1190" s="135" t="s">
        <v>2851</v>
      </c>
      <c r="H1190" s="136">
        <v>50</v>
      </c>
      <c r="I1190" s="135" t="s">
        <v>18</v>
      </c>
      <c r="J1190" s="135" t="s">
        <v>2789</v>
      </c>
      <c r="K1190" s="189">
        <v>600</v>
      </c>
      <c r="L1190" s="135"/>
      <c r="M1190" s="135"/>
      <c r="N1190" s="135"/>
      <c r="O1190" s="135"/>
    </row>
    <row r="1191" spans="1:16" hidden="1" x14ac:dyDescent="0.2">
      <c r="A1191" s="787"/>
      <c r="B1191" s="135"/>
      <c r="C1191" s="135"/>
      <c r="D1191" s="135" t="s">
        <v>2902</v>
      </c>
      <c r="E1191" s="135" t="s">
        <v>2903</v>
      </c>
      <c r="F1191" s="135">
        <v>796</v>
      </c>
      <c r="G1191" s="135" t="s">
        <v>17</v>
      </c>
      <c r="H1191" s="136">
        <v>6</v>
      </c>
      <c r="I1191" s="135" t="s">
        <v>18</v>
      </c>
      <c r="J1191" s="135" t="s">
        <v>2789</v>
      </c>
      <c r="K1191" s="189">
        <v>1500</v>
      </c>
      <c r="L1191" s="135"/>
      <c r="M1191" s="135"/>
      <c r="N1191" s="135"/>
      <c r="O1191" s="135"/>
    </row>
    <row r="1192" spans="1:16" hidden="1" x14ac:dyDescent="0.2">
      <c r="A1192" s="787"/>
      <c r="B1192" s="135"/>
      <c r="C1192" s="135"/>
      <c r="D1192" s="135" t="s">
        <v>2904</v>
      </c>
      <c r="E1192" s="135" t="s">
        <v>2905</v>
      </c>
      <c r="F1192" s="135">
        <v>796</v>
      </c>
      <c r="G1192" s="135" t="s">
        <v>17</v>
      </c>
      <c r="H1192" s="136">
        <v>14</v>
      </c>
      <c r="I1192" s="135" t="s">
        <v>18</v>
      </c>
      <c r="J1192" s="135" t="s">
        <v>2831</v>
      </c>
      <c r="K1192" s="189">
        <v>18741.38</v>
      </c>
      <c r="L1192" s="135"/>
      <c r="M1192" s="135"/>
      <c r="N1192" s="135"/>
      <c r="O1192" s="135"/>
    </row>
    <row r="1193" spans="1:16" ht="24" hidden="1" x14ac:dyDescent="0.2">
      <c r="A1193" s="787"/>
      <c r="B1193" s="135"/>
      <c r="C1193" s="135"/>
      <c r="D1193" s="135" t="s">
        <v>2906</v>
      </c>
      <c r="E1193" s="135" t="s">
        <v>2907</v>
      </c>
      <c r="F1193" s="135">
        <v>796</v>
      </c>
      <c r="G1193" s="135" t="s">
        <v>17</v>
      </c>
      <c r="H1193" s="136">
        <v>6</v>
      </c>
      <c r="I1193" s="135" t="s">
        <v>18</v>
      </c>
      <c r="J1193" s="135" t="s">
        <v>2789</v>
      </c>
      <c r="K1193" s="189">
        <v>3508.5</v>
      </c>
      <c r="L1193" s="135"/>
      <c r="M1193" s="135"/>
      <c r="N1193" s="135"/>
      <c r="O1193" s="135"/>
    </row>
    <row r="1194" spans="1:16" ht="60" hidden="1" x14ac:dyDescent="0.2">
      <c r="A1194" s="787"/>
      <c r="B1194" s="135"/>
      <c r="C1194" s="135"/>
      <c r="D1194" s="135" t="s">
        <v>1515</v>
      </c>
      <c r="E1194" s="135" t="s">
        <v>3107</v>
      </c>
      <c r="F1194" s="135">
        <v>796</v>
      </c>
      <c r="G1194" s="135" t="s">
        <v>17</v>
      </c>
      <c r="H1194" s="136">
        <v>770</v>
      </c>
      <c r="I1194" s="135" t="s">
        <v>18</v>
      </c>
      <c r="J1194" s="135" t="s">
        <v>2908</v>
      </c>
      <c r="K1194" s="189">
        <v>25410</v>
      </c>
      <c r="L1194" s="135"/>
      <c r="M1194" s="135"/>
      <c r="N1194" s="135"/>
      <c r="O1194" s="135"/>
    </row>
    <row r="1195" spans="1:16" hidden="1" x14ac:dyDescent="0.2">
      <c r="A1195" s="787"/>
      <c r="B1195" s="135"/>
      <c r="C1195" s="135"/>
      <c r="D1195" s="135" t="s">
        <v>2909</v>
      </c>
      <c r="E1195" s="135" t="s">
        <v>2821</v>
      </c>
      <c r="F1195" s="135">
        <v>796</v>
      </c>
      <c r="G1195" s="135" t="s">
        <v>17</v>
      </c>
      <c r="H1195" s="136">
        <v>10</v>
      </c>
      <c r="I1195" s="135" t="s">
        <v>18</v>
      </c>
      <c r="J1195" s="135" t="s">
        <v>2789</v>
      </c>
      <c r="K1195" s="189">
        <v>6000</v>
      </c>
      <c r="L1195" s="135"/>
      <c r="M1195" s="135"/>
      <c r="N1195" s="135"/>
      <c r="O1195" s="135"/>
    </row>
    <row r="1196" spans="1:16" hidden="1" x14ac:dyDescent="0.2">
      <c r="A1196" s="787"/>
      <c r="B1196" s="135"/>
      <c r="C1196" s="135"/>
      <c r="D1196" s="135" t="s">
        <v>2910</v>
      </c>
      <c r="E1196" s="135" t="s">
        <v>2821</v>
      </c>
      <c r="F1196" s="135">
        <v>796</v>
      </c>
      <c r="G1196" s="135" t="s">
        <v>17</v>
      </c>
      <c r="H1196" s="136">
        <v>5</v>
      </c>
      <c r="I1196" s="135" t="s">
        <v>18</v>
      </c>
      <c r="J1196" s="135" t="s">
        <v>2789</v>
      </c>
      <c r="K1196" s="189">
        <v>3450</v>
      </c>
      <c r="L1196" s="135"/>
      <c r="M1196" s="135"/>
      <c r="N1196" s="135"/>
      <c r="O1196" s="135"/>
    </row>
    <row r="1197" spans="1:16" hidden="1" x14ac:dyDescent="0.2">
      <c r="A1197" s="787"/>
      <c r="B1197" s="135"/>
      <c r="C1197" s="135"/>
      <c r="D1197" s="135" t="s">
        <v>2911</v>
      </c>
      <c r="E1197" s="135" t="s">
        <v>2821</v>
      </c>
      <c r="F1197" s="135">
        <v>796</v>
      </c>
      <c r="G1197" s="135" t="s">
        <v>17</v>
      </c>
      <c r="H1197" s="136">
        <v>10</v>
      </c>
      <c r="I1197" s="135" t="s">
        <v>18</v>
      </c>
      <c r="J1197" s="135" t="s">
        <v>2789</v>
      </c>
      <c r="K1197" s="189">
        <v>2470</v>
      </c>
      <c r="L1197" s="135"/>
      <c r="M1197" s="135"/>
      <c r="N1197" s="135"/>
      <c r="O1197" s="135"/>
    </row>
    <row r="1198" spans="1:16" ht="24" hidden="1" x14ac:dyDescent="0.2">
      <c r="A1198" s="788"/>
      <c r="B1198" s="135"/>
      <c r="C1198" s="135"/>
      <c r="D1198" s="135" t="s">
        <v>1516</v>
      </c>
      <c r="E1198" s="135" t="s">
        <v>2912</v>
      </c>
      <c r="F1198" s="135">
        <v>796</v>
      </c>
      <c r="G1198" s="135" t="s">
        <v>17</v>
      </c>
      <c r="H1198" s="136">
        <v>42</v>
      </c>
      <c r="I1198" s="135" t="s">
        <v>18</v>
      </c>
      <c r="J1198" s="135" t="s">
        <v>2913</v>
      </c>
      <c r="K1198" s="189">
        <v>36246</v>
      </c>
      <c r="L1198" s="135"/>
      <c r="M1198" s="135"/>
      <c r="N1198" s="135"/>
      <c r="O1198" s="135"/>
    </row>
    <row r="1199" spans="1:16" ht="24" hidden="1" x14ac:dyDescent="0.2">
      <c r="A1199" s="737">
        <v>78</v>
      </c>
      <c r="B1199" s="2" t="s">
        <v>1517</v>
      </c>
      <c r="C1199" s="2" t="s">
        <v>1518</v>
      </c>
      <c r="D1199" s="2" t="s">
        <v>1519</v>
      </c>
      <c r="E1199" s="2" t="s">
        <v>153</v>
      </c>
      <c r="F1199" s="2">
        <v>796</v>
      </c>
      <c r="G1199" s="2" t="s">
        <v>107</v>
      </c>
      <c r="H1199" s="66">
        <v>1781</v>
      </c>
      <c r="I1199" s="2" t="s">
        <v>112</v>
      </c>
      <c r="J1199" s="2" t="s">
        <v>113</v>
      </c>
      <c r="K1199" s="180">
        <v>7607272.2800000003</v>
      </c>
      <c r="L1199" s="2" t="s">
        <v>131</v>
      </c>
      <c r="M1199" s="2" t="s">
        <v>1393</v>
      </c>
      <c r="N1199" s="2"/>
      <c r="O1199" s="2" t="s">
        <v>23</v>
      </c>
      <c r="P1199" s="1" t="s">
        <v>3584</v>
      </c>
    </row>
    <row r="1200" spans="1:16" ht="24" hidden="1" x14ac:dyDescent="0.2">
      <c r="A1200" s="738"/>
      <c r="B1200" s="2"/>
      <c r="C1200" s="2"/>
      <c r="D1200" s="6" t="s">
        <v>2944</v>
      </c>
      <c r="E1200" s="6" t="s">
        <v>153</v>
      </c>
      <c r="F1200" s="6">
        <v>796</v>
      </c>
      <c r="G1200" s="6" t="s">
        <v>107</v>
      </c>
      <c r="H1200" s="68">
        <v>37</v>
      </c>
      <c r="I1200" s="6" t="s">
        <v>112</v>
      </c>
      <c r="J1200" s="6" t="s">
        <v>113</v>
      </c>
      <c r="K1200" s="181">
        <v>95400</v>
      </c>
      <c r="L1200" s="6"/>
      <c r="M1200" s="6"/>
      <c r="N1200" s="6"/>
      <c r="O1200" s="6"/>
    </row>
    <row r="1201" spans="1:16" ht="24" hidden="1" x14ac:dyDescent="0.2">
      <c r="A1201" s="738"/>
      <c r="B1201" s="2"/>
      <c r="C1201" s="2"/>
      <c r="D1201" s="6" t="s">
        <v>1520</v>
      </c>
      <c r="E1201" s="6" t="s">
        <v>153</v>
      </c>
      <c r="F1201" s="6">
        <v>796</v>
      </c>
      <c r="G1201" s="6" t="s">
        <v>107</v>
      </c>
      <c r="H1201" s="68">
        <v>85</v>
      </c>
      <c r="I1201" s="6" t="s">
        <v>112</v>
      </c>
      <c r="J1201" s="6" t="s">
        <v>113</v>
      </c>
      <c r="K1201" s="181">
        <v>552500</v>
      </c>
      <c r="L1201" s="6"/>
      <c r="M1201" s="6"/>
      <c r="N1201" s="6"/>
      <c r="O1201" s="6"/>
    </row>
    <row r="1202" spans="1:16" ht="72" hidden="1" x14ac:dyDescent="0.2">
      <c r="A1202" s="739"/>
      <c r="B1202" s="2"/>
      <c r="C1202" s="2"/>
      <c r="D1202" s="6" t="s">
        <v>1521</v>
      </c>
      <c r="E1202" s="6" t="s">
        <v>3108</v>
      </c>
      <c r="F1202" s="6">
        <v>796</v>
      </c>
      <c r="G1202" s="6" t="s">
        <v>107</v>
      </c>
      <c r="H1202" s="68">
        <v>1659</v>
      </c>
      <c r="I1202" s="6" t="s">
        <v>112</v>
      </c>
      <c r="J1202" s="6" t="s">
        <v>113</v>
      </c>
      <c r="K1202" s="181">
        <v>6959372.2800000003</v>
      </c>
      <c r="L1202" s="6"/>
      <c r="M1202" s="6"/>
      <c r="N1202" s="6"/>
      <c r="O1202" s="6"/>
    </row>
    <row r="1203" spans="1:16" ht="24" hidden="1" x14ac:dyDescent="0.2">
      <c r="A1203" s="103">
        <v>79</v>
      </c>
      <c r="B1203" s="2" t="s">
        <v>845</v>
      </c>
      <c r="C1203" s="2" t="s">
        <v>846</v>
      </c>
      <c r="D1203" s="2" t="s">
        <v>1522</v>
      </c>
      <c r="E1203" s="2" t="s">
        <v>1523</v>
      </c>
      <c r="F1203" s="2" t="s">
        <v>135</v>
      </c>
      <c r="G1203" s="2" t="s">
        <v>63</v>
      </c>
      <c r="H1203" s="66">
        <v>1</v>
      </c>
      <c r="I1203" s="2" t="s">
        <v>1524</v>
      </c>
      <c r="J1203" s="2" t="s">
        <v>1525</v>
      </c>
      <c r="K1203" s="261">
        <v>1500000</v>
      </c>
      <c r="L1203" s="2" t="s">
        <v>131</v>
      </c>
      <c r="M1203" s="2" t="s">
        <v>313</v>
      </c>
      <c r="N1203" s="2" t="s">
        <v>22</v>
      </c>
      <c r="O1203" s="2" t="s">
        <v>23</v>
      </c>
    </row>
    <row r="1204" spans="1:16" ht="36" hidden="1" x14ac:dyDescent="0.2">
      <c r="A1204" s="737">
        <v>80</v>
      </c>
      <c r="B1204" s="2" t="s">
        <v>830</v>
      </c>
      <c r="C1204" s="2" t="s">
        <v>857</v>
      </c>
      <c r="D1204" s="2" t="s">
        <v>3176</v>
      </c>
      <c r="E1204" s="2" t="s">
        <v>153</v>
      </c>
      <c r="F1204" s="2" t="s">
        <v>834</v>
      </c>
      <c r="G1204" s="2" t="s">
        <v>835</v>
      </c>
      <c r="H1204" s="24">
        <v>439.31700000000001</v>
      </c>
      <c r="I1204" s="2" t="s">
        <v>112</v>
      </c>
      <c r="J1204" s="2" t="s">
        <v>113</v>
      </c>
      <c r="K1204" s="261">
        <v>36127790</v>
      </c>
      <c r="L1204" s="2" t="s">
        <v>131</v>
      </c>
      <c r="M1204" s="2" t="s">
        <v>114</v>
      </c>
      <c r="N1204" s="2" t="s">
        <v>22</v>
      </c>
      <c r="O1204" s="2" t="s">
        <v>23</v>
      </c>
    </row>
    <row r="1205" spans="1:16" ht="24" hidden="1" x14ac:dyDescent="0.2">
      <c r="A1205" s="738"/>
      <c r="B1205" s="2"/>
      <c r="C1205" s="2"/>
      <c r="D1205" s="6" t="s">
        <v>1526</v>
      </c>
      <c r="E1205" s="6" t="s">
        <v>1527</v>
      </c>
      <c r="F1205" s="6" t="s">
        <v>834</v>
      </c>
      <c r="G1205" s="6" t="s">
        <v>835</v>
      </c>
      <c r="H1205" s="25">
        <v>171.52400000000003</v>
      </c>
      <c r="I1205" s="6" t="s">
        <v>112</v>
      </c>
      <c r="J1205" s="6" t="s">
        <v>113</v>
      </c>
      <c r="K1205" s="181">
        <v>6003340</v>
      </c>
      <c r="L1205" s="6"/>
      <c r="M1205" s="6"/>
      <c r="N1205" s="6"/>
      <c r="O1205" s="6"/>
    </row>
    <row r="1206" spans="1:16" ht="24" hidden="1" x14ac:dyDescent="0.2">
      <c r="A1206" s="738"/>
      <c r="B1206" s="2"/>
      <c r="C1206" s="2"/>
      <c r="D1206" s="6" t="s">
        <v>1528</v>
      </c>
      <c r="E1206" s="6" t="s">
        <v>1529</v>
      </c>
      <c r="F1206" s="6" t="s">
        <v>834</v>
      </c>
      <c r="G1206" s="6" t="s">
        <v>835</v>
      </c>
      <c r="H1206" s="25">
        <v>23.690999999999999</v>
      </c>
      <c r="I1206" s="6" t="s">
        <v>112</v>
      </c>
      <c r="J1206" s="6" t="s">
        <v>113</v>
      </c>
      <c r="K1206" s="181">
        <v>7107300</v>
      </c>
      <c r="L1206" s="6"/>
      <c r="M1206" s="6"/>
      <c r="N1206" s="6"/>
      <c r="O1206" s="6"/>
    </row>
    <row r="1207" spans="1:16" ht="24" hidden="1" x14ac:dyDescent="0.2">
      <c r="A1207" s="738"/>
      <c r="B1207" s="2"/>
      <c r="C1207" s="2"/>
      <c r="D1207" s="6" t="s">
        <v>1530</v>
      </c>
      <c r="E1207" s="6" t="s">
        <v>1531</v>
      </c>
      <c r="F1207" s="6" t="s">
        <v>834</v>
      </c>
      <c r="G1207" s="6" t="s">
        <v>835</v>
      </c>
      <c r="H1207" s="25">
        <v>113.84</v>
      </c>
      <c r="I1207" s="6" t="s">
        <v>112</v>
      </c>
      <c r="J1207" s="6" t="s">
        <v>113</v>
      </c>
      <c r="K1207" s="181">
        <v>6830400</v>
      </c>
      <c r="L1207" s="6"/>
      <c r="M1207" s="6"/>
      <c r="N1207" s="6"/>
      <c r="O1207" s="6"/>
    </row>
    <row r="1208" spans="1:16" ht="24" hidden="1" x14ac:dyDescent="0.2">
      <c r="A1208" s="738"/>
      <c r="B1208" s="2"/>
      <c r="C1208" s="2"/>
      <c r="D1208" s="6" t="s">
        <v>1532</v>
      </c>
      <c r="E1208" s="6" t="s">
        <v>1533</v>
      </c>
      <c r="F1208" s="6" t="s">
        <v>834</v>
      </c>
      <c r="G1208" s="6" t="s">
        <v>835</v>
      </c>
      <c r="H1208" s="25">
        <v>72.582999999999998</v>
      </c>
      <c r="I1208" s="6" t="s">
        <v>112</v>
      </c>
      <c r="J1208" s="6" t="s">
        <v>113</v>
      </c>
      <c r="K1208" s="181">
        <v>7258300</v>
      </c>
      <c r="L1208" s="6"/>
      <c r="M1208" s="6"/>
      <c r="N1208" s="6"/>
      <c r="O1208" s="6"/>
    </row>
    <row r="1209" spans="1:16" ht="24" hidden="1" x14ac:dyDescent="0.2">
      <c r="A1209" s="739"/>
      <c r="B1209" s="2"/>
      <c r="C1209" s="2"/>
      <c r="D1209" s="6" t="s">
        <v>1534</v>
      </c>
      <c r="E1209" s="6" t="s">
        <v>1535</v>
      </c>
      <c r="F1209" s="6" t="s">
        <v>834</v>
      </c>
      <c r="G1209" s="6" t="s">
        <v>835</v>
      </c>
      <c r="H1209" s="25">
        <v>59.523000000000003</v>
      </c>
      <c r="I1209" s="6" t="s">
        <v>112</v>
      </c>
      <c r="J1209" s="6" t="s">
        <v>113</v>
      </c>
      <c r="K1209" s="181">
        <v>8928450</v>
      </c>
      <c r="L1209" s="6"/>
      <c r="M1209" s="6"/>
      <c r="N1209" s="6"/>
      <c r="O1209" s="6"/>
    </row>
    <row r="1210" spans="1:16" ht="36" hidden="1" x14ac:dyDescent="0.2">
      <c r="A1210" s="737">
        <v>82</v>
      </c>
      <c r="B1210" s="72" t="s">
        <v>830</v>
      </c>
      <c r="C1210" s="36" t="s">
        <v>887</v>
      </c>
      <c r="D1210" s="2" t="s">
        <v>1545</v>
      </c>
      <c r="E1210" s="2" t="s">
        <v>153</v>
      </c>
      <c r="F1210" s="2" t="s">
        <v>834</v>
      </c>
      <c r="G1210" s="2" t="s">
        <v>835</v>
      </c>
      <c r="H1210" s="24">
        <v>323.10000000000002</v>
      </c>
      <c r="I1210" s="2" t="s">
        <v>112</v>
      </c>
      <c r="J1210" s="2" t="s">
        <v>113</v>
      </c>
      <c r="K1210" s="261">
        <v>1734701.69</v>
      </c>
      <c r="L1210" s="2" t="s">
        <v>7</v>
      </c>
      <c r="M1210" s="2" t="s">
        <v>875</v>
      </c>
      <c r="N1210" s="2" t="s">
        <v>22</v>
      </c>
      <c r="O1210" s="2" t="s">
        <v>23</v>
      </c>
    </row>
    <row r="1211" spans="1:16" ht="24" hidden="1" x14ac:dyDescent="0.2">
      <c r="A1211" s="738"/>
      <c r="B1211" s="2"/>
      <c r="C1211" s="2"/>
      <c r="D1211" s="6" t="s">
        <v>1546</v>
      </c>
      <c r="E1211" s="6" t="s">
        <v>153</v>
      </c>
      <c r="F1211" s="6" t="s">
        <v>834</v>
      </c>
      <c r="G1211" s="6" t="s">
        <v>835</v>
      </c>
      <c r="H1211" s="25">
        <v>100</v>
      </c>
      <c r="I1211" s="6" t="s">
        <v>112</v>
      </c>
      <c r="J1211" s="6" t="s">
        <v>113</v>
      </c>
      <c r="K1211" s="181">
        <v>396101.69</v>
      </c>
      <c r="L1211" s="6"/>
      <c r="M1211" s="6"/>
      <c r="N1211" s="6"/>
      <c r="O1211" s="6"/>
    </row>
    <row r="1212" spans="1:16" ht="84" hidden="1" x14ac:dyDescent="0.2">
      <c r="A1212" s="739"/>
      <c r="B1212" s="2"/>
      <c r="C1212" s="2"/>
      <c r="D1212" s="6" t="s">
        <v>1547</v>
      </c>
      <c r="E1212" s="6" t="s">
        <v>1548</v>
      </c>
      <c r="F1212" s="6" t="s">
        <v>834</v>
      </c>
      <c r="G1212" s="6" t="s">
        <v>835</v>
      </c>
      <c r="H1212" s="25">
        <v>223.1</v>
      </c>
      <c r="I1212" s="6" t="s">
        <v>112</v>
      </c>
      <c r="J1212" s="6" t="s">
        <v>113</v>
      </c>
      <c r="K1212" s="181">
        <v>1338600</v>
      </c>
      <c r="L1212" s="6"/>
      <c r="M1212" s="6"/>
      <c r="N1212" s="6"/>
      <c r="O1212" s="6"/>
    </row>
    <row r="1213" spans="1:16" ht="24" hidden="1" x14ac:dyDescent="0.2">
      <c r="A1213" s="754">
        <v>84</v>
      </c>
      <c r="B1213" s="2" t="s">
        <v>133</v>
      </c>
      <c r="C1213" s="2" t="s">
        <v>1549</v>
      </c>
      <c r="D1213" s="2" t="s">
        <v>1550</v>
      </c>
      <c r="E1213" s="2" t="s">
        <v>217</v>
      </c>
      <c r="F1213" s="2" t="s">
        <v>135</v>
      </c>
      <c r="G1213" s="2" t="s">
        <v>63</v>
      </c>
      <c r="H1213" s="66">
        <v>42081.7</v>
      </c>
      <c r="I1213" s="2" t="s">
        <v>112</v>
      </c>
      <c r="J1213" s="2" t="s">
        <v>113</v>
      </c>
      <c r="K1213" s="180">
        <v>11872589.16</v>
      </c>
      <c r="L1213" s="2" t="s">
        <v>131</v>
      </c>
      <c r="M1213" s="2" t="s">
        <v>8</v>
      </c>
      <c r="N1213" s="2" t="s">
        <v>25</v>
      </c>
      <c r="O1213" s="2" t="s">
        <v>23</v>
      </c>
      <c r="P1213" s="1" t="s">
        <v>3582</v>
      </c>
    </row>
    <row r="1214" spans="1:16" ht="24" hidden="1" x14ac:dyDescent="0.2">
      <c r="A1214" s="755"/>
      <c r="B1214" s="2"/>
      <c r="C1214" s="2"/>
      <c r="D1214" s="6" t="s">
        <v>1551</v>
      </c>
      <c r="E1214" s="6" t="s">
        <v>1552</v>
      </c>
      <c r="F1214" s="6">
        <v>796</v>
      </c>
      <c r="G1214" s="6" t="s">
        <v>107</v>
      </c>
      <c r="H1214" s="68">
        <v>36283</v>
      </c>
      <c r="I1214" s="6" t="s">
        <v>112</v>
      </c>
      <c r="J1214" s="6" t="s">
        <v>113</v>
      </c>
      <c r="K1214" s="181">
        <v>3628300</v>
      </c>
      <c r="L1214" s="6"/>
      <c r="M1214" s="6"/>
      <c r="N1214" s="6"/>
      <c r="O1214" s="6"/>
    </row>
    <row r="1215" spans="1:16" ht="72" hidden="1" x14ac:dyDescent="0.2">
      <c r="A1215" s="755"/>
      <c r="B1215" s="2"/>
      <c r="C1215" s="2"/>
      <c r="D1215" s="6" t="s">
        <v>1553</v>
      </c>
      <c r="E1215" s="6" t="s">
        <v>1554</v>
      </c>
      <c r="F1215" s="6">
        <v>796</v>
      </c>
      <c r="G1215" s="6" t="s">
        <v>107</v>
      </c>
      <c r="H1215" s="68">
        <v>808</v>
      </c>
      <c r="I1215" s="6" t="s">
        <v>112</v>
      </c>
      <c r="J1215" s="6" t="s">
        <v>113</v>
      </c>
      <c r="K1215" s="181">
        <v>567191.76</v>
      </c>
      <c r="L1215" s="6"/>
      <c r="M1215" s="6"/>
      <c r="N1215" s="6"/>
      <c r="O1215" s="6"/>
    </row>
    <row r="1216" spans="1:16" ht="72" hidden="1" x14ac:dyDescent="0.2">
      <c r="A1216" s="756"/>
      <c r="B1216" s="2"/>
      <c r="C1216" s="2"/>
      <c r="D1216" s="6" t="s">
        <v>1553</v>
      </c>
      <c r="E1216" s="6" t="s">
        <v>3109</v>
      </c>
      <c r="F1216" s="6">
        <v>796</v>
      </c>
      <c r="G1216" s="6" t="s">
        <v>107</v>
      </c>
      <c r="H1216" s="68">
        <v>1420</v>
      </c>
      <c r="I1216" s="6" t="s">
        <v>112</v>
      </c>
      <c r="J1216" s="6" t="s">
        <v>113</v>
      </c>
      <c r="K1216" s="181">
        <v>996797.4</v>
      </c>
      <c r="L1216" s="6"/>
      <c r="M1216" s="6"/>
      <c r="N1216" s="6"/>
      <c r="O1216" s="6"/>
    </row>
    <row r="1217" spans="1:15" ht="24" hidden="1" x14ac:dyDescent="0.2">
      <c r="A1217" s="756"/>
      <c r="B1217" s="2"/>
      <c r="C1217" s="2"/>
      <c r="D1217" s="6" t="s">
        <v>1555</v>
      </c>
      <c r="E1217" s="6" t="s">
        <v>1556</v>
      </c>
      <c r="F1217" s="6">
        <v>796</v>
      </c>
      <c r="G1217" s="6" t="s">
        <v>107</v>
      </c>
      <c r="H1217" s="68">
        <v>318</v>
      </c>
      <c r="I1217" s="6" t="s">
        <v>112</v>
      </c>
      <c r="J1217" s="6" t="s">
        <v>113</v>
      </c>
      <c r="K1217" s="181">
        <v>174900</v>
      </c>
      <c r="L1217" s="6"/>
      <c r="M1217" s="6"/>
      <c r="N1217" s="6"/>
      <c r="O1217" s="6"/>
    </row>
    <row r="1218" spans="1:15" ht="60" hidden="1" x14ac:dyDescent="0.2">
      <c r="A1218" s="757"/>
      <c r="B1218" s="2"/>
      <c r="C1218" s="2"/>
      <c r="D1218" s="6" t="s">
        <v>1557</v>
      </c>
      <c r="E1218" s="6" t="s">
        <v>3110</v>
      </c>
      <c r="F1218" s="6">
        <v>839</v>
      </c>
      <c r="G1218" s="6" t="s">
        <v>143</v>
      </c>
      <c r="H1218" s="68">
        <v>3252.7</v>
      </c>
      <c r="I1218" s="6" t="s">
        <v>112</v>
      </c>
      <c r="J1218" s="6" t="s">
        <v>113</v>
      </c>
      <c r="K1218" s="181">
        <v>6505400</v>
      </c>
      <c r="L1218" s="6"/>
      <c r="M1218" s="6"/>
      <c r="N1218" s="6"/>
      <c r="O1218" s="6"/>
    </row>
    <row r="1219" spans="1:15" s="170" customFormat="1" ht="24" hidden="1" x14ac:dyDescent="0.25">
      <c r="A1219" s="752">
        <v>85</v>
      </c>
      <c r="B1219" s="174" t="s">
        <v>3241</v>
      </c>
      <c r="C1219" s="173" t="s">
        <v>3242</v>
      </c>
      <c r="D1219" s="172" t="s">
        <v>1558</v>
      </c>
      <c r="E1219" s="172" t="s">
        <v>111</v>
      </c>
      <c r="F1219" s="173">
        <v>839</v>
      </c>
      <c r="G1219" s="173" t="s">
        <v>17</v>
      </c>
      <c r="H1219" s="171">
        <f>H1220+H1221+H1222</f>
        <v>497</v>
      </c>
      <c r="I1219" s="173" t="s">
        <v>1230</v>
      </c>
      <c r="J1219" s="173" t="s">
        <v>113</v>
      </c>
      <c r="K1219" s="269">
        <v>1697740</v>
      </c>
      <c r="L1219" s="172" t="s">
        <v>20</v>
      </c>
      <c r="M1219" s="172" t="s">
        <v>3188</v>
      </c>
      <c r="N1219" s="173" t="s">
        <v>22</v>
      </c>
      <c r="O1219" s="172" t="s">
        <v>23</v>
      </c>
    </row>
    <row r="1220" spans="1:15" customFormat="1" ht="252" hidden="1" x14ac:dyDescent="0.25">
      <c r="A1220" s="753"/>
      <c r="B1220" s="169"/>
      <c r="C1220" s="169"/>
      <c r="D1220" s="169" t="s">
        <v>1559</v>
      </c>
      <c r="E1220" s="169" t="s">
        <v>3243</v>
      </c>
      <c r="F1220" s="168" t="s">
        <v>2593</v>
      </c>
      <c r="G1220" s="168" t="s">
        <v>17</v>
      </c>
      <c r="H1220" s="167">
        <v>44</v>
      </c>
      <c r="I1220" s="168" t="s">
        <v>1230</v>
      </c>
      <c r="J1220" s="168" t="s">
        <v>113</v>
      </c>
      <c r="K1220" s="190">
        <v>352000</v>
      </c>
      <c r="L1220" s="169"/>
      <c r="M1220" s="169"/>
      <c r="N1220" s="169"/>
      <c r="O1220" s="169"/>
    </row>
    <row r="1221" spans="1:15" customFormat="1" ht="228" hidden="1" x14ac:dyDescent="0.25">
      <c r="A1221" s="753"/>
      <c r="B1221" s="169"/>
      <c r="C1221" s="169"/>
      <c r="D1221" s="169" t="s">
        <v>3244</v>
      </c>
      <c r="E1221" s="169" t="s">
        <v>3245</v>
      </c>
      <c r="F1221" s="168" t="s">
        <v>2593</v>
      </c>
      <c r="G1221" s="168" t="s">
        <v>17</v>
      </c>
      <c r="H1221" s="167">
        <v>11</v>
      </c>
      <c r="I1221" s="168" t="s">
        <v>1230</v>
      </c>
      <c r="J1221" s="168" t="s">
        <v>113</v>
      </c>
      <c r="K1221" s="190">
        <v>47300</v>
      </c>
      <c r="L1221" s="169"/>
      <c r="M1221" s="169"/>
      <c r="N1221" s="169"/>
      <c r="O1221" s="169"/>
    </row>
    <row r="1222" spans="1:15" customFormat="1" ht="216" hidden="1" x14ac:dyDescent="0.25">
      <c r="A1222" s="753"/>
      <c r="B1222" s="169"/>
      <c r="C1222" s="169"/>
      <c r="D1222" s="169" t="s">
        <v>3246</v>
      </c>
      <c r="E1222" s="169" t="s">
        <v>3247</v>
      </c>
      <c r="F1222" s="168" t="s">
        <v>2593</v>
      </c>
      <c r="G1222" s="168" t="s">
        <v>17</v>
      </c>
      <c r="H1222" s="167">
        <v>442</v>
      </c>
      <c r="I1222" s="168" t="s">
        <v>1230</v>
      </c>
      <c r="J1222" s="168" t="s">
        <v>113</v>
      </c>
      <c r="K1222" s="190">
        <v>1326000</v>
      </c>
      <c r="L1222" s="169"/>
      <c r="M1222" s="169"/>
      <c r="N1222" s="169"/>
      <c r="O1222" s="169"/>
    </row>
    <row r="1223" spans="1:15" customFormat="1" ht="204" hidden="1" x14ac:dyDescent="0.25">
      <c r="A1223" s="158"/>
      <c r="B1223" s="169"/>
      <c r="C1223" s="169"/>
      <c r="D1223" s="169" t="s">
        <v>3248</v>
      </c>
      <c r="E1223" s="169" t="s">
        <v>3249</v>
      </c>
      <c r="F1223" s="168" t="s">
        <v>2593</v>
      </c>
      <c r="G1223" s="168" t="s">
        <v>107</v>
      </c>
      <c r="H1223" s="167">
        <v>3</v>
      </c>
      <c r="I1223" s="168" t="s">
        <v>1230</v>
      </c>
      <c r="J1223" s="168" t="s">
        <v>113</v>
      </c>
      <c r="K1223" s="190">
        <v>10170</v>
      </c>
      <c r="L1223" s="169"/>
      <c r="M1223" s="169"/>
      <c r="N1223" s="169"/>
      <c r="O1223" s="169"/>
    </row>
    <row r="1224" spans="1:15" ht="24" hidden="1" x14ac:dyDescent="0.2">
      <c r="A1224" s="103">
        <v>87</v>
      </c>
      <c r="B1224" s="2" t="s">
        <v>1560</v>
      </c>
      <c r="C1224" s="2" t="s">
        <v>1561</v>
      </c>
      <c r="D1224" s="2" t="s">
        <v>1562</v>
      </c>
      <c r="E1224" s="2" t="s">
        <v>1563</v>
      </c>
      <c r="F1224" s="2" t="s">
        <v>135</v>
      </c>
      <c r="G1224" s="2" t="s">
        <v>63</v>
      </c>
      <c r="H1224" s="66">
        <v>11</v>
      </c>
      <c r="I1224" s="2" t="s">
        <v>18</v>
      </c>
      <c r="J1224" s="2" t="s">
        <v>33</v>
      </c>
      <c r="K1224" s="261">
        <v>2208000</v>
      </c>
      <c r="L1224" s="2" t="s">
        <v>1244</v>
      </c>
      <c r="M1224" s="2" t="s">
        <v>8</v>
      </c>
      <c r="N1224" s="2" t="s">
        <v>22</v>
      </c>
      <c r="O1224" s="2" t="s">
        <v>23</v>
      </c>
    </row>
    <row r="1225" spans="1:15" ht="24" hidden="1" x14ac:dyDescent="0.2">
      <c r="A1225" s="737">
        <v>88</v>
      </c>
      <c r="B1225" s="14" t="s">
        <v>133</v>
      </c>
      <c r="C1225" s="2" t="s">
        <v>1564</v>
      </c>
      <c r="D1225" s="2" t="s">
        <v>1565</v>
      </c>
      <c r="E1225" s="2" t="s">
        <v>153</v>
      </c>
      <c r="F1225" s="2">
        <v>796</v>
      </c>
      <c r="G1225" s="2" t="s">
        <v>107</v>
      </c>
      <c r="H1225" s="66">
        <v>547323</v>
      </c>
      <c r="I1225" s="2" t="s">
        <v>112</v>
      </c>
      <c r="J1225" s="2" t="s">
        <v>113</v>
      </c>
      <c r="K1225" s="261">
        <v>764373.48</v>
      </c>
      <c r="L1225" s="2" t="s">
        <v>131</v>
      </c>
      <c r="M1225" s="2" t="s">
        <v>8</v>
      </c>
      <c r="N1225" s="2" t="s">
        <v>22</v>
      </c>
      <c r="O1225" s="2" t="s">
        <v>23</v>
      </c>
    </row>
    <row r="1226" spans="1:15" ht="24" hidden="1" x14ac:dyDescent="0.2">
      <c r="A1226" s="738"/>
      <c r="B1226" s="2"/>
      <c r="C1226" s="2"/>
      <c r="D1226" s="6" t="s">
        <v>1566</v>
      </c>
      <c r="E1226" s="6" t="s">
        <v>1567</v>
      </c>
      <c r="F1226" s="6">
        <v>796</v>
      </c>
      <c r="G1226" s="6" t="s">
        <v>107</v>
      </c>
      <c r="H1226" s="68">
        <v>84</v>
      </c>
      <c r="I1226" s="6" t="s">
        <v>112</v>
      </c>
      <c r="J1226" s="6" t="s">
        <v>113</v>
      </c>
      <c r="K1226" s="181">
        <v>2684.64</v>
      </c>
      <c r="L1226" s="6"/>
      <c r="M1226" s="6"/>
      <c r="N1226" s="6"/>
      <c r="O1226" s="6"/>
    </row>
    <row r="1227" spans="1:15" ht="24" hidden="1" x14ac:dyDescent="0.2">
      <c r="A1227" s="738"/>
      <c r="B1227" s="2"/>
      <c r="C1227" s="2"/>
      <c r="D1227" s="6" t="s">
        <v>1568</v>
      </c>
      <c r="E1227" s="6" t="s">
        <v>1569</v>
      </c>
      <c r="F1227" s="6">
        <v>796</v>
      </c>
      <c r="G1227" s="6" t="s">
        <v>107</v>
      </c>
      <c r="H1227" s="68">
        <v>216450</v>
      </c>
      <c r="I1227" s="6" t="s">
        <v>112</v>
      </c>
      <c r="J1227" s="6" t="s">
        <v>113</v>
      </c>
      <c r="K1227" s="181">
        <v>216450</v>
      </c>
      <c r="L1227" s="6"/>
      <c r="M1227" s="6"/>
      <c r="N1227" s="6"/>
      <c r="O1227" s="6"/>
    </row>
    <row r="1228" spans="1:15" ht="24" hidden="1" x14ac:dyDescent="0.2">
      <c r="A1228" s="738"/>
      <c r="B1228" s="2"/>
      <c r="C1228" s="2"/>
      <c r="D1228" s="6" t="s">
        <v>1570</v>
      </c>
      <c r="E1228" s="6" t="s">
        <v>1571</v>
      </c>
      <c r="F1228" s="6">
        <v>796</v>
      </c>
      <c r="G1228" s="6" t="s">
        <v>107</v>
      </c>
      <c r="H1228" s="68">
        <v>189120</v>
      </c>
      <c r="I1228" s="6" t="s">
        <v>112</v>
      </c>
      <c r="J1228" s="6" t="s">
        <v>113</v>
      </c>
      <c r="K1228" s="181">
        <v>189120</v>
      </c>
      <c r="L1228" s="6"/>
      <c r="M1228" s="6"/>
      <c r="N1228" s="6"/>
      <c r="O1228" s="6"/>
    </row>
    <row r="1229" spans="1:15" ht="24" hidden="1" x14ac:dyDescent="0.2">
      <c r="A1229" s="738"/>
      <c r="B1229" s="2"/>
      <c r="C1229" s="2"/>
      <c r="D1229" s="6" t="s">
        <v>1572</v>
      </c>
      <c r="E1229" s="6" t="s">
        <v>1573</v>
      </c>
      <c r="F1229" s="6">
        <v>796</v>
      </c>
      <c r="G1229" s="6" t="s">
        <v>107</v>
      </c>
      <c r="H1229" s="68">
        <v>18400</v>
      </c>
      <c r="I1229" s="6" t="s">
        <v>112</v>
      </c>
      <c r="J1229" s="6" t="s">
        <v>113</v>
      </c>
      <c r="K1229" s="181">
        <v>18400</v>
      </c>
      <c r="L1229" s="6"/>
      <c r="M1229" s="6"/>
      <c r="N1229" s="6"/>
      <c r="O1229" s="6"/>
    </row>
    <row r="1230" spans="1:15" ht="24" hidden="1" x14ac:dyDescent="0.2">
      <c r="A1230" s="738"/>
      <c r="B1230" s="2"/>
      <c r="C1230" s="2"/>
      <c r="D1230" s="6" t="s">
        <v>1574</v>
      </c>
      <c r="E1230" s="6" t="s">
        <v>1575</v>
      </c>
      <c r="F1230" s="6">
        <v>796</v>
      </c>
      <c r="G1230" s="6" t="s">
        <v>107</v>
      </c>
      <c r="H1230" s="68">
        <v>41050</v>
      </c>
      <c r="I1230" s="6" t="s">
        <v>112</v>
      </c>
      <c r="J1230" s="6" t="s">
        <v>113</v>
      </c>
      <c r="K1230" s="181">
        <v>32840</v>
      </c>
      <c r="L1230" s="6"/>
      <c r="M1230" s="6"/>
      <c r="N1230" s="6"/>
      <c r="O1230" s="6"/>
    </row>
    <row r="1231" spans="1:15" ht="24" hidden="1" x14ac:dyDescent="0.2">
      <c r="A1231" s="738"/>
      <c r="B1231" s="2"/>
      <c r="C1231" s="2"/>
      <c r="D1231" s="6" t="s">
        <v>1576</v>
      </c>
      <c r="E1231" s="6" t="s">
        <v>1577</v>
      </c>
      <c r="F1231" s="6">
        <v>796</v>
      </c>
      <c r="G1231" s="6" t="s">
        <v>107</v>
      </c>
      <c r="H1231" s="68">
        <v>9010</v>
      </c>
      <c r="I1231" s="6" t="s">
        <v>112</v>
      </c>
      <c r="J1231" s="6" t="s">
        <v>113</v>
      </c>
      <c r="K1231" s="181">
        <v>1802</v>
      </c>
      <c r="L1231" s="6"/>
      <c r="M1231" s="6"/>
      <c r="N1231" s="6"/>
      <c r="O1231" s="6"/>
    </row>
    <row r="1232" spans="1:15" ht="24" hidden="1" x14ac:dyDescent="0.2">
      <c r="A1232" s="738"/>
      <c r="B1232" s="2"/>
      <c r="C1232" s="2"/>
      <c r="D1232" s="6" t="s">
        <v>1578</v>
      </c>
      <c r="E1232" s="6" t="s">
        <v>153</v>
      </c>
      <c r="F1232" s="6">
        <v>796</v>
      </c>
      <c r="G1232" s="6" t="s">
        <v>107</v>
      </c>
      <c r="H1232" s="68">
        <v>322</v>
      </c>
      <c r="I1232" s="6" t="s">
        <v>112</v>
      </c>
      <c r="J1232" s="6" t="s">
        <v>113</v>
      </c>
      <c r="K1232" s="181">
        <v>70.84</v>
      </c>
      <c r="L1232" s="6"/>
      <c r="M1232" s="6"/>
      <c r="N1232" s="6"/>
      <c r="O1232" s="6"/>
    </row>
    <row r="1233" spans="1:15" ht="24" hidden="1" x14ac:dyDescent="0.2">
      <c r="A1233" s="738"/>
      <c r="B1233" s="2"/>
      <c r="C1233" s="2"/>
      <c r="D1233" s="6" t="s">
        <v>1579</v>
      </c>
      <c r="E1233" s="6" t="s">
        <v>1577</v>
      </c>
      <c r="F1233" s="6">
        <v>796</v>
      </c>
      <c r="G1233" s="6" t="s">
        <v>107</v>
      </c>
      <c r="H1233" s="68">
        <v>49150</v>
      </c>
      <c r="I1233" s="6" t="s">
        <v>112</v>
      </c>
      <c r="J1233" s="6" t="s">
        <v>113</v>
      </c>
      <c r="K1233" s="181">
        <v>11796</v>
      </c>
      <c r="L1233" s="6"/>
      <c r="M1233" s="6"/>
      <c r="N1233" s="6"/>
      <c r="O1233" s="6"/>
    </row>
    <row r="1234" spans="1:15" ht="72" hidden="1" x14ac:dyDescent="0.2">
      <c r="A1234" s="738"/>
      <c r="B1234" s="2"/>
      <c r="C1234" s="2"/>
      <c r="D1234" s="6" t="s">
        <v>1580</v>
      </c>
      <c r="E1234" s="6" t="s">
        <v>3111</v>
      </c>
      <c r="F1234" s="6">
        <v>796</v>
      </c>
      <c r="G1234" s="6" t="s">
        <v>107</v>
      </c>
      <c r="H1234" s="68">
        <v>22291</v>
      </c>
      <c r="I1234" s="6" t="s">
        <v>112</v>
      </c>
      <c r="J1234" s="6" t="s">
        <v>113</v>
      </c>
      <c r="K1234" s="181">
        <v>222910</v>
      </c>
      <c r="L1234" s="6"/>
      <c r="M1234" s="6"/>
      <c r="N1234" s="6"/>
      <c r="O1234" s="6"/>
    </row>
    <row r="1235" spans="1:15" ht="24" hidden="1" x14ac:dyDescent="0.2">
      <c r="A1235" s="738"/>
      <c r="B1235" s="2"/>
      <c r="C1235" s="2"/>
      <c r="D1235" s="6" t="s">
        <v>1581</v>
      </c>
      <c r="E1235" s="6" t="s">
        <v>153</v>
      </c>
      <c r="F1235" s="6">
        <v>796</v>
      </c>
      <c r="G1235" s="6" t="s">
        <v>107</v>
      </c>
      <c r="H1235" s="68">
        <v>1090</v>
      </c>
      <c r="I1235" s="6" t="s">
        <v>112</v>
      </c>
      <c r="J1235" s="6" t="s">
        <v>113</v>
      </c>
      <c r="K1235" s="181">
        <v>32700</v>
      </c>
      <c r="L1235" s="6"/>
      <c r="M1235" s="6"/>
      <c r="N1235" s="6"/>
      <c r="O1235" s="6"/>
    </row>
    <row r="1236" spans="1:15" ht="24" hidden="1" x14ac:dyDescent="0.2">
      <c r="A1236" s="738"/>
      <c r="B1236" s="2"/>
      <c r="C1236" s="2"/>
      <c r="D1236" s="6" t="s">
        <v>1582</v>
      </c>
      <c r="E1236" s="6" t="s">
        <v>1583</v>
      </c>
      <c r="F1236" s="6">
        <v>778</v>
      </c>
      <c r="G1236" s="6" t="s">
        <v>903</v>
      </c>
      <c r="H1236" s="68">
        <v>240</v>
      </c>
      <c r="I1236" s="6" t="s">
        <v>112</v>
      </c>
      <c r="J1236" s="6" t="s">
        <v>113</v>
      </c>
      <c r="K1236" s="181">
        <v>24000</v>
      </c>
      <c r="L1236" s="6"/>
      <c r="M1236" s="6"/>
      <c r="N1236" s="6"/>
      <c r="O1236" s="6"/>
    </row>
    <row r="1237" spans="1:15" ht="24" hidden="1" x14ac:dyDescent="0.2">
      <c r="A1237" s="739"/>
      <c r="B1237" s="2"/>
      <c r="C1237" s="2"/>
      <c r="D1237" s="6" t="s">
        <v>1584</v>
      </c>
      <c r="E1237" s="6" t="s">
        <v>1583</v>
      </c>
      <c r="F1237" s="6">
        <v>778</v>
      </c>
      <c r="G1237" s="6" t="s">
        <v>903</v>
      </c>
      <c r="H1237" s="68">
        <v>116</v>
      </c>
      <c r="I1237" s="6" t="s">
        <v>112</v>
      </c>
      <c r="J1237" s="6" t="s">
        <v>113</v>
      </c>
      <c r="K1237" s="181">
        <v>11600</v>
      </c>
      <c r="L1237" s="6"/>
      <c r="M1237" s="6"/>
      <c r="N1237" s="6"/>
      <c r="O1237" s="6"/>
    </row>
    <row r="1238" spans="1:15" ht="24" hidden="1" x14ac:dyDescent="0.2">
      <c r="A1238" s="737">
        <v>89</v>
      </c>
      <c r="B1238" s="14" t="s">
        <v>133</v>
      </c>
      <c r="C1238" s="2" t="s">
        <v>1564</v>
      </c>
      <c r="D1238" s="2" t="s">
        <v>1585</v>
      </c>
      <c r="E1238" s="2" t="s">
        <v>1586</v>
      </c>
      <c r="F1238" s="2">
        <v>796</v>
      </c>
      <c r="G1238" s="2" t="s">
        <v>107</v>
      </c>
      <c r="H1238" s="66">
        <v>8036</v>
      </c>
      <c r="I1238" s="2" t="s">
        <v>112</v>
      </c>
      <c r="J1238" s="2" t="s">
        <v>113</v>
      </c>
      <c r="K1238" s="261">
        <v>709633</v>
      </c>
      <c r="L1238" s="2" t="s">
        <v>131</v>
      </c>
      <c r="M1238" s="2" t="s">
        <v>8</v>
      </c>
      <c r="N1238" s="2" t="s">
        <v>22</v>
      </c>
      <c r="O1238" s="2" t="s">
        <v>23</v>
      </c>
    </row>
    <row r="1239" spans="1:15" ht="24" hidden="1" x14ac:dyDescent="0.2">
      <c r="A1239" s="738"/>
      <c r="B1239" s="2"/>
      <c r="C1239" s="2"/>
      <c r="D1239" s="6" t="s">
        <v>1587</v>
      </c>
      <c r="E1239" s="6" t="s">
        <v>1588</v>
      </c>
      <c r="F1239" s="6">
        <v>778</v>
      </c>
      <c r="G1239" s="6" t="s">
        <v>903</v>
      </c>
      <c r="H1239" s="68">
        <v>423</v>
      </c>
      <c r="I1239" s="6" t="s">
        <v>112</v>
      </c>
      <c r="J1239" s="6" t="s">
        <v>113</v>
      </c>
      <c r="K1239" s="181">
        <v>63450</v>
      </c>
      <c r="L1239" s="6"/>
      <c r="M1239" s="6"/>
      <c r="N1239" s="6"/>
      <c r="O1239" s="6"/>
    </row>
    <row r="1240" spans="1:15" ht="36" hidden="1" x14ac:dyDescent="0.2">
      <c r="A1240" s="738"/>
      <c r="B1240" s="2"/>
      <c r="C1240" s="2"/>
      <c r="D1240" s="6" t="s">
        <v>1589</v>
      </c>
      <c r="E1240" s="6" t="s">
        <v>1590</v>
      </c>
      <c r="F1240" s="6">
        <v>796</v>
      </c>
      <c r="G1240" s="6" t="s">
        <v>107</v>
      </c>
      <c r="H1240" s="68">
        <v>993</v>
      </c>
      <c r="I1240" s="6" t="s">
        <v>112</v>
      </c>
      <c r="J1240" s="6" t="s">
        <v>113</v>
      </c>
      <c r="K1240" s="181">
        <v>99300</v>
      </c>
      <c r="L1240" s="6"/>
      <c r="M1240" s="6"/>
      <c r="N1240" s="6"/>
      <c r="O1240" s="6"/>
    </row>
    <row r="1241" spans="1:15" ht="36" hidden="1" x14ac:dyDescent="0.2">
      <c r="A1241" s="738"/>
      <c r="B1241" s="2"/>
      <c r="C1241" s="2"/>
      <c r="D1241" s="6" t="s">
        <v>1591</v>
      </c>
      <c r="E1241" s="6" t="s">
        <v>1590</v>
      </c>
      <c r="F1241" s="6">
        <v>796</v>
      </c>
      <c r="G1241" s="6" t="s">
        <v>107</v>
      </c>
      <c r="H1241" s="68">
        <v>1235</v>
      </c>
      <c r="I1241" s="6" t="s">
        <v>112</v>
      </c>
      <c r="J1241" s="6" t="s">
        <v>113</v>
      </c>
      <c r="K1241" s="181">
        <v>123500</v>
      </c>
      <c r="L1241" s="6"/>
      <c r="M1241" s="6"/>
      <c r="N1241" s="6"/>
      <c r="O1241" s="6"/>
    </row>
    <row r="1242" spans="1:15" ht="24" hidden="1" x14ac:dyDescent="0.2">
      <c r="A1242" s="738"/>
      <c r="B1242" s="2"/>
      <c r="C1242" s="2"/>
      <c r="D1242" s="6" t="s">
        <v>1592</v>
      </c>
      <c r="E1242" s="6" t="s">
        <v>1593</v>
      </c>
      <c r="F1242" s="6">
        <v>778</v>
      </c>
      <c r="G1242" s="6" t="s">
        <v>903</v>
      </c>
      <c r="H1242" s="68">
        <v>2483</v>
      </c>
      <c r="I1242" s="6" t="s">
        <v>112</v>
      </c>
      <c r="J1242" s="6" t="s">
        <v>113</v>
      </c>
      <c r="K1242" s="181">
        <v>248300</v>
      </c>
      <c r="L1242" s="6"/>
      <c r="M1242" s="6"/>
      <c r="N1242" s="6"/>
      <c r="O1242" s="6"/>
    </row>
    <row r="1243" spans="1:15" ht="36" hidden="1" x14ac:dyDescent="0.2">
      <c r="A1243" s="738"/>
      <c r="B1243" s="2"/>
      <c r="C1243" s="2"/>
      <c r="D1243" s="6" t="s">
        <v>1594</v>
      </c>
      <c r="E1243" s="6" t="s">
        <v>1595</v>
      </c>
      <c r="F1243" s="6">
        <v>796</v>
      </c>
      <c r="G1243" s="6" t="s">
        <v>107</v>
      </c>
      <c r="H1243" s="68">
        <v>522</v>
      </c>
      <c r="I1243" s="6" t="s">
        <v>112</v>
      </c>
      <c r="J1243" s="6" t="s">
        <v>113</v>
      </c>
      <c r="K1243" s="181">
        <v>52200</v>
      </c>
      <c r="L1243" s="6"/>
      <c r="M1243" s="6"/>
      <c r="N1243" s="6"/>
      <c r="O1243" s="6"/>
    </row>
    <row r="1244" spans="1:15" ht="36" hidden="1" x14ac:dyDescent="0.2">
      <c r="A1244" s="738"/>
      <c r="B1244" s="2"/>
      <c r="C1244" s="2"/>
      <c r="D1244" s="6" t="s">
        <v>1596</v>
      </c>
      <c r="E1244" s="6" t="s">
        <v>1590</v>
      </c>
      <c r="F1244" s="6">
        <v>796</v>
      </c>
      <c r="G1244" s="6" t="s">
        <v>107</v>
      </c>
      <c r="H1244" s="68">
        <v>1100</v>
      </c>
      <c r="I1244" s="6" t="s">
        <v>112</v>
      </c>
      <c r="J1244" s="6" t="s">
        <v>113</v>
      </c>
      <c r="K1244" s="181">
        <v>1991</v>
      </c>
      <c r="L1244" s="6"/>
      <c r="M1244" s="6"/>
      <c r="N1244" s="6"/>
      <c r="O1244" s="6"/>
    </row>
    <row r="1245" spans="1:15" ht="36" hidden="1" x14ac:dyDescent="0.2">
      <c r="A1245" s="738"/>
      <c r="B1245" s="2"/>
      <c r="C1245" s="2"/>
      <c r="D1245" s="6" t="s">
        <v>1597</v>
      </c>
      <c r="E1245" s="6" t="s">
        <v>1595</v>
      </c>
      <c r="F1245" s="6">
        <v>796</v>
      </c>
      <c r="G1245" s="6" t="s">
        <v>107</v>
      </c>
      <c r="H1245" s="68">
        <v>34</v>
      </c>
      <c r="I1245" s="6" t="s">
        <v>112</v>
      </c>
      <c r="J1245" s="6" t="s">
        <v>113</v>
      </c>
      <c r="K1245" s="181">
        <v>34000</v>
      </c>
      <c r="L1245" s="6"/>
      <c r="M1245" s="6"/>
      <c r="N1245" s="6"/>
      <c r="O1245" s="6"/>
    </row>
    <row r="1246" spans="1:15" ht="72" hidden="1" x14ac:dyDescent="0.2">
      <c r="A1246" s="738"/>
      <c r="B1246" s="2"/>
      <c r="C1246" s="2"/>
      <c r="D1246" s="6" t="s">
        <v>1162</v>
      </c>
      <c r="E1246" s="6" t="s">
        <v>3093</v>
      </c>
      <c r="F1246" s="6">
        <v>796</v>
      </c>
      <c r="G1246" s="6" t="s">
        <v>107</v>
      </c>
      <c r="H1246" s="68">
        <v>230</v>
      </c>
      <c r="I1246" s="6" t="s">
        <v>112</v>
      </c>
      <c r="J1246" s="6" t="s">
        <v>113</v>
      </c>
      <c r="K1246" s="181">
        <v>80500</v>
      </c>
      <c r="L1246" s="6"/>
      <c r="M1246" s="6"/>
      <c r="N1246" s="6"/>
      <c r="O1246" s="6"/>
    </row>
    <row r="1247" spans="1:15" ht="36" hidden="1" x14ac:dyDescent="0.2">
      <c r="A1247" s="738"/>
      <c r="B1247" s="2"/>
      <c r="C1247" s="2"/>
      <c r="D1247" s="6" t="s">
        <v>1598</v>
      </c>
      <c r="E1247" s="6" t="s">
        <v>3112</v>
      </c>
      <c r="F1247" s="6">
        <v>796</v>
      </c>
      <c r="G1247" s="6" t="s">
        <v>107</v>
      </c>
      <c r="H1247" s="68">
        <v>500</v>
      </c>
      <c r="I1247" s="6" t="s">
        <v>112</v>
      </c>
      <c r="J1247" s="6" t="s">
        <v>113</v>
      </c>
      <c r="K1247" s="181">
        <v>200</v>
      </c>
      <c r="L1247" s="6"/>
      <c r="M1247" s="6"/>
      <c r="N1247" s="6"/>
      <c r="O1247" s="6"/>
    </row>
    <row r="1248" spans="1:15" ht="48" hidden="1" x14ac:dyDescent="0.2">
      <c r="A1248" s="739"/>
      <c r="B1248" s="2"/>
      <c r="C1248" s="2"/>
      <c r="D1248" s="6" t="s">
        <v>1599</v>
      </c>
      <c r="E1248" s="6" t="s">
        <v>1600</v>
      </c>
      <c r="F1248" s="6">
        <v>796</v>
      </c>
      <c r="G1248" s="6" t="s">
        <v>107</v>
      </c>
      <c r="H1248" s="68">
        <v>516</v>
      </c>
      <c r="I1248" s="6" t="s">
        <v>112</v>
      </c>
      <c r="J1248" s="6" t="s">
        <v>113</v>
      </c>
      <c r="K1248" s="181">
        <v>6192</v>
      </c>
      <c r="L1248" s="6"/>
      <c r="M1248" s="6"/>
      <c r="N1248" s="6"/>
      <c r="O1248" s="6"/>
    </row>
    <row r="1249" spans="1:15" ht="24" hidden="1" x14ac:dyDescent="0.2">
      <c r="A1249" s="737">
        <v>91</v>
      </c>
      <c r="B1249" s="2" t="s">
        <v>1621</v>
      </c>
      <c r="C1249" s="2" t="s">
        <v>1622</v>
      </c>
      <c r="D1249" s="2" t="s">
        <v>1623</v>
      </c>
      <c r="E1249" s="2" t="s">
        <v>1624</v>
      </c>
      <c r="F1249" s="2">
        <v>796</v>
      </c>
      <c r="G1249" s="2" t="s">
        <v>107</v>
      </c>
      <c r="H1249" s="66">
        <v>1146</v>
      </c>
      <c r="I1249" s="2" t="s">
        <v>18</v>
      </c>
      <c r="J1249" s="2" t="s">
        <v>33</v>
      </c>
      <c r="K1249" s="261">
        <v>841159</v>
      </c>
      <c r="L1249" s="2" t="s">
        <v>131</v>
      </c>
      <c r="M1249" s="2" t="s">
        <v>875</v>
      </c>
      <c r="N1249" s="2" t="s">
        <v>22</v>
      </c>
      <c r="O1249" s="2" t="s">
        <v>23</v>
      </c>
    </row>
    <row r="1250" spans="1:15" ht="36" hidden="1" x14ac:dyDescent="0.2">
      <c r="A1250" s="738"/>
      <c r="B1250" s="2"/>
      <c r="C1250" s="2"/>
      <c r="D1250" s="6" t="s">
        <v>1625</v>
      </c>
      <c r="E1250" s="6" t="s">
        <v>1626</v>
      </c>
      <c r="F1250" s="6">
        <v>796</v>
      </c>
      <c r="G1250" s="6" t="s">
        <v>107</v>
      </c>
      <c r="H1250" s="68">
        <v>17</v>
      </c>
      <c r="I1250" s="6" t="s">
        <v>18</v>
      </c>
      <c r="J1250" s="6" t="s">
        <v>33</v>
      </c>
      <c r="K1250" s="181">
        <v>84286</v>
      </c>
      <c r="L1250" s="6"/>
      <c r="M1250" s="6"/>
      <c r="N1250" s="6"/>
      <c r="O1250" s="6"/>
    </row>
    <row r="1251" spans="1:15" ht="24" hidden="1" x14ac:dyDescent="0.2">
      <c r="A1251" s="738"/>
      <c r="B1251" s="2"/>
      <c r="C1251" s="2"/>
      <c r="D1251" s="6" t="s">
        <v>1627</v>
      </c>
      <c r="E1251" s="6" t="s">
        <v>1628</v>
      </c>
      <c r="F1251" s="6">
        <v>796</v>
      </c>
      <c r="G1251" s="6" t="s">
        <v>107</v>
      </c>
      <c r="H1251" s="68">
        <v>520</v>
      </c>
      <c r="I1251" s="6" t="s">
        <v>18</v>
      </c>
      <c r="J1251" s="6" t="s">
        <v>33</v>
      </c>
      <c r="K1251" s="181">
        <v>431600</v>
      </c>
      <c r="L1251" s="6"/>
      <c r="M1251" s="6"/>
      <c r="N1251" s="6"/>
      <c r="O1251" s="6"/>
    </row>
    <row r="1252" spans="1:15" hidden="1" x14ac:dyDescent="0.2">
      <c r="A1252" s="738"/>
      <c r="B1252" s="2"/>
      <c r="C1252" s="2"/>
      <c r="D1252" s="6" t="s">
        <v>1629</v>
      </c>
      <c r="E1252" s="6" t="s">
        <v>1628</v>
      </c>
      <c r="F1252" s="6">
        <v>796</v>
      </c>
      <c r="G1252" s="6" t="s">
        <v>107</v>
      </c>
      <c r="H1252" s="68">
        <v>100</v>
      </c>
      <c r="I1252" s="6" t="s">
        <v>18</v>
      </c>
      <c r="J1252" s="6" t="s">
        <v>33</v>
      </c>
      <c r="K1252" s="181">
        <v>225000</v>
      </c>
      <c r="L1252" s="6"/>
      <c r="M1252" s="6"/>
      <c r="N1252" s="6"/>
      <c r="O1252" s="6"/>
    </row>
    <row r="1253" spans="1:15" hidden="1" x14ac:dyDescent="0.2">
      <c r="A1253" s="739"/>
      <c r="B1253" s="2"/>
      <c r="C1253" s="2"/>
      <c r="D1253" s="6" t="s">
        <v>1630</v>
      </c>
      <c r="E1253" s="6" t="s">
        <v>1631</v>
      </c>
      <c r="F1253" s="6">
        <v>796</v>
      </c>
      <c r="G1253" s="6" t="s">
        <v>107</v>
      </c>
      <c r="H1253" s="68">
        <v>509</v>
      </c>
      <c r="I1253" s="6" t="s">
        <v>18</v>
      </c>
      <c r="J1253" s="6" t="s">
        <v>33</v>
      </c>
      <c r="K1253" s="181">
        <v>100273</v>
      </c>
      <c r="L1253" s="6"/>
      <c r="M1253" s="6"/>
      <c r="N1253" s="6"/>
      <c r="O1253" s="6"/>
    </row>
    <row r="1254" spans="1:15" ht="24" hidden="1" x14ac:dyDescent="0.2">
      <c r="A1254" s="737">
        <v>93</v>
      </c>
      <c r="B1254" s="2" t="s">
        <v>1635</v>
      </c>
      <c r="C1254" s="2" t="s">
        <v>1636</v>
      </c>
      <c r="D1254" s="2" t="s">
        <v>1637</v>
      </c>
      <c r="E1254" s="2" t="s">
        <v>1638</v>
      </c>
      <c r="F1254" s="2">
        <v>715</v>
      </c>
      <c r="G1254" s="2" t="s">
        <v>1639</v>
      </c>
      <c r="H1254" s="66">
        <v>6857</v>
      </c>
      <c r="I1254" s="2" t="s">
        <v>112</v>
      </c>
      <c r="J1254" s="2" t="s">
        <v>113</v>
      </c>
      <c r="K1254" s="261">
        <v>3709276.5</v>
      </c>
      <c r="L1254" s="2" t="s">
        <v>1244</v>
      </c>
      <c r="M1254" s="2" t="s">
        <v>8</v>
      </c>
      <c r="N1254" s="2" t="s">
        <v>22</v>
      </c>
      <c r="O1254" s="2" t="s">
        <v>23</v>
      </c>
    </row>
    <row r="1255" spans="1:15" ht="24" hidden="1" x14ac:dyDescent="0.2">
      <c r="A1255" s="738"/>
      <c r="B1255" s="2"/>
      <c r="C1255" s="2"/>
      <c r="D1255" s="6" t="s">
        <v>1640</v>
      </c>
      <c r="E1255" s="6" t="s">
        <v>1641</v>
      </c>
      <c r="F1255" s="6">
        <v>715</v>
      </c>
      <c r="G1255" s="6" t="s">
        <v>1639</v>
      </c>
      <c r="H1255" s="68">
        <v>1</v>
      </c>
      <c r="I1255" s="6" t="s">
        <v>112</v>
      </c>
      <c r="J1255" s="6" t="s">
        <v>113</v>
      </c>
      <c r="K1255" s="181">
        <v>448.47</v>
      </c>
      <c r="L1255" s="6"/>
      <c r="M1255" s="6"/>
      <c r="N1255" s="6"/>
      <c r="O1255" s="6"/>
    </row>
    <row r="1256" spans="1:15" ht="24" hidden="1" x14ac:dyDescent="0.2">
      <c r="A1256" s="738"/>
      <c r="B1256" s="2"/>
      <c r="C1256" s="2"/>
      <c r="D1256" s="6" t="s">
        <v>1642</v>
      </c>
      <c r="E1256" s="6" t="s">
        <v>1641</v>
      </c>
      <c r="F1256" s="6">
        <v>715</v>
      </c>
      <c r="G1256" s="6" t="s">
        <v>1639</v>
      </c>
      <c r="H1256" s="68">
        <v>5</v>
      </c>
      <c r="I1256" s="6" t="s">
        <v>112</v>
      </c>
      <c r="J1256" s="6" t="s">
        <v>113</v>
      </c>
      <c r="K1256" s="181">
        <v>2242.35</v>
      </c>
      <c r="L1256" s="6"/>
      <c r="M1256" s="6"/>
      <c r="N1256" s="6"/>
      <c r="O1256" s="6"/>
    </row>
    <row r="1257" spans="1:15" ht="24" hidden="1" x14ac:dyDescent="0.2">
      <c r="A1257" s="738"/>
      <c r="B1257" s="2"/>
      <c r="C1257" s="2"/>
      <c r="D1257" s="6" t="s">
        <v>1643</v>
      </c>
      <c r="E1257" s="6" t="s">
        <v>1641</v>
      </c>
      <c r="F1257" s="6">
        <v>715</v>
      </c>
      <c r="G1257" s="6" t="s">
        <v>1639</v>
      </c>
      <c r="H1257" s="68">
        <v>15</v>
      </c>
      <c r="I1257" s="6" t="s">
        <v>112</v>
      </c>
      <c r="J1257" s="6" t="s">
        <v>113</v>
      </c>
      <c r="K1257" s="181">
        <v>6727.05</v>
      </c>
      <c r="L1257" s="6"/>
      <c r="M1257" s="6"/>
      <c r="N1257" s="6"/>
      <c r="O1257" s="6"/>
    </row>
    <row r="1258" spans="1:15" ht="24" hidden="1" x14ac:dyDescent="0.2">
      <c r="A1258" s="738"/>
      <c r="B1258" s="2"/>
      <c r="C1258" s="2"/>
      <c r="D1258" s="6" t="s">
        <v>1644</v>
      </c>
      <c r="E1258" s="6" t="s">
        <v>1641</v>
      </c>
      <c r="F1258" s="6">
        <v>715</v>
      </c>
      <c r="G1258" s="6" t="s">
        <v>1639</v>
      </c>
      <c r="H1258" s="68">
        <v>57</v>
      </c>
      <c r="I1258" s="6" t="s">
        <v>112</v>
      </c>
      <c r="J1258" s="6" t="s">
        <v>113</v>
      </c>
      <c r="K1258" s="181">
        <v>25562.79</v>
      </c>
      <c r="L1258" s="6"/>
      <c r="M1258" s="6"/>
      <c r="N1258" s="6"/>
      <c r="O1258" s="6"/>
    </row>
    <row r="1259" spans="1:15" ht="24" hidden="1" x14ac:dyDescent="0.2">
      <c r="A1259" s="738"/>
      <c r="B1259" s="2"/>
      <c r="C1259" s="2"/>
      <c r="D1259" s="6" t="s">
        <v>1645</v>
      </c>
      <c r="E1259" s="6" t="s">
        <v>1641</v>
      </c>
      <c r="F1259" s="6">
        <v>715</v>
      </c>
      <c r="G1259" s="6" t="s">
        <v>1639</v>
      </c>
      <c r="H1259" s="68">
        <v>49</v>
      </c>
      <c r="I1259" s="6" t="s">
        <v>112</v>
      </c>
      <c r="J1259" s="6" t="s">
        <v>113</v>
      </c>
      <c r="K1259" s="181">
        <v>21975.03</v>
      </c>
      <c r="L1259" s="6"/>
      <c r="M1259" s="6"/>
      <c r="N1259" s="6"/>
      <c r="O1259" s="6"/>
    </row>
    <row r="1260" spans="1:15" ht="24" hidden="1" x14ac:dyDescent="0.2">
      <c r="A1260" s="738"/>
      <c r="B1260" s="2"/>
      <c r="C1260" s="2"/>
      <c r="D1260" s="6" t="s">
        <v>1646</v>
      </c>
      <c r="E1260" s="6" t="s">
        <v>1641</v>
      </c>
      <c r="F1260" s="6">
        <v>715</v>
      </c>
      <c r="G1260" s="6" t="s">
        <v>1639</v>
      </c>
      <c r="H1260" s="68">
        <v>16</v>
      </c>
      <c r="I1260" s="6" t="s">
        <v>112</v>
      </c>
      <c r="J1260" s="6" t="s">
        <v>113</v>
      </c>
      <c r="K1260" s="181">
        <v>7175.52</v>
      </c>
      <c r="L1260" s="6"/>
      <c r="M1260" s="6"/>
      <c r="N1260" s="6"/>
      <c r="O1260" s="6"/>
    </row>
    <row r="1261" spans="1:15" ht="24" hidden="1" x14ac:dyDescent="0.2">
      <c r="A1261" s="738"/>
      <c r="B1261" s="2"/>
      <c r="C1261" s="2"/>
      <c r="D1261" s="6" t="s">
        <v>1647</v>
      </c>
      <c r="E1261" s="6" t="s">
        <v>1641</v>
      </c>
      <c r="F1261" s="6">
        <v>715</v>
      </c>
      <c r="G1261" s="6" t="s">
        <v>1639</v>
      </c>
      <c r="H1261" s="68">
        <v>5</v>
      </c>
      <c r="I1261" s="6" t="s">
        <v>112</v>
      </c>
      <c r="J1261" s="6" t="s">
        <v>113</v>
      </c>
      <c r="K1261" s="181">
        <v>2242.35</v>
      </c>
      <c r="L1261" s="6"/>
      <c r="M1261" s="6"/>
      <c r="N1261" s="6"/>
      <c r="O1261" s="6"/>
    </row>
    <row r="1262" spans="1:15" ht="24" hidden="1" x14ac:dyDescent="0.2">
      <c r="A1262" s="738"/>
      <c r="B1262" s="2"/>
      <c r="C1262" s="2"/>
      <c r="D1262" s="6" t="s">
        <v>1648</v>
      </c>
      <c r="E1262" s="6" t="s">
        <v>1641</v>
      </c>
      <c r="F1262" s="6">
        <v>715</v>
      </c>
      <c r="G1262" s="6" t="s">
        <v>1639</v>
      </c>
      <c r="H1262" s="68">
        <v>1</v>
      </c>
      <c r="I1262" s="6" t="s">
        <v>112</v>
      </c>
      <c r="J1262" s="6" t="s">
        <v>113</v>
      </c>
      <c r="K1262" s="181">
        <v>448.47</v>
      </c>
      <c r="L1262" s="6"/>
      <c r="M1262" s="6"/>
      <c r="N1262" s="6"/>
      <c r="O1262" s="6"/>
    </row>
    <row r="1263" spans="1:15" ht="24" hidden="1" x14ac:dyDescent="0.2">
      <c r="A1263" s="738"/>
      <c r="B1263" s="2"/>
      <c r="C1263" s="2"/>
      <c r="D1263" s="6" t="s">
        <v>1649</v>
      </c>
      <c r="E1263" s="6" t="s">
        <v>1641</v>
      </c>
      <c r="F1263" s="6">
        <v>715</v>
      </c>
      <c r="G1263" s="6" t="s">
        <v>1639</v>
      </c>
      <c r="H1263" s="68">
        <v>1</v>
      </c>
      <c r="I1263" s="6" t="s">
        <v>112</v>
      </c>
      <c r="J1263" s="6" t="s">
        <v>113</v>
      </c>
      <c r="K1263" s="181">
        <v>448.47</v>
      </c>
      <c r="L1263" s="6"/>
      <c r="M1263" s="6"/>
      <c r="N1263" s="6"/>
      <c r="O1263" s="6"/>
    </row>
    <row r="1264" spans="1:15" ht="24" hidden="1" x14ac:dyDescent="0.2">
      <c r="A1264" s="738"/>
      <c r="B1264" s="2"/>
      <c r="C1264" s="2"/>
      <c r="D1264" s="6" t="s">
        <v>1650</v>
      </c>
      <c r="E1264" s="6" t="s">
        <v>1651</v>
      </c>
      <c r="F1264" s="6">
        <v>715</v>
      </c>
      <c r="G1264" s="6" t="s">
        <v>1639</v>
      </c>
      <c r="H1264" s="68">
        <v>4</v>
      </c>
      <c r="I1264" s="6" t="s">
        <v>112</v>
      </c>
      <c r="J1264" s="6" t="s">
        <v>113</v>
      </c>
      <c r="K1264" s="181">
        <v>2346.12</v>
      </c>
      <c r="L1264" s="6"/>
      <c r="M1264" s="6"/>
      <c r="N1264" s="6"/>
      <c r="O1264" s="6"/>
    </row>
    <row r="1265" spans="1:15" ht="24" hidden="1" x14ac:dyDescent="0.2">
      <c r="A1265" s="738"/>
      <c r="B1265" s="2"/>
      <c r="C1265" s="2"/>
      <c r="D1265" s="6" t="s">
        <v>1652</v>
      </c>
      <c r="E1265" s="6" t="s">
        <v>1651</v>
      </c>
      <c r="F1265" s="6">
        <v>715</v>
      </c>
      <c r="G1265" s="6" t="s">
        <v>1639</v>
      </c>
      <c r="H1265" s="68">
        <v>2</v>
      </c>
      <c r="I1265" s="6" t="s">
        <v>112</v>
      </c>
      <c r="J1265" s="6" t="s">
        <v>113</v>
      </c>
      <c r="K1265" s="181">
        <v>1173.06</v>
      </c>
      <c r="L1265" s="6"/>
      <c r="M1265" s="6"/>
      <c r="N1265" s="6"/>
      <c r="O1265" s="6"/>
    </row>
    <row r="1266" spans="1:15" ht="24" hidden="1" x14ac:dyDescent="0.2">
      <c r="A1266" s="738"/>
      <c r="B1266" s="2"/>
      <c r="C1266" s="2"/>
      <c r="D1266" s="6" t="s">
        <v>1653</v>
      </c>
      <c r="E1266" s="6" t="s">
        <v>1651</v>
      </c>
      <c r="F1266" s="6">
        <v>715</v>
      </c>
      <c r="G1266" s="6" t="s">
        <v>1639</v>
      </c>
      <c r="H1266" s="68">
        <v>32</v>
      </c>
      <c r="I1266" s="6" t="s">
        <v>112</v>
      </c>
      <c r="J1266" s="6" t="s">
        <v>113</v>
      </c>
      <c r="K1266" s="181">
        <v>18768.96</v>
      </c>
      <c r="L1266" s="6"/>
      <c r="M1266" s="6"/>
      <c r="N1266" s="6"/>
      <c r="O1266" s="6"/>
    </row>
    <row r="1267" spans="1:15" ht="24" hidden="1" x14ac:dyDescent="0.2">
      <c r="A1267" s="738"/>
      <c r="B1267" s="2"/>
      <c r="C1267" s="2"/>
      <c r="D1267" s="6" t="s">
        <v>1654</v>
      </c>
      <c r="E1267" s="6" t="s">
        <v>1651</v>
      </c>
      <c r="F1267" s="6">
        <v>715</v>
      </c>
      <c r="G1267" s="6" t="s">
        <v>1639</v>
      </c>
      <c r="H1267" s="68">
        <v>141</v>
      </c>
      <c r="I1267" s="6" t="s">
        <v>112</v>
      </c>
      <c r="J1267" s="6" t="s">
        <v>113</v>
      </c>
      <c r="K1267" s="181">
        <v>82700.73</v>
      </c>
      <c r="L1267" s="6"/>
      <c r="M1267" s="6"/>
      <c r="N1267" s="6"/>
      <c r="O1267" s="6"/>
    </row>
    <row r="1268" spans="1:15" ht="24" hidden="1" x14ac:dyDescent="0.2">
      <c r="A1268" s="738"/>
      <c r="B1268" s="2"/>
      <c r="C1268" s="2"/>
      <c r="D1268" s="6" t="s">
        <v>1655</v>
      </c>
      <c r="E1268" s="6" t="s">
        <v>1651</v>
      </c>
      <c r="F1268" s="6">
        <v>715</v>
      </c>
      <c r="G1268" s="6" t="s">
        <v>1639</v>
      </c>
      <c r="H1268" s="68">
        <v>352</v>
      </c>
      <c r="I1268" s="6" t="s">
        <v>112</v>
      </c>
      <c r="J1268" s="6" t="s">
        <v>113</v>
      </c>
      <c r="K1268" s="181">
        <v>206458.56</v>
      </c>
      <c r="L1268" s="6"/>
      <c r="M1268" s="6"/>
      <c r="N1268" s="6"/>
      <c r="O1268" s="6"/>
    </row>
    <row r="1269" spans="1:15" ht="24" hidden="1" x14ac:dyDescent="0.2">
      <c r="A1269" s="738"/>
      <c r="B1269" s="2"/>
      <c r="C1269" s="2"/>
      <c r="D1269" s="6" t="s">
        <v>1656</v>
      </c>
      <c r="E1269" s="6" t="s">
        <v>1651</v>
      </c>
      <c r="F1269" s="6">
        <v>715</v>
      </c>
      <c r="G1269" s="6" t="s">
        <v>1639</v>
      </c>
      <c r="H1269" s="68">
        <v>814</v>
      </c>
      <c r="I1269" s="6" t="s">
        <v>112</v>
      </c>
      <c r="J1269" s="6" t="s">
        <v>113</v>
      </c>
      <c r="K1269" s="181">
        <v>477435.42</v>
      </c>
      <c r="L1269" s="6"/>
      <c r="M1269" s="6"/>
      <c r="N1269" s="6"/>
      <c r="O1269" s="6"/>
    </row>
    <row r="1270" spans="1:15" ht="24" hidden="1" x14ac:dyDescent="0.2">
      <c r="A1270" s="738"/>
      <c r="B1270" s="2"/>
      <c r="C1270" s="2"/>
      <c r="D1270" s="6" t="s">
        <v>1657</v>
      </c>
      <c r="E1270" s="6" t="s">
        <v>1651</v>
      </c>
      <c r="F1270" s="6">
        <v>715</v>
      </c>
      <c r="G1270" s="6" t="s">
        <v>1639</v>
      </c>
      <c r="H1270" s="68">
        <v>694</v>
      </c>
      <c r="I1270" s="6" t="s">
        <v>112</v>
      </c>
      <c r="J1270" s="6" t="s">
        <v>113</v>
      </c>
      <c r="K1270" s="181">
        <v>407051.82</v>
      </c>
      <c r="L1270" s="6"/>
      <c r="M1270" s="6"/>
      <c r="N1270" s="6"/>
      <c r="O1270" s="6"/>
    </row>
    <row r="1271" spans="1:15" ht="24" hidden="1" x14ac:dyDescent="0.2">
      <c r="A1271" s="738"/>
      <c r="B1271" s="2"/>
      <c r="C1271" s="2"/>
      <c r="D1271" s="6" t="s">
        <v>1658</v>
      </c>
      <c r="E1271" s="6" t="s">
        <v>1651</v>
      </c>
      <c r="F1271" s="6">
        <v>715</v>
      </c>
      <c r="G1271" s="6" t="s">
        <v>1639</v>
      </c>
      <c r="H1271" s="68">
        <v>196</v>
      </c>
      <c r="I1271" s="6" t="s">
        <v>112</v>
      </c>
      <c r="J1271" s="6" t="s">
        <v>113</v>
      </c>
      <c r="K1271" s="181">
        <v>114959.88</v>
      </c>
      <c r="L1271" s="6"/>
      <c r="M1271" s="6"/>
      <c r="N1271" s="6"/>
      <c r="O1271" s="6"/>
    </row>
    <row r="1272" spans="1:15" ht="24" hidden="1" x14ac:dyDescent="0.2">
      <c r="A1272" s="738"/>
      <c r="B1272" s="2"/>
      <c r="C1272" s="2"/>
      <c r="D1272" s="6" t="s">
        <v>1659</v>
      </c>
      <c r="E1272" s="6" t="s">
        <v>1651</v>
      </c>
      <c r="F1272" s="6">
        <v>715</v>
      </c>
      <c r="G1272" s="6" t="s">
        <v>1639</v>
      </c>
      <c r="H1272" s="68">
        <v>109</v>
      </c>
      <c r="I1272" s="6" t="s">
        <v>112</v>
      </c>
      <c r="J1272" s="6" t="s">
        <v>113</v>
      </c>
      <c r="K1272" s="181">
        <v>63931.77</v>
      </c>
      <c r="L1272" s="6"/>
      <c r="M1272" s="6"/>
      <c r="N1272" s="6"/>
      <c r="O1272" s="6"/>
    </row>
    <row r="1273" spans="1:15" ht="24" hidden="1" x14ac:dyDescent="0.2">
      <c r="A1273" s="738"/>
      <c r="B1273" s="2"/>
      <c r="C1273" s="2"/>
      <c r="D1273" s="6" t="s">
        <v>1660</v>
      </c>
      <c r="E1273" s="6" t="s">
        <v>1651</v>
      </c>
      <c r="F1273" s="6">
        <v>715</v>
      </c>
      <c r="G1273" s="6" t="s">
        <v>1639</v>
      </c>
      <c r="H1273" s="68">
        <v>35</v>
      </c>
      <c r="I1273" s="6" t="s">
        <v>112</v>
      </c>
      <c r="J1273" s="6" t="s">
        <v>113</v>
      </c>
      <c r="K1273" s="181">
        <v>20528.55</v>
      </c>
      <c r="L1273" s="6"/>
      <c r="M1273" s="6"/>
      <c r="N1273" s="6"/>
      <c r="O1273" s="6"/>
    </row>
    <row r="1274" spans="1:15" ht="24" hidden="1" x14ac:dyDescent="0.2">
      <c r="A1274" s="738"/>
      <c r="B1274" s="2"/>
      <c r="C1274" s="2"/>
      <c r="D1274" s="6" t="s">
        <v>1661</v>
      </c>
      <c r="E1274" s="6" t="s">
        <v>1651</v>
      </c>
      <c r="F1274" s="6">
        <v>715</v>
      </c>
      <c r="G1274" s="6" t="s">
        <v>1639</v>
      </c>
      <c r="H1274" s="68">
        <v>6</v>
      </c>
      <c r="I1274" s="6" t="s">
        <v>112</v>
      </c>
      <c r="J1274" s="6" t="s">
        <v>113</v>
      </c>
      <c r="K1274" s="181">
        <v>3519.18</v>
      </c>
      <c r="L1274" s="6"/>
      <c r="M1274" s="6"/>
      <c r="N1274" s="6"/>
      <c r="O1274" s="6"/>
    </row>
    <row r="1275" spans="1:15" ht="24" hidden="1" x14ac:dyDescent="0.2">
      <c r="A1275" s="738"/>
      <c r="B1275" s="2"/>
      <c r="C1275" s="2"/>
      <c r="D1275" s="6" t="s">
        <v>1662</v>
      </c>
      <c r="E1275" s="6" t="s">
        <v>1663</v>
      </c>
      <c r="F1275" s="6">
        <v>715</v>
      </c>
      <c r="G1275" s="6" t="s">
        <v>1639</v>
      </c>
      <c r="H1275" s="68">
        <v>3</v>
      </c>
      <c r="I1275" s="6" t="s">
        <v>112</v>
      </c>
      <c r="J1275" s="6" t="s">
        <v>113</v>
      </c>
      <c r="K1275" s="181">
        <v>2380.41</v>
      </c>
      <c r="L1275" s="6"/>
      <c r="M1275" s="6"/>
      <c r="N1275" s="6"/>
      <c r="O1275" s="6"/>
    </row>
    <row r="1276" spans="1:15" ht="24" hidden="1" x14ac:dyDescent="0.2">
      <c r="A1276" s="738"/>
      <c r="B1276" s="2"/>
      <c r="C1276" s="2"/>
      <c r="D1276" s="6" t="s">
        <v>1664</v>
      </c>
      <c r="E1276" s="6" t="s">
        <v>1663</v>
      </c>
      <c r="F1276" s="6">
        <v>715</v>
      </c>
      <c r="G1276" s="6" t="s">
        <v>1639</v>
      </c>
      <c r="H1276" s="68">
        <v>5</v>
      </c>
      <c r="I1276" s="6" t="s">
        <v>112</v>
      </c>
      <c r="J1276" s="6" t="s">
        <v>113</v>
      </c>
      <c r="K1276" s="181">
        <v>3967.35</v>
      </c>
      <c r="L1276" s="6"/>
      <c r="M1276" s="6"/>
      <c r="N1276" s="6"/>
      <c r="O1276" s="6"/>
    </row>
    <row r="1277" spans="1:15" ht="24" hidden="1" x14ac:dyDescent="0.2">
      <c r="A1277" s="738"/>
      <c r="B1277" s="2"/>
      <c r="C1277" s="2"/>
      <c r="D1277" s="6" t="s">
        <v>1665</v>
      </c>
      <c r="E1277" s="6" t="s">
        <v>1663</v>
      </c>
      <c r="F1277" s="6">
        <v>715</v>
      </c>
      <c r="G1277" s="6" t="s">
        <v>1639</v>
      </c>
      <c r="H1277" s="68">
        <v>5</v>
      </c>
      <c r="I1277" s="6" t="s">
        <v>112</v>
      </c>
      <c r="J1277" s="6" t="s">
        <v>113</v>
      </c>
      <c r="K1277" s="181">
        <v>3967.35</v>
      </c>
      <c r="L1277" s="6"/>
      <c r="M1277" s="6"/>
      <c r="N1277" s="6"/>
      <c r="O1277" s="6"/>
    </row>
    <row r="1278" spans="1:15" ht="24" hidden="1" x14ac:dyDescent="0.2">
      <c r="A1278" s="738"/>
      <c r="B1278" s="2"/>
      <c r="C1278" s="2"/>
      <c r="D1278" s="6" t="s">
        <v>1666</v>
      </c>
      <c r="E1278" s="6" t="s">
        <v>1663</v>
      </c>
      <c r="F1278" s="6">
        <v>715</v>
      </c>
      <c r="G1278" s="6" t="s">
        <v>1639</v>
      </c>
      <c r="H1278" s="68">
        <v>3</v>
      </c>
      <c r="I1278" s="6" t="s">
        <v>112</v>
      </c>
      <c r="J1278" s="6" t="s">
        <v>113</v>
      </c>
      <c r="K1278" s="181">
        <v>2380.41</v>
      </c>
      <c r="L1278" s="6"/>
      <c r="M1278" s="6"/>
      <c r="N1278" s="6"/>
      <c r="O1278" s="6"/>
    </row>
    <row r="1279" spans="1:15" ht="24" hidden="1" x14ac:dyDescent="0.2">
      <c r="A1279" s="738"/>
      <c r="B1279" s="2"/>
      <c r="C1279" s="2"/>
      <c r="D1279" s="6" t="s">
        <v>1667</v>
      </c>
      <c r="E1279" s="6" t="s">
        <v>1663</v>
      </c>
      <c r="F1279" s="6">
        <v>715</v>
      </c>
      <c r="G1279" s="6" t="s">
        <v>1639</v>
      </c>
      <c r="H1279" s="68">
        <v>34</v>
      </c>
      <c r="I1279" s="6" t="s">
        <v>112</v>
      </c>
      <c r="J1279" s="6" t="s">
        <v>113</v>
      </c>
      <c r="K1279" s="181">
        <v>26977.98</v>
      </c>
      <c r="L1279" s="6"/>
      <c r="M1279" s="6"/>
      <c r="N1279" s="6"/>
      <c r="O1279" s="6"/>
    </row>
    <row r="1280" spans="1:15" ht="24" hidden="1" x14ac:dyDescent="0.2">
      <c r="A1280" s="738"/>
      <c r="B1280" s="2"/>
      <c r="C1280" s="2"/>
      <c r="D1280" s="6" t="s">
        <v>1668</v>
      </c>
      <c r="E1280" s="6" t="s">
        <v>1663</v>
      </c>
      <c r="F1280" s="6">
        <v>715</v>
      </c>
      <c r="G1280" s="6" t="s">
        <v>1639</v>
      </c>
      <c r="H1280" s="68">
        <v>88</v>
      </c>
      <c r="I1280" s="6" t="s">
        <v>112</v>
      </c>
      <c r="J1280" s="6" t="s">
        <v>113</v>
      </c>
      <c r="K1280" s="181">
        <v>69825.36</v>
      </c>
      <c r="L1280" s="6"/>
      <c r="M1280" s="6"/>
      <c r="N1280" s="6"/>
      <c r="O1280" s="6"/>
    </row>
    <row r="1281" spans="1:15" ht="24" hidden="1" x14ac:dyDescent="0.2">
      <c r="A1281" s="738"/>
      <c r="B1281" s="2"/>
      <c r="C1281" s="2"/>
      <c r="D1281" s="6" t="s">
        <v>1669</v>
      </c>
      <c r="E1281" s="6" t="s">
        <v>1663</v>
      </c>
      <c r="F1281" s="6">
        <v>715</v>
      </c>
      <c r="G1281" s="6" t="s">
        <v>1639</v>
      </c>
      <c r="H1281" s="68">
        <v>242</v>
      </c>
      <c r="I1281" s="6" t="s">
        <v>112</v>
      </c>
      <c r="J1281" s="6" t="s">
        <v>113</v>
      </c>
      <c r="K1281" s="181">
        <v>192019.74</v>
      </c>
      <c r="L1281" s="6"/>
      <c r="M1281" s="6"/>
      <c r="N1281" s="6"/>
      <c r="O1281" s="6"/>
    </row>
    <row r="1282" spans="1:15" ht="24" hidden="1" x14ac:dyDescent="0.2">
      <c r="A1282" s="738"/>
      <c r="B1282" s="2"/>
      <c r="C1282" s="2"/>
      <c r="D1282" s="6" t="s">
        <v>1670</v>
      </c>
      <c r="E1282" s="6" t="s">
        <v>1663</v>
      </c>
      <c r="F1282" s="6">
        <v>715</v>
      </c>
      <c r="G1282" s="6" t="s">
        <v>1639</v>
      </c>
      <c r="H1282" s="68">
        <v>194</v>
      </c>
      <c r="I1282" s="6" t="s">
        <v>112</v>
      </c>
      <c r="J1282" s="6" t="s">
        <v>113</v>
      </c>
      <c r="K1282" s="181">
        <v>153933.18</v>
      </c>
      <c r="L1282" s="6"/>
      <c r="M1282" s="6"/>
      <c r="N1282" s="6"/>
      <c r="O1282" s="6"/>
    </row>
    <row r="1283" spans="1:15" ht="24" hidden="1" x14ac:dyDescent="0.2">
      <c r="A1283" s="738"/>
      <c r="B1283" s="2"/>
      <c r="C1283" s="2"/>
      <c r="D1283" s="6" t="s">
        <v>1671</v>
      </c>
      <c r="E1283" s="6" t="s">
        <v>1663</v>
      </c>
      <c r="F1283" s="6">
        <v>715</v>
      </c>
      <c r="G1283" s="6" t="s">
        <v>1639</v>
      </c>
      <c r="H1283" s="68">
        <v>56</v>
      </c>
      <c r="I1283" s="6" t="s">
        <v>112</v>
      </c>
      <c r="J1283" s="6" t="s">
        <v>113</v>
      </c>
      <c r="K1283" s="181">
        <v>44434.32</v>
      </c>
      <c r="L1283" s="6"/>
      <c r="M1283" s="6"/>
      <c r="N1283" s="6"/>
      <c r="O1283" s="6"/>
    </row>
    <row r="1284" spans="1:15" ht="24" hidden="1" x14ac:dyDescent="0.2">
      <c r="A1284" s="738"/>
      <c r="B1284" s="2"/>
      <c r="C1284" s="2"/>
      <c r="D1284" s="6" t="s">
        <v>1672</v>
      </c>
      <c r="E1284" s="6" t="s">
        <v>1663</v>
      </c>
      <c r="F1284" s="6">
        <v>715</v>
      </c>
      <c r="G1284" s="6" t="s">
        <v>1639</v>
      </c>
      <c r="H1284" s="68">
        <v>29</v>
      </c>
      <c r="I1284" s="6" t="s">
        <v>112</v>
      </c>
      <c r="J1284" s="6" t="s">
        <v>113</v>
      </c>
      <c r="K1284" s="181">
        <v>23010.63</v>
      </c>
      <c r="L1284" s="6"/>
      <c r="M1284" s="6"/>
      <c r="N1284" s="6"/>
      <c r="O1284" s="6"/>
    </row>
    <row r="1285" spans="1:15" ht="24" hidden="1" x14ac:dyDescent="0.2">
      <c r="A1285" s="738"/>
      <c r="B1285" s="2"/>
      <c r="C1285" s="2"/>
      <c r="D1285" s="6" t="s">
        <v>1673</v>
      </c>
      <c r="E1285" s="6" t="s">
        <v>1663</v>
      </c>
      <c r="F1285" s="6">
        <v>715</v>
      </c>
      <c r="G1285" s="6" t="s">
        <v>1639</v>
      </c>
      <c r="H1285" s="68">
        <v>18</v>
      </c>
      <c r="I1285" s="6" t="s">
        <v>112</v>
      </c>
      <c r="J1285" s="6" t="s">
        <v>113</v>
      </c>
      <c r="K1285" s="181">
        <v>14282.46</v>
      </c>
      <c r="L1285" s="6"/>
      <c r="M1285" s="6"/>
      <c r="N1285" s="6"/>
      <c r="O1285" s="6"/>
    </row>
    <row r="1286" spans="1:15" ht="24" hidden="1" x14ac:dyDescent="0.2">
      <c r="A1286" s="738"/>
      <c r="B1286" s="2"/>
      <c r="C1286" s="2"/>
      <c r="D1286" s="6" t="s">
        <v>1674</v>
      </c>
      <c r="E1286" s="6" t="s">
        <v>1663</v>
      </c>
      <c r="F1286" s="6">
        <v>715</v>
      </c>
      <c r="G1286" s="6" t="s">
        <v>1639</v>
      </c>
      <c r="H1286" s="68">
        <v>5</v>
      </c>
      <c r="I1286" s="6" t="s">
        <v>112</v>
      </c>
      <c r="J1286" s="6" t="s">
        <v>113</v>
      </c>
      <c r="K1286" s="181">
        <v>3967.35</v>
      </c>
      <c r="L1286" s="6"/>
      <c r="M1286" s="6"/>
      <c r="N1286" s="6"/>
      <c r="O1286" s="6"/>
    </row>
    <row r="1287" spans="1:15" ht="24" hidden="1" x14ac:dyDescent="0.2">
      <c r="A1287" s="738"/>
      <c r="B1287" s="2"/>
      <c r="C1287" s="2"/>
      <c r="D1287" s="6" t="s">
        <v>1675</v>
      </c>
      <c r="E1287" s="6" t="s">
        <v>1663</v>
      </c>
      <c r="F1287" s="6">
        <v>715</v>
      </c>
      <c r="G1287" s="6" t="s">
        <v>1639</v>
      </c>
      <c r="H1287" s="68">
        <v>1</v>
      </c>
      <c r="I1287" s="6" t="s">
        <v>112</v>
      </c>
      <c r="J1287" s="6" t="s">
        <v>113</v>
      </c>
      <c r="K1287" s="181">
        <v>639.41</v>
      </c>
      <c r="L1287" s="6"/>
      <c r="M1287" s="6"/>
      <c r="N1287" s="6"/>
      <c r="O1287" s="6"/>
    </row>
    <row r="1288" spans="1:15" ht="24" hidden="1" x14ac:dyDescent="0.2">
      <c r="A1288" s="738"/>
      <c r="B1288" s="2"/>
      <c r="C1288" s="2"/>
      <c r="D1288" s="6" t="s">
        <v>1676</v>
      </c>
      <c r="E1288" s="6" t="s">
        <v>1663</v>
      </c>
      <c r="F1288" s="6">
        <v>715</v>
      </c>
      <c r="G1288" s="6" t="s">
        <v>1639</v>
      </c>
      <c r="H1288" s="68">
        <v>4</v>
      </c>
      <c r="I1288" s="6" t="s">
        <v>112</v>
      </c>
      <c r="J1288" s="6" t="s">
        <v>113</v>
      </c>
      <c r="K1288" s="181">
        <v>2557.64</v>
      </c>
      <c r="L1288" s="6"/>
      <c r="M1288" s="6"/>
      <c r="N1288" s="6"/>
      <c r="O1288" s="6"/>
    </row>
    <row r="1289" spans="1:15" ht="24" hidden="1" x14ac:dyDescent="0.2">
      <c r="A1289" s="738"/>
      <c r="B1289" s="2"/>
      <c r="C1289" s="2"/>
      <c r="D1289" s="6" t="s">
        <v>1677</v>
      </c>
      <c r="E1289" s="6" t="s">
        <v>1663</v>
      </c>
      <c r="F1289" s="6">
        <v>715</v>
      </c>
      <c r="G1289" s="6" t="s">
        <v>1639</v>
      </c>
      <c r="H1289" s="68">
        <v>53</v>
      </c>
      <c r="I1289" s="6" t="s">
        <v>112</v>
      </c>
      <c r="J1289" s="6" t="s">
        <v>113</v>
      </c>
      <c r="K1289" s="181">
        <v>33888.730000000003</v>
      </c>
      <c r="L1289" s="6"/>
      <c r="M1289" s="6"/>
      <c r="N1289" s="6"/>
      <c r="O1289" s="6"/>
    </row>
    <row r="1290" spans="1:15" ht="24" hidden="1" x14ac:dyDescent="0.2">
      <c r="A1290" s="738"/>
      <c r="B1290" s="2"/>
      <c r="C1290" s="2"/>
      <c r="D1290" s="6" t="s">
        <v>1678</v>
      </c>
      <c r="E1290" s="6" t="s">
        <v>1663</v>
      </c>
      <c r="F1290" s="6">
        <v>715</v>
      </c>
      <c r="G1290" s="6" t="s">
        <v>1639</v>
      </c>
      <c r="H1290" s="68">
        <v>157</v>
      </c>
      <c r="I1290" s="6" t="s">
        <v>112</v>
      </c>
      <c r="J1290" s="6" t="s">
        <v>113</v>
      </c>
      <c r="K1290" s="181">
        <v>100387.37</v>
      </c>
      <c r="L1290" s="6"/>
      <c r="M1290" s="6"/>
      <c r="N1290" s="6"/>
      <c r="O1290" s="6"/>
    </row>
    <row r="1291" spans="1:15" ht="24" hidden="1" x14ac:dyDescent="0.2">
      <c r="A1291" s="738"/>
      <c r="B1291" s="2"/>
      <c r="C1291" s="2"/>
      <c r="D1291" s="6" t="s">
        <v>1679</v>
      </c>
      <c r="E1291" s="6" t="s">
        <v>1663</v>
      </c>
      <c r="F1291" s="6">
        <v>715</v>
      </c>
      <c r="G1291" s="6" t="s">
        <v>1639</v>
      </c>
      <c r="H1291" s="68">
        <v>267</v>
      </c>
      <c r="I1291" s="6" t="s">
        <v>112</v>
      </c>
      <c r="J1291" s="6" t="s">
        <v>113</v>
      </c>
      <c r="K1291" s="181">
        <v>170722.47</v>
      </c>
      <c r="L1291" s="6"/>
      <c r="M1291" s="6"/>
      <c r="N1291" s="6"/>
      <c r="O1291" s="6"/>
    </row>
    <row r="1292" spans="1:15" ht="24" hidden="1" x14ac:dyDescent="0.2">
      <c r="A1292" s="738"/>
      <c r="B1292" s="2"/>
      <c r="C1292" s="2"/>
      <c r="D1292" s="6" t="s">
        <v>1680</v>
      </c>
      <c r="E1292" s="6" t="s">
        <v>1663</v>
      </c>
      <c r="F1292" s="6">
        <v>715</v>
      </c>
      <c r="G1292" s="6" t="s">
        <v>1639</v>
      </c>
      <c r="H1292" s="68">
        <v>245</v>
      </c>
      <c r="I1292" s="6" t="s">
        <v>112</v>
      </c>
      <c r="J1292" s="6" t="s">
        <v>113</v>
      </c>
      <c r="K1292" s="181">
        <v>156655.45000000001</v>
      </c>
      <c r="L1292" s="6"/>
      <c r="M1292" s="6"/>
      <c r="N1292" s="6"/>
      <c r="O1292" s="6"/>
    </row>
    <row r="1293" spans="1:15" ht="24" hidden="1" x14ac:dyDescent="0.2">
      <c r="A1293" s="738"/>
      <c r="B1293" s="2"/>
      <c r="C1293" s="2"/>
      <c r="D1293" s="6" t="s">
        <v>1681</v>
      </c>
      <c r="E1293" s="6" t="s">
        <v>1663</v>
      </c>
      <c r="F1293" s="6">
        <v>715</v>
      </c>
      <c r="G1293" s="6" t="s">
        <v>1639</v>
      </c>
      <c r="H1293" s="68">
        <v>61</v>
      </c>
      <c r="I1293" s="6" t="s">
        <v>112</v>
      </c>
      <c r="J1293" s="6" t="s">
        <v>113</v>
      </c>
      <c r="K1293" s="181">
        <v>39004.01</v>
      </c>
      <c r="L1293" s="6"/>
      <c r="M1293" s="6"/>
      <c r="N1293" s="6"/>
      <c r="O1293" s="6"/>
    </row>
    <row r="1294" spans="1:15" ht="24" hidden="1" x14ac:dyDescent="0.2">
      <c r="A1294" s="738"/>
      <c r="B1294" s="2"/>
      <c r="C1294" s="2"/>
      <c r="D1294" s="6" t="s">
        <v>1682</v>
      </c>
      <c r="E1294" s="6" t="s">
        <v>1663</v>
      </c>
      <c r="F1294" s="6">
        <v>715</v>
      </c>
      <c r="G1294" s="6" t="s">
        <v>1639</v>
      </c>
      <c r="H1294" s="68">
        <v>38</v>
      </c>
      <c r="I1294" s="6" t="s">
        <v>112</v>
      </c>
      <c r="J1294" s="6" t="s">
        <v>113</v>
      </c>
      <c r="K1294" s="181">
        <v>24297.58</v>
      </c>
      <c r="L1294" s="6"/>
      <c r="M1294" s="6"/>
      <c r="N1294" s="6"/>
      <c r="O1294" s="6"/>
    </row>
    <row r="1295" spans="1:15" ht="24" hidden="1" x14ac:dyDescent="0.2">
      <c r="A1295" s="738"/>
      <c r="B1295" s="2"/>
      <c r="C1295" s="2"/>
      <c r="D1295" s="6" t="s">
        <v>1683</v>
      </c>
      <c r="E1295" s="6" t="s">
        <v>1663</v>
      </c>
      <c r="F1295" s="6">
        <v>715</v>
      </c>
      <c r="G1295" s="6" t="s">
        <v>1639</v>
      </c>
      <c r="H1295" s="68">
        <v>17</v>
      </c>
      <c r="I1295" s="6" t="s">
        <v>112</v>
      </c>
      <c r="J1295" s="6" t="s">
        <v>113</v>
      </c>
      <c r="K1295" s="181">
        <v>10869.97</v>
      </c>
      <c r="L1295" s="6"/>
      <c r="M1295" s="6"/>
      <c r="N1295" s="6"/>
      <c r="O1295" s="6"/>
    </row>
    <row r="1296" spans="1:15" ht="24" hidden="1" x14ac:dyDescent="0.2">
      <c r="A1296" s="738"/>
      <c r="B1296" s="2"/>
      <c r="C1296" s="2"/>
      <c r="D1296" s="6" t="s">
        <v>1684</v>
      </c>
      <c r="E1296" s="6" t="s">
        <v>1663</v>
      </c>
      <c r="F1296" s="6">
        <v>715</v>
      </c>
      <c r="G1296" s="6" t="s">
        <v>1639</v>
      </c>
      <c r="H1296" s="68">
        <v>1</v>
      </c>
      <c r="I1296" s="6" t="s">
        <v>112</v>
      </c>
      <c r="J1296" s="6" t="s">
        <v>113</v>
      </c>
      <c r="K1296" s="181">
        <v>639.41</v>
      </c>
      <c r="L1296" s="6"/>
      <c r="M1296" s="6"/>
      <c r="N1296" s="6"/>
      <c r="O1296" s="6"/>
    </row>
    <row r="1297" spans="1:15" ht="24" hidden="1" x14ac:dyDescent="0.2">
      <c r="A1297" s="738"/>
      <c r="B1297" s="2"/>
      <c r="C1297" s="2"/>
      <c r="D1297" s="6" t="s">
        <v>1685</v>
      </c>
      <c r="E1297" s="6" t="s">
        <v>1686</v>
      </c>
      <c r="F1297" s="6">
        <v>715</v>
      </c>
      <c r="G1297" s="6" t="s">
        <v>1639</v>
      </c>
      <c r="H1297" s="68">
        <v>1</v>
      </c>
      <c r="I1297" s="6" t="s">
        <v>112</v>
      </c>
      <c r="J1297" s="6" t="s">
        <v>113</v>
      </c>
      <c r="K1297" s="181">
        <v>672.88</v>
      </c>
      <c r="L1297" s="6"/>
      <c r="M1297" s="6"/>
      <c r="N1297" s="6"/>
      <c r="O1297" s="6"/>
    </row>
    <row r="1298" spans="1:15" ht="24" hidden="1" x14ac:dyDescent="0.2">
      <c r="A1298" s="738"/>
      <c r="B1298" s="2"/>
      <c r="C1298" s="2"/>
      <c r="D1298" s="6" t="s">
        <v>1687</v>
      </c>
      <c r="E1298" s="6" t="s">
        <v>1686</v>
      </c>
      <c r="F1298" s="6">
        <v>715</v>
      </c>
      <c r="G1298" s="6" t="s">
        <v>1639</v>
      </c>
      <c r="H1298" s="68">
        <v>1</v>
      </c>
      <c r="I1298" s="6" t="s">
        <v>112</v>
      </c>
      <c r="J1298" s="6" t="s">
        <v>113</v>
      </c>
      <c r="K1298" s="181">
        <v>672.88</v>
      </c>
      <c r="L1298" s="6"/>
      <c r="M1298" s="6"/>
      <c r="N1298" s="6"/>
      <c r="O1298" s="6"/>
    </row>
    <row r="1299" spans="1:15" ht="24" hidden="1" x14ac:dyDescent="0.2">
      <c r="A1299" s="738"/>
      <c r="B1299" s="2"/>
      <c r="C1299" s="2"/>
      <c r="D1299" s="6" t="s">
        <v>1688</v>
      </c>
      <c r="E1299" s="6" t="s">
        <v>1686</v>
      </c>
      <c r="F1299" s="6">
        <v>715</v>
      </c>
      <c r="G1299" s="6" t="s">
        <v>1639</v>
      </c>
      <c r="H1299" s="68">
        <v>3</v>
      </c>
      <c r="I1299" s="6" t="s">
        <v>112</v>
      </c>
      <c r="J1299" s="6" t="s">
        <v>113</v>
      </c>
      <c r="K1299" s="181">
        <v>2018.64</v>
      </c>
      <c r="L1299" s="6"/>
      <c r="M1299" s="6"/>
      <c r="N1299" s="6"/>
      <c r="O1299" s="6"/>
    </row>
    <row r="1300" spans="1:15" ht="24" hidden="1" x14ac:dyDescent="0.2">
      <c r="A1300" s="738"/>
      <c r="B1300" s="2"/>
      <c r="C1300" s="2"/>
      <c r="D1300" s="6" t="s">
        <v>1689</v>
      </c>
      <c r="E1300" s="6" t="s">
        <v>1686</v>
      </c>
      <c r="F1300" s="6">
        <v>715</v>
      </c>
      <c r="G1300" s="6" t="s">
        <v>1639</v>
      </c>
      <c r="H1300" s="68">
        <v>42</v>
      </c>
      <c r="I1300" s="6" t="s">
        <v>112</v>
      </c>
      <c r="J1300" s="6" t="s">
        <v>113</v>
      </c>
      <c r="K1300" s="181">
        <v>28260.959999999999</v>
      </c>
      <c r="L1300" s="6"/>
      <c r="M1300" s="6"/>
      <c r="N1300" s="6"/>
      <c r="O1300" s="6"/>
    </row>
    <row r="1301" spans="1:15" ht="24" hidden="1" x14ac:dyDescent="0.2">
      <c r="A1301" s="738"/>
      <c r="B1301" s="2"/>
      <c r="C1301" s="2"/>
      <c r="D1301" s="6" t="s">
        <v>1690</v>
      </c>
      <c r="E1301" s="6" t="s">
        <v>1686</v>
      </c>
      <c r="F1301" s="6">
        <v>715</v>
      </c>
      <c r="G1301" s="6" t="s">
        <v>1639</v>
      </c>
      <c r="H1301" s="68">
        <v>47</v>
      </c>
      <c r="I1301" s="6" t="s">
        <v>112</v>
      </c>
      <c r="J1301" s="6" t="s">
        <v>113</v>
      </c>
      <c r="K1301" s="181">
        <v>31625.360000000001</v>
      </c>
      <c r="L1301" s="6"/>
      <c r="M1301" s="6"/>
      <c r="N1301" s="6"/>
      <c r="O1301" s="6"/>
    </row>
    <row r="1302" spans="1:15" ht="24" hidden="1" x14ac:dyDescent="0.2">
      <c r="A1302" s="738"/>
      <c r="B1302" s="2"/>
      <c r="C1302" s="2"/>
      <c r="D1302" s="6" t="s">
        <v>1691</v>
      </c>
      <c r="E1302" s="6" t="s">
        <v>1686</v>
      </c>
      <c r="F1302" s="6">
        <v>715</v>
      </c>
      <c r="G1302" s="6" t="s">
        <v>1639</v>
      </c>
      <c r="H1302" s="68">
        <v>9</v>
      </c>
      <c r="I1302" s="6" t="s">
        <v>112</v>
      </c>
      <c r="J1302" s="6" t="s">
        <v>113</v>
      </c>
      <c r="K1302" s="181">
        <v>6055.92</v>
      </c>
      <c r="L1302" s="6"/>
      <c r="M1302" s="6"/>
      <c r="N1302" s="6"/>
      <c r="O1302" s="6"/>
    </row>
    <row r="1303" spans="1:15" ht="24" hidden="1" x14ac:dyDescent="0.2">
      <c r="A1303" s="738"/>
      <c r="B1303" s="2"/>
      <c r="C1303" s="2"/>
      <c r="D1303" s="6" t="s">
        <v>1692</v>
      </c>
      <c r="E1303" s="6" t="s">
        <v>1686</v>
      </c>
      <c r="F1303" s="6">
        <v>715</v>
      </c>
      <c r="G1303" s="6" t="s">
        <v>1639</v>
      </c>
      <c r="H1303" s="68">
        <v>3</v>
      </c>
      <c r="I1303" s="6" t="s">
        <v>112</v>
      </c>
      <c r="J1303" s="6" t="s">
        <v>113</v>
      </c>
      <c r="K1303" s="181">
        <v>2018.64</v>
      </c>
      <c r="L1303" s="6"/>
      <c r="M1303" s="6"/>
      <c r="N1303" s="6"/>
      <c r="O1303" s="6"/>
    </row>
    <row r="1304" spans="1:15" ht="24" hidden="1" x14ac:dyDescent="0.2">
      <c r="A1304" s="738"/>
      <c r="B1304" s="2"/>
      <c r="C1304" s="2"/>
      <c r="D1304" s="6" t="s">
        <v>1693</v>
      </c>
      <c r="E1304" s="6" t="s">
        <v>1651</v>
      </c>
      <c r="F1304" s="6">
        <v>715</v>
      </c>
      <c r="G1304" s="6" t="s">
        <v>1639</v>
      </c>
      <c r="H1304" s="68">
        <v>6</v>
      </c>
      <c r="I1304" s="6" t="s">
        <v>112</v>
      </c>
      <c r="J1304" s="6" t="s">
        <v>113</v>
      </c>
      <c r="K1304" s="181">
        <v>3726.12</v>
      </c>
      <c r="L1304" s="6"/>
      <c r="M1304" s="6"/>
      <c r="N1304" s="6"/>
      <c r="O1304" s="6"/>
    </row>
    <row r="1305" spans="1:15" ht="24" hidden="1" x14ac:dyDescent="0.2">
      <c r="A1305" s="738"/>
      <c r="B1305" s="2"/>
      <c r="C1305" s="2"/>
      <c r="D1305" s="6" t="s">
        <v>1694</v>
      </c>
      <c r="E1305" s="6" t="s">
        <v>1651</v>
      </c>
      <c r="F1305" s="6">
        <v>715</v>
      </c>
      <c r="G1305" s="6" t="s">
        <v>1639</v>
      </c>
      <c r="H1305" s="68">
        <v>27</v>
      </c>
      <c r="I1305" s="6" t="s">
        <v>112</v>
      </c>
      <c r="J1305" s="6" t="s">
        <v>113</v>
      </c>
      <c r="K1305" s="181">
        <v>16767.54</v>
      </c>
      <c r="L1305" s="6"/>
      <c r="M1305" s="6"/>
      <c r="N1305" s="6"/>
      <c r="O1305" s="6"/>
    </row>
    <row r="1306" spans="1:15" ht="24" hidden="1" x14ac:dyDescent="0.2">
      <c r="A1306" s="738"/>
      <c r="B1306" s="2"/>
      <c r="C1306" s="2"/>
      <c r="D1306" s="6" t="s">
        <v>1695</v>
      </c>
      <c r="E1306" s="6" t="s">
        <v>1651</v>
      </c>
      <c r="F1306" s="6">
        <v>715</v>
      </c>
      <c r="G1306" s="6" t="s">
        <v>1639</v>
      </c>
      <c r="H1306" s="68">
        <v>60</v>
      </c>
      <c r="I1306" s="6" t="s">
        <v>112</v>
      </c>
      <c r="J1306" s="6" t="s">
        <v>113</v>
      </c>
      <c r="K1306" s="181">
        <v>37261.199999999997</v>
      </c>
      <c r="L1306" s="6"/>
      <c r="M1306" s="6"/>
      <c r="N1306" s="6"/>
      <c r="O1306" s="6"/>
    </row>
    <row r="1307" spans="1:15" ht="24" hidden="1" x14ac:dyDescent="0.2">
      <c r="A1307" s="738"/>
      <c r="B1307" s="2"/>
      <c r="C1307" s="2"/>
      <c r="D1307" s="6" t="s">
        <v>1696</v>
      </c>
      <c r="E1307" s="6" t="s">
        <v>1651</v>
      </c>
      <c r="F1307" s="6">
        <v>715</v>
      </c>
      <c r="G1307" s="6" t="s">
        <v>1639</v>
      </c>
      <c r="H1307" s="68">
        <v>34</v>
      </c>
      <c r="I1307" s="6" t="s">
        <v>112</v>
      </c>
      <c r="J1307" s="6" t="s">
        <v>113</v>
      </c>
      <c r="K1307" s="181">
        <v>21114.68</v>
      </c>
      <c r="L1307" s="6"/>
      <c r="M1307" s="6"/>
      <c r="N1307" s="6"/>
      <c r="O1307" s="6"/>
    </row>
    <row r="1308" spans="1:15" ht="24" hidden="1" x14ac:dyDescent="0.2">
      <c r="A1308" s="738"/>
      <c r="B1308" s="2"/>
      <c r="C1308" s="2"/>
      <c r="D1308" s="6" t="s">
        <v>1697</v>
      </c>
      <c r="E1308" s="6" t="s">
        <v>1651</v>
      </c>
      <c r="F1308" s="6">
        <v>715</v>
      </c>
      <c r="G1308" s="6" t="s">
        <v>1639</v>
      </c>
      <c r="H1308" s="68">
        <v>12</v>
      </c>
      <c r="I1308" s="6" t="s">
        <v>112</v>
      </c>
      <c r="J1308" s="6" t="s">
        <v>113</v>
      </c>
      <c r="K1308" s="181">
        <v>7452.24</v>
      </c>
      <c r="L1308" s="6"/>
      <c r="M1308" s="6"/>
      <c r="N1308" s="6"/>
      <c r="O1308" s="6"/>
    </row>
    <row r="1309" spans="1:15" ht="24" hidden="1" x14ac:dyDescent="0.2">
      <c r="A1309" s="738"/>
      <c r="B1309" s="2"/>
      <c r="C1309" s="2"/>
      <c r="D1309" s="6" t="s">
        <v>1698</v>
      </c>
      <c r="E1309" s="6" t="s">
        <v>1651</v>
      </c>
      <c r="F1309" s="6">
        <v>715</v>
      </c>
      <c r="G1309" s="6" t="s">
        <v>1639</v>
      </c>
      <c r="H1309" s="68">
        <v>7</v>
      </c>
      <c r="I1309" s="6" t="s">
        <v>112</v>
      </c>
      <c r="J1309" s="6" t="s">
        <v>113</v>
      </c>
      <c r="K1309" s="181">
        <v>4347.1400000000003</v>
      </c>
      <c r="L1309" s="6"/>
      <c r="M1309" s="6"/>
      <c r="N1309" s="6"/>
      <c r="O1309" s="6"/>
    </row>
    <row r="1310" spans="1:15" ht="24" hidden="1" x14ac:dyDescent="0.2">
      <c r="A1310" s="738"/>
      <c r="B1310" s="2"/>
      <c r="C1310" s="2"/>
      <c r="D1310" s="6" t="s">
        <v>1699</v>
      </c>
      <c r="E1310" s="6" t="s">
        <v>1651</v>
      </c>
      <c r="F1310" s="6">
        <v>715</v>
      </c>
      <c r="G1310" s="6" t="s">
        <v>1639</v>
      </c>
      <c r="H1310" s="68">
        <v>2</v>
      </c>
      <c r="I1310" s="6" t="s">
        <v>112</v>
      </c>
      <c r="J1310" s="6" t="s">
        <v>113</v>
      </c>
      <c r="K1310" s="181">
        <v>1242.04</v>
      </c>
      <c r="L1310" s="6"/>
      <c r="M1310" s="6"/>
      <c r="N1310" s="6"/>
      <c r="O1310" s="6"/>
    </row>
    <row r="1311" spans="1:15" ht="24" hidden="1" x14ac:dyDescent="0.2">
      <c r="A1311" s="738"/>
      <c r="B1311" s="2"/>
      <c r="C1311" s="2"/>
      <c r="D1311" s="6" t="s">
        <v>1700</v>
      </c>
      <c r="E1311" s="6" t="s">
        <v>1701</v>
      </c>
      <c r="F1311" s="6">
        <v>715</v>
      </c>
      <c r="G1311" s="6" t="s">
        <v>1639</v>
      </c>
      <c r="H1311" s="68">
        <v>1</v>
      </c>
      <c r="I1311" s="6" t="s">
        <v>112</v>
      </c>
      <c r="J1311" s="6" t="s">
        <v>113</v>
      </c>
      <c r="K1311" s="181">
        <v>1825.42</v>
      </c>
      <c r="L1311" s="6"/>
      <c r="M1311" s="6"/>
      <c r="N1311" s="6"/>
      <c r="O1311" s="6"/>
    </row>
    <row r="1312" spans="1:15" ht="24" hidden="1" x14ac:dyDescent="0.2">
      <c r="A1312" s="738"/>
      <c r="B1312" s="2"/>
      <c r="C1312" s="2"/>
      <c r="D1312" s="6" t="s">
        <v>1702</v>
      </c>
      <c r="E1312" s="6" t="s">
        <v>1701</v>
      </c>
      <c r="F1312" s="6">
        <v>715</v>
      </c>
      <c r="G1312" s="6" t="s">
        <v>1639</v>
      </c>
      <c r="H1312" s="68">
        <v>7</v>
      </c>
      <c r="I1312" s="6" t="s">
        <v>112</v>
      </c>
      <c r="J1312" s="6" t="s">
        <v>113</v>
      </c>
      <c r="K1312" s="181">
        <v>12777.94</v>
      </c>
      <c r="L1312" s="6"/>
      <c r="M1312" s="6"/>
      <c r="N1312" s="6"/>
      <c r="O1312" s="6"/>
    </row>
    <row r="1313" spans="1:15" ht="24" hidden="1" x14ac:dyDescent="0.2">
      <c r="A1313" s="738"/>
      <c r="B1313" s="2"/>
      <c r="C1313" s="2"/>
      <c r="D1313" s="6" t="s">
        <v>1703</v>
      </c>
      <c r="E1313" s="6" t="s">
        <v>1701</v>
      </c>
      <c r="F1313" s="6">
        <v>715</v>
      </c>
      <c r="G1313" s="6" t="s">
        <v>1639</v>
      </c>
      <c r="H1313" s="68">
        <v>11</v>
      </c>
      <c r="I1313" s="6" t="s">
        <v>112</v>
      </c>
      <c r="J1313" s="6" t="s">
        <v>113</v>
      </c>
      <c r="K1313" s="181">
        <v>20079.62</v>
      </c>
      <c r="L1313" s="6"/>
      <c r="M1313" s="6"/>
      <c r="N1313" s="6"/>
      <c r="O1313" s="6"/>
    </row>
    <row r="1314" spans="1:15" ht="24" hidden="1" x14ac:dyDescent="0.2">
      <c r="A1314" s="738"/>
      <c r="B1314" s="2"/>
      <c r="C1314" s="2"/>
      <c r="D1314" s="6" t="s">
        <v>1704</v>
      </c>
      <c r="E1314" s="6" t="s">
        <v>1701</v>
      </c>
      <c r="F1314" s="6">
        <v>715</v>
      </c>
      <c r="G1314" s="6" t="s">
        <v>1639</v>
      </c>
      <c r="H1314" s="68">
        <v>4</v>
      </c>
      <c r="I1314" s="6" t="s">
        <v>112</v>
      </c>
      <c r="J1314" s="6" t="s">
        <v>113</v>
      </c>
      <c r="K1314" s="181">
        <v>7301.68</v>
      </c>
      <c r="L1314" s="6"/>
      <c r="M1314" s="6"/>
      <c r="N1314" s="6"/>
      <c r="O1314" s="6"/>
    </row>
    <row r="1315" spans="1:15" ht="36" hidden="1" x14ac:dyDescent="0.2">
      <c r="A1315" s="738"/>
      <c r="B1315" s="2"/>
      <c r="C1315" s="2"/>
      <c r="D1315" s="6" t="s">
        <v>1705</v>
      </c>
      <c r="E1315" s="6" t="s">
        <v>1706</v>
      </c>
      <c r="F1315" s="6">
        <v>715</v>
      </c>
      <c r="G1315" s="6" t="s">
        <v>1639</v>
      </c>
      <c r="H1315" s="68">
        <v>4</v>
      </c>
      <c r="I1315" s="6" t="s">
        <v>112</v>
      </c>
      <c r="J1315" s="6" t="s">
        <v>113</v>
      </c>
      <c r="K1315" s="181">
        <v>685.44</v>
      </c>
      <c r="L1315" s="6"/>
      <c r="M1315" s="6"/>
      <c r="N1315" s="6"/>
      <c r="O1315" s="6"/>
    </row>
    <row r="1316" spans="1:15" ht="36" hidden="1" x14ac:dyDescent="0.2">
      <c r="A1316" s="738"/>
      <c r="B1316" s="2"/>
      <c r="C1316" s="2"/>
      <c r="D1316" s="6" t="s">
        <v>1707</v>
      </c>
      <c r="E1316" s="6" t="s">
        <v>1706</v>
      </c>
      <c r="F1316" s="6">
        <v>715</v>
      </c>
      <c r="G1316" s="6" t="s">
        <v>1639</v>
      </c>
      <c r="H1316" s="68">
        <v>17</v>
      </c>
      <c r="I1316" s="6" t="s">
        <v>112</v>
      </c>
      <c r="J1316" s="6" t="s">
        <v>113</v>
      </c>
      <c r="K1316" s="181">
        <v>2913.12</v>
      </c>
      <c r="L1316" s="6"/>
      <c r="M1316" s="6"/>
      <c r="N1316" s="6"/>
      <c r="O1316" s="6"/>
    </row>
    <row r="1317" spans="1:15" ht="36" hidden="1" x14ac:dyDescent="0.2">
      <c r="A1317" s="738"/>
      <c r="B1317" s="2"/>
      <c r="C1317" s="2"/>
      <c r="D1317" s="6" t="s">
        <v>1708</v>
      </c>
      <c r="E1317" s="6" t="s">
        <v>1706</v>
      </c>
      <c r="F1317" s="6">
        <v>715</v>
      </c>
      <c r="G1317" s="6" t="s">
        <v>1639</v>
      </c>
      <c r="H1317" s="68">
        <v>21</v>
      </c>
      <c r="I1317" s="6" t="s">
        <v>112</v>
      </c>
      <c r="J1317" s="6" t="s">
        <v>113</v>
      </c>
      <c r="K1317" s="181">
        <v>3598.56</v>
      </c>
      <c r="L1317" s="6"/>
      <c r="M1317" s="6"/>
      <c r="N1317" s="6"/>
      <c r="O1317" s="6"/>
    </row>
    <row r="1318" spans="1:15" ht="36" hidden="1" x14ac:dyDescent="0.2">
      <c r="A1318" s="738"/>
      <c r="B1318" s="2"/>
      <c r="C1318" s="2"/>
      <c r="D1318" s="6" t="s">
        <v>1709</v>
      </c>
      <c r="E1318" s="6" t="s">
        <v>1706</v>
      </c>
      <c r="F1318" s="6">
        <v>715</v>
      </c>
      <c r="G1318" s="6" t="s">
        <v>1639</v>
      </c>
      <c r="H1318" s="68">
        <v>8</v>
      </c>
      <c r="I1318" s="6" t="s">
        <v>112</v>
      </c>
      <c r="J1318" s="6" t="s">
        <v>113</v>
      </c>
      <c r="K1318" s="181">
        <v>1370.88</v>
      </c>
      <c r="L1318" s="6"/>
      <c r="M1318" s="6"/>
      <c r="N1318" s="6"/>
      <c r="O1318" s="6"/>
    </row>
    <row r="1319" spans="1:15" ht="36" hidden="1" x14ac:dyDescent="0.2">
      <c r="A1319" s="738"/>
      <c r="B1319" s="2"/>
      <c r="C1319" s="2"/>
      <c r="D1319" s="6" t="s">
        <v>1710</v>
      </c>
      <c r="E1319" s="6" t="s">
        <v>1706</v>
      </c>
      <c r="F1319" s="6">
        <v>715</v>
      </c>
      <c r="G1319" s="6" t="s">
        <v>1639</v>
      </c>
      <c r="H1319" s="68">
        <v>1</v>
      </c>
      <c r="I1319" s="6" t="s">
        <v>112</v>
      </c>
      <c r="J1319" s="6" t="s">
        <v>113</v>
      </c>
      <c r="K1319" s="181">
        <v>171.36</v>
      </c>
      <c r="L1319" s="6"/>
      <c r="M1319" s="6"/>
      <c r="N1319" s="6"/>
      <c r="O1319" s="6"/>
    </row>
    <row r="1320" spans="1:15" ht="36" hidden="1" x14ac:dyDescent="0.2">
      <c r="A1320" s="738"/>
      <c r="B1320" s="2"/>
      <c r="C1320" s="2"/>
      <c r="D1320" s="6" t="s">
        <v>1711</v>
      </c>
      <c r="E1320" s="6" t="s">
        <v>1706</v>
      </c>
      <c r="F1320" s="6">
        <v>715</v>
      </c>
      <c r="G1320" s="6" t="s">
        <v>1639</v>
      </c>
      <c r="H1320" s="68">
        <v>1</v>
      </c>
      <c r="I1320" s="6" t="s">
        <v>112</v>
      </c>
      <c r="J1320" s="6" t="s">
        <v>113</v>
      </c>
      <c r="K1320" s="181">
        <v>171.36</v>
      </c>
      <c r="L1320" s="6"/>
      <c r="M1320" s="6"/>
      <c r="N1320" s="6"/>
      <c r="O1320" s="6"/>
    </row>
    <row r="1321" spans="1:15" ht="24" hidden="1" x14ac:dyDescent="0.2">
      <c r="A1321" s="738"/>
      <c r="B1321" s="2"/>
      <c r="C1321" s="2"/>
      <c r="D1321" s="6" t="s">
        <v>1712</v>
      </c>
      <c r="E1321" s="6" t="s">
        <v>1706</v>
      </c>
      <c r="F1321" s="6">
        <v>715</v>
      </c>
      <c r="G1321" s="6" t="s">
        <v>1639</v>
      </c>
      <c r="H1321" s="68">
        <v>1</v>
      </c>
      <c r="I1321" s="6" t="s">
        <v>112</v>
      </c>
      <c r="J1321" s="6" t="s">
        <v>113</v>
      </c>
      <c r="K1321" s="181">
        <v>281.77999999999997</v>
      </c>
      <c r="L1321" s="6"/>
      <c r="M1321" s="6"/>
      <c r="N1321" s="6"/>
      <c r="O1321" s="6"/>
    </row>
    <row r="1322" spans="1:15" ht="24" hidden="1" x14ac:dyDescent="0.2">
      <c r="A1322" s="738"/>
      <c r="B1322" s="2"/>
      <c r="C1322" s="2"/>
      <c r="D1322" s="6" t="s">
        <v>1713</v>
      </c>
      <c r="E1322" s="6" t="s">
        <v>1706</v>
      </c>
      <c r="F1322" s="6">
        <v>715</v>
      </c>
      <c r="G1322" s="6" t="s">
        <v>1639</v>
      </c>
      <c r="H1322" s="68">
        <v>6</v>
      </c>
      <c r="I1322" s="6" t="s">
        <v>112</v>
      </c>
      <c r="J1322" s="6" t="s">
        <v>113</v>
      </c>
      <c r="K1322" s="181">
        <v>1690.68</v>
      </c>
      <c r="L1322" s="6"/>
      <c r="M1322" s="6"/>
      <c r="N1322" s="6"/>
      <c r="O1322" s="6"/>
    </row>
    <row r="1323" spans="1:15" ht="24" hidden="1" x14ac:dyDescent="0.2">
      <c r="A1323" s="738"/>
      <c r="B1323" s="2"/>
      <c r="C1323" s="2"/>
      <c r="D1323" s="6" t="s">
        <v>1714</v>
      </c>
      <c r="E1323" s="6" t="s">
        <v>1706</v>
      </c>
      <c r="F1323" s="6">
        <v>715</v>
      </c>
      <c r="G1323" s="6" t="s">
        <v>1639</v>
      </c>
      <c r="H1323" s="68">
        <v>12</v>
      </c>
      <c r="I1323" s="6" t="s">
        <v>112</v>
      </c>
      <c r="J1323" s="6" t="s">
        <v>113</v>
      </c>
      <c r="K1323" s="181">
        <v>3381.36</v>
      </c>
      <c r="L1323" s="6"/>
      <c r="M1323" s="6"/>
      <c r="N1323" s="6"/>
      <c r="O1323" s="6"/>
    </row>
    <row r="1324" spans="1:15" ht="24" hidden="1" x14ac:dyDescent="0.2">
      <c r="A1324" s="738"/>
      <c r="B1324" s="2"/>
      <c r="C1324" s="2"/>
      <c r="D1324" s="6" t="s">
        <v>1715</v>
      </c>
      <c r="E1324" s="6" t="s">
        <v>1706</v>
      </c>
      <c r="F1324" s="6">
        <v>715</v>
      </c>
      <c r="G1324" s="6" t="s">
        <v>1639</v>
      </c>
      <c r="H1324" s="68">
        <v>9</v>
      </c>
      <c r="I1324" s="6" t="s">
        <v>112</v>
      </c>
      <c r="J1324" s="6" t="s">
        <v>113</v>
      </c>
      <c r="K1324" s="181">
        <v>2536.02</v>
      </c>
      <c r="L1324" s="6"/>
      <c r="M1324" s="6"/>
      <c r="N1324" s="6"/>
      <c r="O1324" s="6"/>
    </row>
    <row r="1325" spans="1:15" ht="24" hidden="1" x14ac:dyDescent="0.2">
      <c r="A1325" s="738"/>
      <c r="B1325" s="2"/>
      <c r="C1325" s="2"/>
      <c r="D1325" s="6" t="s">
        <v>1716</v>
      </c>
      <c r="E1325" s="6" t="s">
        <v>1706</v>
      </c>
      <c r="F1325" s="6">
        <v>715</v>
      </c>
      <c r="G1325" s="6" t="s">
        <v>1639</v>
      </c>
      <c r="H1325" s="68">
        <v>2</v>
      </c>
      <c r="I1325" s="6" t="s">
        <v>112</v>
      </c>
      <c r="J1325" s="6" t="s">
        <v>113</v>
      </c>
      <c r="K1325" s="181">
        <v>563.55999999999995</v>
      </c>
      <c r="L1325" s="6"/>
      <c r="M1325" s="6"/>
      <c r="N1325" s="6"/>
      <c r="O1325" s="6"/>
    </row>
    <row r="1326" spans="1:15" ht="24" hidden="1" x14ac:dyDescent="0.2">
      <c r="A1326" s="738"/>
      <c r="B1326" s="2"/>
      <c r="C1326" s="2"/>
      <c r="D1326" s="6" t="s">
        <v>1717</v>
      </c>
      <c r="E1326" s="6" t="s">
        <v>1706</v>
      </c>
      <c r="F1326" s="6">
        <v>715</v>
      </c>
      <c r="G1326" s="6" t="s">
        <v>1639</v>
      </c>
      <c r="H1326" s="68">
        <v>1</v>
      </c>
      <c r="I1326" s="6" t="s">
        <v>112</v>
      </c>
      <c r="J1326" s="6" t="s">
        <v>113</v>
      </c>
      <c r="K1326" s="181">
        <v>281.77999999999997</v>
      </c>
      <c r="L1326" s="6"/>
      <c r="M1326" s="6"/>
      <c r="N1326" s="6"/>
      <c r="O1326" s="6"/>
    </row>
    <row r="1327" spans="1:15" ht="24" hidden="1" x14ac:dyDescent="0.2">
      <c r="A1327" s="738"/>
      <c r="B1327" s="2"/>
      <c r="C1327" s="2"/>
      <c r="D1327" s="6" t="s">
        <v>1718</v>
      </c>
      <c r="E1327" s="6" t="s">
        <v>1719</v>
      </c>
      <c r="F1327" s="6">
        <v>715</v>
      </c>
      <c r="G1327" s="6" t="s">
        <v>1639</v>
      </c>
      <c r="H1327" s="68">
        <v>1</v>
      </c>
      <c r="I1327" s="6" t="s">
        <v>112</v>
      </c>
      <c r="J1327" s="6" t="s">
        <v>113</v>
      </c>
      <c r="K1327" s="181">
        <v>483.05</v>
      </c>
      <c r="L1327" s="6"/>
      <c r="M1327" s="6"/>
      <c r="N1327" s="6"/>
      <c r="O1327" s="6"/>
    </row>
    <row r="1328" spans="1:15" ht="24" hidden="1" x14ac:dyDescent="0.2">
      <c r="A1328" s="738"/>
      <c r="B1328" s="2"/>
      <c r="C1328" s="2"/>
      <c r="D1328" s="6" t="s">
        <v>1720</v>
      </c>
      <c r="E1328" s="6" t="s">
        <v>1719</v>
      </c>
      <c r="F1328" s="6">
        <v>715</v>
      </c>
      <c r="G1328" s="6" t="s">
        <v>1639</v>
      </c>
      <c r="H1328" s="68">
        <v>3</v>
      </c>
      <c r="I1328" s="6" t="s">
        <v>112</v>
      </c>
      <c r="J1328" s="6" t="s">
        <v>113</v>
      </c>
      <c r="K1328" s="181">
        <v>1449.15</v>
      </c>
      <c r="L1328" s="6"/>
      <c r="M1328" s="6"/>
      <c r="N1328" s="6"/>
      <c r="O1328" s="6"/>
    </row>
    <row r="1329" spans="1:15" ht="24" hidden="1" x14ac:dyDescent="0.2">
      <c r="A1329" s="738"/>
      <c r="B1329" s="2"/>
      <c r="C1329" s="2"/>
      <c r="D1329" s="6" t="s">
        <v>1721</v>
      </c>
      <c r="E1329" s="6" t="s">
        <v>1719</v>
      </c>
      <c r="F1329" s="6">
        <v>715</v>
      </c>
      <c r="G1329" s="6" t="s">
        <v>1639</v>
      </c>
      <c r="H1329" s="68">
        <v>11</v>
      </c>
      <c r="I1329" s="6" t="s">
        <v>112</v>
      </c>
      <c r="J1329" s="6" t="s">
        <v>113</v>
      </c>
      <c r="K1329" s="181">
        <v>5313.55</v>
      </c>
      <c r="L1329" s="6"/>
      <c r="M1329" s="6"/>
      <c r="N1329" s="6"/>
      <c r="O1329" s="6"/>
    </row>
    <row r="1330" spans="1:15" ht="24" hidden="1" x14ac:dyDescent="0.2">
      <c r="A1330" s="738"/>
      <c r="B1330" s="2"/>
      <c r="C1330" s="2"/>
      <c r="D1330" s="6" t="s">
        <v>1722</v>
      </c>
      <c r="E1330" s="6" t="s">
        <v>1719</v>
      </c>
      <c r="F1330" s="6">
        <v>715</v>
      </c>
      <c r="G1330" s="6" t="s">
        <v>1639</v>
      </c>
      <c r="H1330" s="68">
        <v>25</v>
      </c>
      <c r="I1330" s="6" t="s">
        <v>112</v>
      </c>
      <c r="J1330" s="6" t="s">
        <v>113</v>
      </c>
      <c r="K1330" s="181">
        <v>12076.25</v>
      </c>
      <c r="L1330" s="6"/>
      <c r="M1330" s="6"/>
      <c r="N1330" s="6"/>
      <c r="O1330" s="6"/>
    </row>
    <row r="1331" spans="1:15" ht="24" hidden="1" x14ac:dyDescent="0.2">
      <c r="A1331" s="738"/>
      <c r="B1331" s="2"/>
      <c r="C1331" s="2"/>
      <c r="D1331" s="6" t="s">
        <v>1723</v>
      </c>
      <c r="E1331" s="6" t="s">
        <v>1719</v>
      </c>
      <c r="F1331" s="6">
        <v>715</v>
      </c>
      <c r="G1331" s="6" t="s">
        <v>1639</v>
      </c>
      <c r="H1331" s="68">
        <v>40</v>
      </c>
      <c r="I1331" s="6" t="s">
        <v>112</v>
      </c>
      <c r="J1331" s="6" t="s">
        <v>113</v>
      </c>
      <c r="K1331" s="181">
        <v>19322</v>
      </c>
      <c r="L1331" s="6"/>
      <c r="M1331" s="6"/>
      <c r="N1331" s="6"/>
      <c r="O1331" s="6"/>
    </row>
    <row r="1332" spans="1:15" ht="24" hidden="1" x14ac:dyDescent="0.2">
      <c r="A1332" s="738"/>
      <c r="B1332" s="2"/>
      <c r="C1332" s="2"/>
      <c r="D1332" s="6" t="s">
        <v>1724</v>
      </c>
      <c r="E1332" s="6" t="s">
        <v>1719</v>
      </c>
      <c r="F1332" s="6">
        <v>715</v>
      </c>
      <c r="G1332" s="6" t="s">
        <v>1639</v>
      </c>
      <c r="H1332" s="68">
        <v>18</v>
      </c>
      <c r="I1332" s="6" t="s">
        <v>112</v>
      </c>
      <c r="J1332" s="6" t="s">
        <v>113</v>
      </c>
      <c r="K1332" s="181">
        <v>8694.9</v>
      </c>
      <c r="L1332" s="6"/>
      <c r="M1332" s="6"/>
      <c r="N1332" s="6"/>
      <c r="O1332" s="6"/>
    </row>
    <row r="1333" spans="1:15" ht="24" hidden="1" x14ac:dyDescent="0.2">
      <c r="A1333" s="738"/>
      <c r="B1333" s="2"/>
      <c r="C1333" s="2"/>
      <c r="D1333" s="6" t="s">
        <v>1725</v>
      </c>
      <c r="E1333" s="6" t="s">
        <v>1719</v>
      </c>
      <c r="F1333" s="6">
        <v>715</v>
      </c>
      <c r="G1333" s="6" t="s">
        <v>1639</v>
      </c>
      <c r="H1333" s="68">
        <v>2</v>
      </c>
      <c r="I1333" s="6" t="s">
        <v>112</v>
      </c>
      <c r="J1333" s="6" t="s">
        <v>113</v>
      </c>
      <c r="K1333" s="181">
        <v>966.1</v>
      </c>
      <c r="L1333" s="6"/>
      <c r="M1333" s="6"/>
      <c r="N1333" s="6"/>
      <c r="O1333" s="6"/>
    </row>
    <row r="1334" spans="1:15" ht="24" hidden="1" x14ac:dyDescent="0.2">
      <c r="A1334" s="738"/>
      <c r="B1334" s="2"/>
      <c r="C1334" s="2"/>
      <c r="D1334" s="6" t="s">
        <v>1726</v>
      </c>
      <c r="E1334" s="6" t="s">
        <v>1727</v>
      </c>
      <c r="F1334" s="6">
        <v>715</v>
      </c>
      <c r="G1334" s="6" t="s">
        <v>1639</v>
      </c>
      <c r="H1334" s="68">
        <v>5</v>
      </c>
      <c r="I1334" s="6" t="s">
        <v>112</v>
      </c>
      <c r="J1334" s="6" t="s">
        <v>113</v>
      </c>
      <c r="K1334" s="181">
        <v>2415.25</v>
      </c>
      <c r="L1334" s="6"/>
      <c r="M1334" s="6"/>
      <c r="N1334" s="6"/>
      <c r="O1334" s="6"/>
    </row>
    <row r="1335" spans="1:15" ht="24" hidden="1" x14ac:dyDescent="0.2">
      <c r="A1335" s="738"/>
      <c r="B1335" s="2"/>
      <c r="C1335" s="2"/>
      <c r="D1335" s="6" t="s">
        <v>1728</v>
      </c>
      <c r="E1335" s="6" t="s">
        <v>1729</v>
      </c>
      <c r="F1335" s="6">
        <v>715</v>
      </c>
      <c r="G1335" s="6" t="s">
        <v>1639</v>
      </c>
      <c r="H1335" s="68">
        <v>3</v>
      </c>
      <c r="I1335" s="6" t="s">
        <v>112</v>
      </c>
      <c r="J1335" s="6" t="s">
        <v>113</v>
      </c>
      <c r="K1335" s="181">
        <v>1166.19</v>
      </c>
      <c r="L1335" s="6"/>
      <c r="M1335" s="6"/>
      <c r="N1335" s="6"/>
      <c r="O1335" s="6"/>
    </row>
    <row r="1336" spans="1:15" ht="24" hidden="1" x14ac:dyDescent="0.2">
      <c r="A1336" s="738"/>
      <c r="B1336" s="2"/>
      <c r="C1336" s="2"/>
      <c r="D1336" s="6" t="s">
        <v>1730</v>
      </c>
      <c r="E1336" s="6" t="s">
        <v>1729</v>
      </c>
      <c r="F1336" s="6">
        <v>715</v>
      </c>
      <c r="G1336" s="6" t="s">
        <v>1639</v>
      </c>
      <c r="H1336" s="68">
        <v>5</v>
      </c>
      <c r="I1336" s="6" t="s">
        <v>112</v>
      </c>
      <c r="J1336" s="6" t="s">
        <v>113</v>
      </c>
      <c r="K1336" s="181">
        <v>1943.65</v>
      </c>
      <c r="L1336" s="6"/>
      <c r="M1336" s="6"/>
      <c r="N1336" s="6"/>
      <c r="O1336" s="6"/>
    </row>
    <row r="1337" spans="1:15" ht="24" hidden="1" x14ac:dyDescent="0.2">
      <c r="A1337" s="738"/>
      <c r="B1337" s="2"/>
      <c r="C1337" s="2"/>
      <c r="D1337" s="6" t="s">
        <v>1731</v>
      </c>
      <c r="E1337" s="6" t="s">
        <v>1729</v>
      </c>
      <c r="F1337" s="6">
        <v>715</v>
      </c>
      <c r="G1337" s="6" t="s">
        <v>1639</v>
      </c>
      <c r="H1337" s="68">
        <v>49</v>
      </c>
      <c r="I1337" s="6" t="s">
        <v>112</v>
      </c>
      <c r="J1337" s="6" t="s">
        <v>113</v>
      </c>
      <c r="K1337" s="181">
        <v>19047.77</v>
      </c>
      <c r="L1337" s="6"/>
      <c r="M1337" s="6"/>
      <c r="N1337" s="6"/>
      <c r="O1337" s="6"/>
    </row>
    <row r="1338" spans="1:15" ht="24" hidden="1" x14ac:dyDescent="0.2">
      <c r="A1338" s="738"/>
      <c r="B1338" s="2"/>
      <c r="C1338" s="2"/>
      <c r="D1338" s="6" t="s">
        <v>1732</v>
      </c>
      <c r="E1338" s="6" t="s">
        <v>1729</v>
      </c>
      <c r="F1338" s="6">
        <v>715</v>
      </c>
      <c r="G1338" s="6" t="s">
        <v>1639</v>
      </c>
      <c r="H1338" s="68">
        <v>198</v>
      </c>
      <c r="I1338" s="6" t="s">
        <v>112</v>
      </c>
      <c r="J1338" s="6" t="s">
        <v>113</v>
      </c>
      <c r="K1338" s="181">
        <v>76968.539999999994</v>
      </c>
      <c r="L1338" s="6"/>
      <c r="M1338" s="6"/>
      <c r="N1338" s="6"/>
      <c r="O1338" s="6"/>
    </row>
    <row r="1339" spans="1:15" ht="24" hidden="1" x14ac:dyDescent="0.2">
      <c r="A1339" s="738"/>
      <c r="B1339" s="2"/>
      <c r="C1339" s="2"/>
      <c r="D1339" s="6" t="s">
        <v>1733</v>
      </c>
      <c r="E1339" s="6" t="s">
        <v>1729</v>
      </c>
      <c r="F1339" s="6">
        <v>715</v>
      </c>
      <c r="G1339" s="6" t="s">
        <v>1639</v>
      </c>
      <c r="H1339" s="68">
        <v>445</v>
      </c>
      <c r="I1339" s="6" t="s">
        <v>112</v>
      </c>
      <c r="J1339" s="6" t="s">
        <v>113</v>
      </c>
      <c r="K1339" s="181">
        <v>172984.85</v>
      </c>
      <c r="L1339" s="6"/>
      <c r="M1339" s="6"/>
      <c r="N1339" s="6"/>
      <c r="O1339" s="6"/>
    </row>
    <row r="1340" spans="1:15" ht="24" hidden="1" x14ac:dyDescent="0.2">
      <c r="A1340" s="738"/>
      <c r="B1340" s="2"/>
      <c r="C1340" s="2"/>
      <c r="D1340" s="6" t="s">
        <v>1734</v>
      </c>
      <c r="E1340" s="6" t="s">
        <v>1729</v>
      </c>
      <c r="F1340" s="6">
        <v>715</v>
      </c>
      <c r="G1340" s="6" t="s">
        <v>1639</v>
      </c>
      <c r="H1340" s="68">
        <v>452</v>
      </c>
      <c r="I1340" s="6" t="s">
        <v>112</v>
      </c>
      <c r="J1340" s="6" t="s">
        <v>113</v>
      </c>
      <c r="K1340" s="181">
        <v>175705.96</v>
      </c>
      <c r="L1340" s="6"/>
      <c r="M1340" s="6"/>
      <c r="N1340" s="6"/>
      <c r="O1340" s="6"/>
    </row>
    <row r="1341" spans="1:15" ht="24" hidden="1" x14ac:dyDescent="0.2">
      <c r="A1341" s="738"/>
      <c r="B1341" s="2"/>
      <c r="C1341" s="2"/>
      <c r="D1341" s="6" t="s">
        <v>1735</v>
      </c>
      <c r="E1341" s="6" t="s">
        <v>1729</v>
      </c>
      <c r="F1341" s="6">
        <v>715</v>
      </c>
      <c r="G1341" s="6" t="s">
        <v>1639</v>
      </c>
      <c r="H1341" s="68">
        <v>159</v>
      </c>
      <c r="I1341" s="6" t="s">
        <v>112</v>
      </c>
      <c r="J1341" s="6" t="s">
        <v>113</v>
      </c>
      <c r="K1341" s="181">
        <v>61808.07</v>
      </c>
      <c r="L1341" s="6"/>
      <c r="M1341" s="6"/>
      <c r="N1341" s="6"/>
      <c r="O1341" s="6"/>
    </row>
    <row r="1342" spans="1:15" ht="24" hidden="1" x14ac:dyDescent="0.2">
      <c r="A1342" s="738"/>
      <c r="B1342" s="2"/>
      <c r="C1342" s="2"/>
      <c r="D1342" s="6" t="s">
        <v>1736</v>
      </c>
      <c r="E1342" s="6" t="s">
        <v>1729</v>
      </c>
      <c r="F1342" s="6">
        <v>715</v>
      </c>
      <c r="G1342" s="6" t="s">
        <v>1639</v>
      </c>
      <c r="H1342" s="68">
        <v>70</v>
      </c>
      <c r="I1342" s="6" t="s">
        <v>112</v>
      </c>
      <c r="J1342" s="6" t="s">
        <v>113</v>
      </c>
      <c r="K1342" s="181">
        <v>27211.1</v>
      </c>
      <c r="L1342" s="6"/>
      <c r="M1342" s="6"/>
      <c r="N1342" s="6"/>
      <c r="O1342" s="6"/>
    </row>
    <row r="1343" spans="1:15" ht="24" hidden="1" x14ac:dyDescent="0.2">
      <c r="A1343" s="738"/>
      <c r="B1343" s="2"/>
      <c r="C1343" s="2"/>
      <c r="D1343" s="6" t="s">
        <v>1737</v>
      </c>
      <c r="E1343" s="6" t="s">
        <v>1729</v>
      </c>
      <c r="F1343" s="6">
        <v>715</v>
      </c>
      <c r="G1343" s="6" t="s">
        <v>1639</v>
      </c>
      <c r="H1343" s="68">
        <v>23</v>
      </c>
      <c r="I1343" s="6" t="s">
        <v>112</v>
      </c>
      <c r="J1343" s="6" t="s">
        <v>113</v>
      </c>
      <c r="K1343" s="181">
        <v>8940.7900000000009</v>
      </c>
      <c r="L1343" s="6"/>
      <c r="M1343" s="6"/>
      <c r="N1343" s="6"/>
      <c r="O1343" s="6"/>
    </row>
    <row r="1344" spans="1:15" ht="24" hidden="1" x14ac:dyDescent="0.2">
      <c r="A1344" s="738"/>
      <c r="B1344" s="2"/>
      <c r="C1344" s="2"/>
      <c r="D1344" s="6" t="s">
        <v>1738</v>
      </c>
      <c r="E1344" s="6" t="s">
        <v>1729</v>
      </c>
      <c r="F1344" s="6">
        <v>715</v>
      </c>
      <c r="G1344" s="6" t="s">
        <v>1639</v>
      </c>
      <c r="H1344" s="68">
        <v>2</v>
      </c>
      <c r="I1344" s="6" t="s">
        <v>112</v>
      </c>
      <c r="J1344" s="6" t="s">
        <v>113</v>
      </c>
      <c r="K1344" s="181">
        <v>777.46</v>
      </c>
      <c r="L1344" s="6"/>
      <c r="M1344" s="6"/>
      <c r="N1344" s="6"/>
      <c r="O1344" s="6"/>
    </row>
    <row r="1345" spans="1:15" ht="24" hidden="1" x14ac:dyDescent="0.2">
      <c r="A1345" s="738"/>
      <c r="B1345" s="2"/>
      <c r="C1345" s="2"/>
      <c r="D1345" s="6" t="s">
        <v>1739</v>
      </c>
      <c r="E1345" s="6" t="s">
        <v>1701</v>
      </c>
      <c r="F1345" s="6">
        <v>715</v>
      </c>
      <c r="G1345" s="6" t="s">
        <v>1639</v>
      </c>
      <c r="H1345" s="68">
        <v>6</v>
      </c>
      <c r="I1345" s="6" t="s">
        <v>112</v>
      </c>
      <c r="J1345" s="6" t="s">
        <v>113</v>
      </c>
      <c r="K1345" s="181">
        <v>854.22</v>
      </c>
      <c r="L1345" s="6"/>
      <c r="M1345" s="6"/>
      <c r="N1345" s="6"/>
      <c r="O1345" s="6"/>
    </row>
    <row r="1346" spans="1:15" ht="24" hidden="1" x14ac:dyDescent="0.2">
      <c r="A1346" s="738"/>
      <c r="B1346" s="2"/>
      <c r="C1346" s="2"/>
      <c r="D1346" s="6" t="s">
        <v>1740</v>
      </c>
      <c r="E1346" s="6" t="s">
        <v>1701</v>
      </c>
      <c r="F1346" s="6">
        <v>715</v>
      </c>
      <c r="G1346" s="6" t="s">
        <v>1639</v>
      </c>
      <c r="H1346" s="68">
        <v>16</v>
      </c>
      <c r="I1346" s="6" t="s">
        <v>112</v>
      </c>
      <c r="J1346" s="6" t="s">
        <v>113</v>
      </c>
      <c r="K1346" s="181">
        <v>2277.92</v>
      </c>
      <c r="L1346" s="6"/>
      <c r="M1346" s="6"/>
      <c r="N1346" s="6"/>
      <c r="O1346" s="6"/>
    </row>
    <row r="1347" spans="1:15" ht="24" hidden="1" x14ac:dyDescent="0.2">
      <c r="A1347" s="738"/>
      <c r="B1347" s="2"/>
      <c r="C1347" s="2"/>
      <c r="D1347" s="6" t="s">
        <v>1741</v>
      </c>
      <c r="E1347" s="6" t="s">
        <v>1701</v>
      </c>
      <c r="F1347" s="6">
        <v>715</v>
      </c>
      <c r="G1347" s="6" t="s">
        <v>1639</v>
      </c>
      <c r="H1347" s="68">
        <v>41</v>
      </c>
      <c r="I1347" s="6" t="s">
        <v>112</v>
      </c>
      <c r="J1347" s="6" t="s">
        <v>113</v>
      </c>
      <c r="K1347" s="181">
        <v>5837.17</v>
      </c>
      <c r="L1347" s="6"/>
      <c r="M1347" s="6"/>
      <c r="N1347" s="6"/>
      <c r="O1347" s="6"/>
    </row>
    <row r="1348" spans="1:15" ht="24" hidden="1" x14ac:dyDescent="0.2">
      <c r="A1348" s="738"/>
      <c r="B1348" s="2"/>
      <c r="C1348" s="2"/>
      <c r="D1348" s="6" t="s">
        <v>1742</v>
      </c>
      <c r="E1348" s="6" t="s">
        <v>1701</v>
      </c>
      <c r="F1348" s="6">
        <v>715</v>
      </c>
      <c r="G1348" s="6" t="s">
        <v>1639</v>
      </c>
      <c r="H1348" s="68">
        <v>61</v>
      </c>
      <c r="I1348" s="6" t="s">
        <v>112</v>
      </c>
      <c r="J1348" s="6" t="s">
        <v>113</v>
      </c>
      <c r="K1348" s="181">
        <v>8684.57</v>
      </c>
      <c r="L1348" s="6"/>
      <c r="M1348" s="6"/>
      <c r="N1348" s="6"/>
      <c r="O1348" s="6"/>
    </row>
    <row r="1349" spans="1:15" ht="24" hidden="1" x14ac:dyDescent="0.2">
      <c r="A1349" s="738"/>
      <c r="B1349" s="2"/>
      <c r="C1349" s="2"/>
      <c r="D1349" s="6" t="s">
        <v>1743</v>
      </c>
      <c r="E1349" s="6" t="s">
        <v>1701</v>
      </c>
      <c r="F1349" s="6">
        <v>715</v>
      </c>
      <c r="G1349" s="6" t="s">
        <v>1639</v>
      </c>
      <c r="H1349" s="68">
        <v>36</v>
      </c>
      <c r="I1349" s="6" t="s">
        <v>112</v>
      </c>
      <c r="J1349" s="6" t="s">
        <v>113</v>
      </c>
      <c r="K1349" s="181">
        <v>5125.32</v>
      </c>
      <c r="L1349" s="6"/>
      <c r="M1349" s="6"/>
      <c r="N1349" s="6"/>
      <c r="O1349" s="6"/>
    </row>
    <row r="1350" spans="1:15" ht="24" hidden="1" x14ac:dyDescent="0.2">
      <c r="A1350" s="738"/>
      <c r="B1350" s="2"/>
      <c r="C1350" s="2"/>
      <c r="D1350" s="6" t="s">
        <v>1744</v>
      </c>
      <c r="E1350" s="6" t="s">
        <v>1701</v>
      </c>
      <c r="F1350" s="6">
        <v>715</v>
      </c>
      <c r="G1350" s="6" t="s">
        <v>1639</v>
      </c>
      <c r="H1350" s="68">
        <v>15</v>
      </c>
      <c r="I1350" s="6" t="s">
        <v>112</v>
      </c>
      <c r="J1350" s="6" t="s">
        <v>113</v>
      </c>
      <c r="K1350" s="181">
        <v>2135.5500000000002</v>
      </c>
      <c r="L1350" s="6"/>
      <c r="M1350" s="6"/>
      <c r="N1350" s="6"/>
      <c r="O1350" s="6"/>
    </row>
    <row r="1351" spans="1:15" ht="24" hidden="1" x14ac:dyDescent="0.2">
      <c r="A1351" s="738"/>
      <c r="B1351" s="2"/>
      <c r="C1351" s="2"/>
      <c r="D1351" s="6" t="s">
        <v>1745</v>
      </c>
      <c r="E1351" s="6" t="s">
        <v>1701</v>
      </c>
      <c r="F1351" s="6">
        <v>715</v>
      </c>
      <c r="G1351" s="6" t="s">
        <v>1639</v>
      </c>
      <c r="H1351" s="68">
        <v>3</v>
      </c>
      <c r="I1351" s="6" t="s">
        <v>112</v>
      </c>
      <c r="J1351" s="6" t="s">
        <v>113</v>
      </c>
      <c r="K1351" s="181">
        <v>427.11</v>
      </c>
      <c r="L1351" s="6"/>
      <c r="M1351" s="6"/>
      <c r="N1351" s="6"/>
      <c r="O1351" s="6"/>
    </row>
    <row r="1352" spans="1:15" ht="24" hidden="1" x14ac:dyDescent="0.2">
      <c r="A1352" s="738"/>
      <c r="B1352" s="2"/>
      <c r="C1352" s="2"/>
      <c r="D1352" s="6" t="s">
        <v>1746</v>
      </c>
      <c r="E1352" s="6" t="s">
        <v>1701</v>
      </c>
      <c r="F1352" s="6">
        <v>715</v>
      </c>
      <c r="G1352" s="6" t="s">
        <v>1639</v>
      </c>
      <c r="H1352" s="68">
        <v>3</v>
      </c>
      <c r="I1352" s="6" t="s">
        <v>112</v>
      </c>
      <c r="J1352" s="6" t="s">
        <v>113</v>
      </c>
      <c r="K1352" s="181">
        <v>427.11</v>
      </c>
      <c r="L1352" s="6"/>
      <c r="M1352" s="6"/>
      <c r="N1352" s="6"/>
      <c r="O1352" s="6"/>
    </row>
    <row r="1353" spans="1:15" ht="24" hidden="1" x14ac:dyDescent="0.2">
      <c r="A1353" s="738"/>
      <c r="B1353" s="2"/>
      <c r="C1353" s="2"/>
      <c r="D1353" s="6" t="s">
        <v>1747</v>
      </c>
      <c r="E1353" s="6" t="s">
        <v>1701</v>
      </c>
      <c r="F1353" s="6">
        <v>715</v>
      </c>
      <c r="G1353" s="6" t="s">
        <v>1639</v>
      </c>
      <c r="H1353" s="68">
        <v>1</v>
      </c>
      <c r="I1353" s="6" t="s">
        <v>112</v>
      </c>
      <c r="J1353" s="6" t="s">
        <v>113</v>
      </c>
      <c r="K1353" s="181">
        <v>132.19999999999999</v>
      </c>
      <c r="L1353" s="6"/>
      <c r="M1353" s="6"/>
      <c r="N1353" s="6"/>
      <c r="O1353" s="6"/>
    </row>
    <row r="1354" spans="1:15" ht="24" hidden="1" x14ac:dyDescent="0.2">
      <c r="A1354" s="738"/>
      <c r="B1354" s="2"/>
      <c r="C1354" s="2"/>
      <c r="D1354" s="6" t="s">
        <v>1748</v>
      </c>
      <c r="E1354" s="6" t="s">
        <v>1701</v>
      </c>
      <c r="F1354" s="6">
        <v>715</v>
      </c>
      <c r="G1354" s="6" t="s">
        <v>1639</v>
      </c>
      <c r="H1354" s="68">
        <v>4</v>
      </c>
      <c r="I1354" s="6" t="s">
        <v>112</v>
      </c>
      <c r="J1354" s="6" t="s">
        <v>113</v>
      </c>
      <c r="K1354" s="181">
        <v>528.79999999999995</v>
      </c>
      <c r="L1354" s="6"/>
      <c r="M1354" s="6"/>
      <c r="N1354" s="6"/>
      <c r="O1354" s="6"/>
    </row>
    <row r="1355" spans="1:15" ht="24" hidden="1" x14ac:dyDescent="0.2">
      <c r="A1355" s="738"/>
      <c r="B1355" s="2"/>
      <c r="C1355" s="2"/>
      <c r="D1355" s="6" t="s">
        <v>1749</v>
      </c>
      <c r="E1355" s="6" t="s">
        <v>1701</v>
      </c>
      <c r="F1355" s="6">
        <v>715</v>
      </c>
      <c r="G1355" s="6" t="s">
        <v>1639</v>
      </c>
      <c r="H1355" s="68">
        <v>16</v>
      </c>
      <c r="I1355" s="6" t="s">
        <v>112</v>
      </c>
      <c r="J1355" s="6" t="s">
        <v>113</v>
      </c>
      <c r="K1355" s="181">
        <v>2115.1999999999998</v>
      </c>
      <c r="L1355" s="6"/>
      <c r="M1355" s="6"/>
      <c r="N1355" s="6"/>
      <c r="O1355" s="6"/>
    </row>
    <row r="1356" spans="1:15" ht="24" hidden="1" x14ac:dyDescent="0.2">
      <c r="A1356" s="738"/>
      <c r="B1356" s="2"/>
      <c r="C1356" s="2"/>
      <c r="D1356" s="6" t="s">
        <v>1750</v>
      </c>
      <c r="E1356" s="6" t="s">
        <v>1701</v>
      </c>
      <c r="F1356" s="6">
        <v>715</v>
      </c>
      <c r="G1356" s="6" t="s">
        <v>1639</v>
      </c>
      <c r="H1356" s="68">
        <v>34</v>
      </c>
      <c r="I1356" s="6" t="s">
        <v>112</v>
      </c>
      <c r="J1356" s="6" t="s">
        <v>113</v>
      </c>
      <c r="K1356" s="181">
        <v>4494.8</v>
      </c>
      <c r="L1356" s="6"/>
      <c r="M1356" s="6"/>
      <c r="N1356" s="6"/>
      <c r="O1356" s="6"/>
    </row>
    <row r="1357" spans="1:15" ht="24" hidden="1" x14ac:dyDescent="0.2">
      <c r="A1357" s="738"/>
      <c r="B1357" s="2"/>
      <c r="C1357" s="2"/>
      <c r="D1357" s="6" t="s">
        <v>1751</v>
      </c>
      <c r="E1357" s="6" t="s">
        <v>1701</v>
      </c>
      <c r="F1357" s="6">
        <v>715</v>
      </c>
      <c r="G1357" s="6" t="s">
        <v>1639</v>
      </c>
      <c r="H1357" s="68">
        <v>59</v>
      </c>
      <c r="I1357" s="6" t="s">
        <v>112</v>
      </c>
      <c r="J1357" s="6" t="s">
        <v>113</v>
      </c>
      <c r="K1357" s="181">
        <v>7799.8</v>
      </c>
      <c r="L1357" s="6"/>
      <c r="M1357" s="6"/>
      <c r="N1357" s="6"/>
      <c r="O1357" s="6"/>
    </row>
    <row r="1358" spans="1:15" ht="24" hidden="1" x14ac:dyDescent="0.2">
      <c r="A1358" s="738"/>
      <c r="B1358" s="2"/>
      <c r="C1358" s="2"/>
      <c r="D1358" s="6" t="s">
        <v>1752</v>
      </c>
      <c r="E1358" s="6" t="s">
        <v>1701</v>
      </c>
      <c r="F1358" s="6">
        <v>715</v>
      </c>
      <c r="G1358" s="6" t="s">
        <v>1639</v>
      </c>
      <c r="H1358" s="68">
        <v>44</v>
      </c>
      <c r="I1358" s="6" t="s">
        <v>112</v>
      </c>
      <c r="J1358" s="6" t="s">
        <v>113</v>
      </c>
      <c r="K1358" s="181">
        <v>5816.8</v>
      </c>
      <c r="L1358" s="6"/>
      <c r="M1358" s="6"/>
      <c r="N1358" s="6"/>
      <c r="O1358" s="6"/>
    </row>
    <row r="1359" spans="1:15" ht="24" hidden="1" x14ac:dyDescent="0.2">
      <c r="A1359" s="738"/>
      <c r="B1359" s="2"/>
      <c r="C1359" s="2"/>
      <c r="D1359" s="6" t="s">
        <v>1753</v>
      </c>
      <c r="E1359" s="6" t="s">
        <v>1701</v>
      </c>
      <c r="F1359" s="6">
        <v>715</v>
      </c>
      <c r="G1359" s="6" t="s">
        <v>1639</v>
      </c>
      <c r="H1359" s="68">
        <v>11</v>
      </c>
      <c r="I1359" s="6" t="s">
        <v>112</v>
      </c>
      <c r="J1359" s="6" t="s">
        <v>113</v>
      </c>
      <c r="K1359" s="181">
        <v>1454.2</v>
      </c>
      <c r="L1359" s="6"/>
      <c r="M1359" s="6"/>
      <c r="N1359" s="6"/>
      <c r="O1359" s="6"/>
    </row>
    <row r="1360" spans="1:15" ht="24" hidden="1" x14ac:dyDescent="0.2">
      <c r="A1360" s="738"/>
      <c r="B1360" s="2"/>
      <c r="C1360" s="2"/>
      <c r="D1360" s="6" t="s">
        <v>1754</v>
      </c>
      <c r="E1360" s="6" t="s">
        <v>1701</v>
      </c>
      <c r="F1360" s="6">
        <v>715</v>
      </c>
      <c r="G1360" s="6" t="s">
        <v>1639</v>
      </c>
      <c r="H1360" s="68">
        <v>2</v>
      </c>
      <c r="I1360" s="6" t="s">
        <v>112</v>
      </c>
      <c r="J1360" s="6" t="s">
        <v>113</v>
      </c>
      <c r="K1360" s="181">
        <v>264.39999999999998</v>
      </c>
      <c r="L1360" s="6"/>
      <c r="M1360" s="6"/>
      <c r="N1360" s="6"/>
      <c r="O1360" s="6"/>
    </row>
    <row r="1361" spans="1:15" ht="24" hidden="1" x14ac:dyDescent="0.2">
      <c r="A1361" s="738"/>
      <c r="B1361" s="2"/>
      <c r="C1361" s="2"/>
      <c r="D1361" s="6" t="s">
        <v>1755</v>
      </c>
      <c r="E1361" s="6" t="s">
        <v>1701</v>
      </c>
      <c r="F1361" s="6">
        <v>715</v>
      </c>
      <c r="G1361" s="6" t="s">
        <v>1639</v>
      </c>
      <c r="H1361" s="68">
        <v>4</v>
      </c>
      <c r="I1361" s="6" t="s">
        <v>112</v>
      </c>
      <c r="J1361" s="6" t="s">
        <v>113</v>
      </c>
      <c r="K1361" s="181">
        <v>1762.72</v>
      </c>
      <c r="L1361" s="6"/>
      <c r="M1361" s="6"/>
      <c r="N1361" s="6"/>
      <c r="O1361" s="6"/>
    </row>
    <row r="1362" spans="1:15" ht="24" hidden="1" x14ac:dyDescent="0.2">
      <c r="A1362" s="738"/>
      <c r="B1362" s="2"/>
      <c r="C1362" s="2"/>
      <c r="D1362" s="6" t="s">
        <v>1756</v>
      </c>
      <c r="E1362" s="6" t="s">
        <v>1701</v>
      </c>
      <c r="F1362" s="6">
        <v>715</v>
      </c>
      <c r="G1362" s="6" t="s">
        <v>1639</v>
      </c>
      <c r="H1362" s="68">
        <v>40</v>
      </c>
      <c r="I1362" s="6" t="s">
        <v>112</v>
      </c>
      <c r="J1362" s="6" t="s">
        <v>113</v>
      </c>
      <c r="K1362" s="181">
        <v>17627.2</v>
      </c>
      <c r="L1362" s="6"/>
      <c r="M1362" s="6"/>
      <c r="N1362" s="6"/>
      <c r="O1362" s="6"/>
    </row>
    <row r="1363" spans="1:15" ht="24" hidden="1" x14ac:dyDescent="0.2">
      <c r="A1363" s="738"/>
      <c r="B1363" s="2"/>
      <c r="C1363" s="2"/>
      <c r="D1363" s="6" t="s">
        <v>1757</v>
      </c>
      <c r="E1363" s="6" t="s">
        <v>1701</v>
      </c>
      <c r="F1363" s="6">
        <v>715</v>
      </c>
      <c r="G1363" s="6" t="s">
        <v>1639</v>
      </c>
      <c r="H1363" s="68">
        <v>100</v>
      </c>
      <c r="I1363" s="6" t="s">
        <v>112</v>
      </c>
      <c r="J1363" s="6" t="s">
        <v>113</v>
      </c>
      <c r="K1363" s="181">
        <v>44068</v>
      </c>
      <c r="L1363" s="6"/>
      <c r="M1363" s="6"/>
      <c r="N1363" s="6"/>
      <c r="O1363" s="6"/>
    </row>
    <row r="1364" spans="1:15" ht="24" hidden="1" x14ac:dyDescent="0.2">
      <c r="A1364" s="738"/>
      <c r="B1364" s="2"/>
      <c r="C1364" s="2"/>
      <c r="D1364" s="6" t="s">
        <v>1758</v>
      </c>
      <c r="E1364" s="6" t="s">
        <v>1701</v>
      </c>
      <c r="F1364" s="6">
        <v>715</v>
      </c>
      <c r="G1364" s="6" t="s">
        <v>1639</v>
      </c>
      <c r="H1364" s="68">
        <v>98</v>
      </c>
      <c r="I1364" s="6" t="s">
        <v>112</v>
      </c>
      <c r="J1364" s="6" t="s">
        <v>113</v>
      </c>
      <c r="K1364" s="181">
        <v>43186.64</v>
      </c>
      <c r="L1364" s="6"/>
      <c r="M1364" s="6"/>
      <c r="N1364" s="6"/>
      <c r="O1364" s="6"/>
    </row>
    <row r="1365" spans="1:15" ht="24" hidden="1" x14ac:dyDescent="0.2">
      <c r="A1365" s="738"/>
      <c r="B1365" s="2"/>
      <c r="C1365" s="2"/>
      <c r="D1365" s="6" t="s">
        <v>1759</v>
      </c>
      <c r="E1365" s="6" t="s">
        <v>1701</v>
      </c>
      <c r="F1365" s="6">
        <v>715</v>
      </c>
      <c r="G1365" s="6" t="s">
        <v>1639</v>
      </c>
      <c r="H1365" s="68">
        <v>54</v>
      </c>
      <c r="I1365" s="6" t="s">
        <v>112</v>
      </c>
      <c r="J1365" s="6" t="s">
        <v>113</v>
      </c>
      <c r="K1365" s="181">
        <v>23796.720000000001</v>
      </c>
      <c r="L1365" s="6"/>
      <c r="M1365" s="6"/>
      <c r="N1365" s="6"/>
      <c r="O1365" s="6"/>
    </row>
    <row r="1366" spans="1:15" ht="24" hidden="1" x14ac:dyDescent="0.2">
      <c r="A1366" s="738"/>
      <c r="B1366" s="2"/>
      <c r="C1366" s="2"/>
      <c r="D1366" s="6" t="s">
        <v>1760</v>
      </c>
      <c r="E1366" s="6" t="s">
        <v>1701</v>
      </c>
      <c r="F1366" s="6">
        <v>715</v>
      </c>
      <c r="G1366" s="6" t="s">
        <v>1639</v>
      </c>
      <c r="H1366" s="68">
        <v>16</v>
      </c>
      <c r="I1366" s="6" t="s">
        <v>112</v>
      </c>
      <c r="J1366" s="6" t="s">
        <v>113</v>
      </c>
      <c r="K1366" s="181">
        <v>7050.88</v>
      </c>
      <c r="L1366" s="6"/>
      <c r="M1366" s="6"/>
      <c r="N1366" s="6"/>
      <c r="O1366" s="6"/>
    </row>
    <row r="1367" spans="1:15" ht="24" hidden="1" x14ac:dyDescent="0.2">
      <c r="A1367" s="738"/>
      <c r="B1367" s="2"/>
      <c r="C1367" s="2"/>
      <c r="D1367" s="6" t="s">
        <v>1761</v>
      </c>
      <c r="E1367" s="6" t="s">
        <v>1701</v>
      </c>
      <c r="F1367" s="6">
        <v>715</v>
      </c>
      <c r="G1367" s="6" t="s">
        <v>1639</v>
      </c>
      <c r="H1367" s="68">
        <v>8</v>
      </c>
      <c r="I1367" s="6" t="s">
        <v>112</v>
      </c>
      <c r="J1367" s="6" t="s">
        <v>113</v>
      </c>
      <c r="K1367" s="181">
        <v>3525.44</v>
      </c>
      <c r="L1367" s="6"/>
      <c r="M1367" s="6"/>
      <c r="N1367" s="6"/>
      <c r="O1367" s="6"/>
    </row>
    <row r="1368" spans="1:15" ht="24" hidden="1" x14ac:dyDescent="0.2">
      <c r="A1368" s="738"/>
      <c r="B1368" s="2"/>
      <c r="C1368" s="2"/>
      <c r="D1368" s="6" t="s">
        <v>1762</v>
      </c>
      <c r="E1368" s="6" t="s">
        <v>1701</v>
      </c>
      <c r="F1368" s="6">
        <v>715</v>
      </c>
      <c r="G1368" s="6" t="s">
        <v>1639</v>
      </c>
      <c r="H1368" s="68">
        <v>4</v>
      </c>
      <c r="I1368" s="6" t="s">
        <v>112</v>
      </c>
      <c r="J1368" s="6" t="s">
        <v>113</v>
      </c>
      <c r="K1368" s="181">
        <v>1762.72</v>
      </c>
      <c r="L1368" s="6"/>
      <c r="M1368" s="6"/>
      <c r="N1368" s="6"/>
      <c r="O1368" s="6"/>
    </row>
    <row r="1369" spans="1:15" ht="24" hidden="1" x14ac:dyDescent="0.2">
      <c r="A1369" s="738"/>
      <c r="B1369" s="2"/>
      <c r="C1369" s="2"/>
      <c r="D1369" s="6" t="s">
        <v>1763</v>
      </c>
      <c r="E1369" s="6" t="s">
        <v>1701</v>
      </c>
      <c r="F1369" s="6">
        <v>715</v>
      </c>
      <c r="G1369" s="6" t="s">
        <v>1639</v>
      </c>
      <c r="H1369" s="68">
        <v>10</v>
      </c>
      <c r="I1369" s="6" t="s">
        <v>112</v>
      </c>
      <c r="J1369" s="6" t="s">
        <v>113</v>
      </c>
      <c r="K1369" s="181">
        <v>6508.5</v>
      </c>
      <c r="L1369" s="6"/>
      <c r="M1369" s="6"/>
      <c r="N1369" s="6"/>
      <c r="O1369" s="6"/>
    </row>
    <row r="1370" spans="1:15" ht="24" hidden="1" x14ac:dyDescent="0.2">
      <c r="A1370" s="738"/>
      <c r="B1370" s="2"/>
      <c r="C1370" s="2"/>
      <c r="D1370" s="6" t="s">
        <v>1764</v>
      </c>
      <c r="E1370" s="6" t="s">
        <v>1701</v>
      </c>
      <c r="F1370" s="6">
        <v>715</v>
      </c>
      <c r="G1370" s="6" t="s">
        <v>1639</v>
      </c>
      <c r="H1370" s="68">
        <v>7</v>
      </c>
      <c r="I1370" s="6" t="s">
        <v>112</v>
      </c>
      <c r="J1370" s="6" t="s">
        <v>113</v>
      </c>
      <c r="K1370" s="181">
        <v>4555.95</v>
      </c>
      <c r="L1370" s="6"/>
      <c r="M1370" s="6"/>
      <c r="N1370" s="6"/>
      <c r="O1370" s="6"/>
    </row>
    <row r="1371" spans="1:15" ht="24" hidden="1" x14ac:dyDescent="0.2">
      <c r="A1371" s="738"/>
      <c r="B1371" s="2"/>
      <c r="C1371" s="2"/>
      <c r="D1371" s="6" t="s">
        <v>1765</v>
      </c>
      <c r="E1371" s="6" t="s">
        <v>1701</v>
      </c>
      <c r="F1371" s="6">
        <v>715</v>
      </c>
      <c r="G1371" s="6" t="s">
        <v>1639</v>
      </c>
      <c r="H1371" s="68">
        <v>15</v>
      </c>
      <c r="I1371" s="6" t="s">
        <v>112</v>
      </c>
      <c r="J1371" s="6" t="s">
        <v>113</v>
      </c>
      <c r="K1371" s="181">
        <v>9762.75</v>
      </c>
      <c r="L1371" s="6"/>
      <c r="M1371" s="6"/>
      <c r="N1371" s="6"/>
      <c r="O1371" s="6"/>
    </row>
    <row r="1372" spans="1:15" ht="24" hidden="1" x14ac:dyDescent="0.2">
      <c r="A1372" s="738"/>
      <c r="B1372" s="2"/>
      <c r="C1372" s="2"/>
      <c r="D1372" s="6" t="s">
        <v>1766</v>
      </c>
      <c r="E1372" s="6" t="s">
        <v>1701</v>
      </c>
      <c r="F1372" s="6">
        <v>715</v>
      </c>
      <c r="G1372" s="6" t="s">
        <v>1639</v>
      </c>
      <c r="H1372" s="68">
        <v>6</v>
      </c>
      <c r="I1372" s="6" t="s">
        <v>112</v>
      </c>
      <c r="J1372" s="6" t="s">
        <v>113</v>
      </c>
      <c r="K1372" s="181">
        <v>3905.1</v>
      </c>
      <c r="L1372" s="6"/>
      <c r="M1372" s="6"/>
      <c r="N1372" s="6"/>
      <c r="O1372" s="6"/>
    </row>
    <row r="1373" spans="1:15" ht="24" hidden="1" x14ac:dyDescent="0.2">
      <c r="A1373" s="738"/>
      <c r="B1373" s="2"/>
      <c r="C1373" s="2"/>
      <c r="D1373" s="6" t="s">
        <v>1767</v>
      </c>
      <c r="E1373" s="6" t="s">
        <v>1701</v>
      </c>
      <c r="F1373" s="6">
        <v>715</v>
      </c>
      <c r="G1373" s="6" t="s">
        <v>1639</v>
      </c>
      <c r="H1373" s="68">
        <v>2</v>
      </c>
      <c r="I1373" s="6" t="s">
        <v>112</v>
      </c>
      <c r="J1373" s="6" t="s">
        <v>113</v>
      </c>
      <c r="K1373" s="181">
        <v>1301.7</v>
      </c>
      <c r="L1373" s="6"/>
      <c r="M1373" s="6"/>
      <c r="N1373" s="6"/>
      <c r="O1373" s="6"/>
    </row>
    <row r="1374" spans="1:15" ht="24" hidden="1" x14ac:dyDescent="0.2">
      <c r="A1374" s="738"/>
      <c r="B1374" s="2"/>
      <c r="C1374" s="2"/>
      <c r="D1374" s="6" t="s">
        <v>1768</v>
      </c>
      <c r="E1374" s="6" t="s">
        <v>1701</v>
      </c>
      <c r="F1374" s="6">
        <v>715</v>
      </c>
      <c r="G1374" s="6" t="s">
        <v>1639</v>
      </c>
      <c r="H1374" s="68">
        <v>6</v>
      </c>
      <c r="I1374" s="6" t="s">
        <v>112</v>
      </c>
      <c r="J1374" s="6" t="s">
        <v>113</v>
      </c>
      <c r="K1374" s="181">
        <v>3588.3</v>
      </c>
      <c r="L1374" s="6"/>
      <c r="M1374" s="6"/>
      <c r="N1374" s="6"/>
      <c r="O1374" s="6"/>
    </row>
    <row r="1375" spans="1:15" ht="24" hidden="1" x14ac:dyDescent="0.2">
      <c r="A1375" s="738"/>
      <c r="B1375" s="2"/>
      <c r="C1375" s="2"/>
      <c r="D1375" s="6" t="s">
        <v>1769</v>
      </c>
      <c r="E1375" s="6" t="s">
        <v>1701</v>
      </c>
      <c r="F1375" s="6">
        <v>715</v>
      </c>
      <c r="G1375" s="6" t="s">
        <v>1639</v>
      </c>
      <c r="H1375" s="68">
        <v>6</v>
      </c>
      <c r="I1375" s="6" t="s">
        <v>112</v>
      </c>
      <c r="J1375" s="6" t="s">
        <v>113</v>
      </c>
      <c r="K1375" s="181">
        <v>3588.3</v>
      </c>
      <c r="L1375" s="6"/>
      <c r="M1375" s="6"/>
      <c r="N1375" s="6"/>
      <c r="O1375" s="6"/>
    </row>
    <row r="1376" spans="1:15" ht="24" hidden="1" x14ac:dyDescent="0.2">
      <c r="A1376" s="738"/>
      <c r="B1376" s="2"/>
      <c r="C1376" s="2"/>
      <c r="D1376" s="6" t="s">
        <v>1770</v>
      </c>
      <c r="E1376" s="6" t="s">
        <v>1701</v>
      </c>
      <c r="F1376" s="6">
        <v>715</v>
      </c>
      <c r="G1376" s="6" t="s">
        <v>1639</v>
      </c>
      <c r="H1376" s="68">
        <v>41</v>
      </c>
      <c r="I1376" s="6" t="s">
        <v>112</v>
      </c>
      <c r="J1376" s="6" t="s">
        <v>113</v>
      </c>
      <c r="K1376" s="181">
        <v>24520.05</v>
      </c>
      <c r="L1376" s="6"/>
      <c r="M1376" s="6"/>
      <c r="N1376" s="6"/>
      <c r="O1376" s="6"/>
    </row>
    <row r="1377" spans="1:15" ht="24" hidden="1" x14ac:dyDescent="0.2">
      <c r="A1377" s="738"/>
      <c r="B1377" s="2"/>
      <c r="C1377" s="2"/>
      <c r="D1377" s="6" t="s">
        <v>1771</v>
      </c>
      <c r="E1377" s="6" t="s">
        <v>1701</v>
      </c>
      <c r="F1377" s="6">
        <v>715</v>
      </c>
      <c r="G1377" s="6" t="s">
        <v>1639</v>
      </c>
      <c r="H1377" s="68">
        <v>66</v>
      </c>
      <c r="I1377" s="6" t="s">
        <v>112</v>
      </c>
      <c r="J1377" s="6" t="s">
        <v>113</v>
      </c>
      <c r="K1377" s="181">
        <v>39471.300000000003</v>
      </c>
      <c r="L1377" s="6"/>
      <c r="M1377" s="6"/>
      <c r="N1377" s="6"/>
      <c r="O1377" s="6"/>
    </row>
    <row r="1378" spans="1:15" ht="24" hidden="1" x14ac:dyDescent="0.2">
      <c r="A1378" s="738"/>
      <c r="B1378" s="2"/>
      <c r="C1378" s="2"/>
      <c r="D1378" s="6" t="s">
        <v>1772</v>
      </c>
      <c r="E1378" s="6" t="s">
        <v>1701</v>
      </c>
      <c r="F1378" s="6">
        <v>715</v>
      </c>
      <c r="G1378" s="6" t="s">
        <v>1639</v>
      </c>
      <c r="H1378" s="68">
        <v>48</v>
      </c>
      <c r="I1378" s="6" t="s">
        <v>112</v>
      </c>
      <c r="J1378" s="6" t="s">
        <v>113</v>
      </c>
      <c r="K1378" s="181">
        <v>28706.400000000001</v>
      </c>
      <c r="L1378" s="6"/>
      <c r="M1378" s="6"/>
      <c r="N1378" s="6"/>
      <c r="O1378" s="6"/>
    </row>
    <row r="1379" spans="1:15" ht="24" hidden="1" x14ac:dyDescent="0.2">
      <c r="A1379" s="738"/>
      <c r="B1379" s="2"/>
      <c r="C1379" s="2"/>
      <c r="D1379" s="6" t="s">
        <v>1773</v>
      </c>
      <c r="E1379" s="6" t="s">
        <v>1701</v>
      </c>
      <c r="F1379" s="6">
        <v>715</v>
      </c>
      <c r="G1379" s="6" t="s">
        <v>1639</v>
      </c>
      <c r="H1379" s="68">
        <v>22</v>
      </c>
      <c r="I1379" s="6" t="s">
        <v>112</v>
      </c>
      <c r="J1379" s="6" t="s">
        <v>113</v>
      </c>
      <c r="K1379" s="181">
        <v>13157.1</v>
      </c>
      <c r="L1379" s="6"/>
      <c r="M1379" s="6"/>
      <c r="N1379" s="6"/>
      <c r="O1379" s="6"/>
    </row>
    <row r="1380" spans="1:15" ht="24" hidden="1" x14ac:dyDescent="0.2">
      <c r="A1380" s="738"/>
      <c r="B1380" s="2"/>
      <c r="C1380" s="2"/>
      <c r="D1380" s="6" t="s">
        <v>1774</v>
      </c>
      <c r="E1380" s="6" t="s">
        <v>1701</v>
      </c>
      <c r="F1380" s="6">
        <v>715</v>
      </c>
      <c r="G1380" s="6" t="s">
        <v>1639</v>
      </c>
      <c r="H1380" s="68">
        <v>14</v>
      </c>
      <c r="I1380" s="6" t="s">
        <v>112</v>
      </c>
      <c r="J1380" s="6" t="s">
        <v>113</v>
      </c>
      <c r="K1380" s="181">
        <v>8372.7000000000007</v>
      </c>
      <c r="L1380" s="6"/>
      <c r="M1380" s="6"/>
      <c r="N1380" s="6"/>
      <c r="O1380" s="6"/>
    </row>
    <row r="1381" spans="1:15" ht="24" hidden="1" x14ac:dyDescent="0.2">
      <c r="A1381" s="738"/>
      <c r="B1381" s="204"/>
      <c r="C1381" s="204"/>
      <c r="D1381" s="205" t="s">
        <v>1775</v>
      </c>
      <c r="E1381" s="205" t="s">
        <v>1701</v>
      </c>
      <c r="F1381" s="205">
        <v>715</v>
      </c>
      <c r="G1381" s="205" t="s">
        <v>1639</v>
      </c>
      <c r="H1381" s="206">
        <v>6</v>
      </c>
      <c r="I1381" s="205" t="s">
        <v>112</v>
      </c>
      <c r="J1381" s="205" t="s">
        <v>113</v>
      </c>
      <c r="K1381" s="207">
        <v>3588.3</v>
      </c>
      <c r="L1381" s="205"/>
      <c r="M1381" s="205"/>
      <c r="N1381" s="205"/>
      <c r="O1381" s="205"/>
    </row>
    <row r="1382" spans="1:15" s="197" customFormat="1" ht="24" hidden="1" x14ac:dyDescent="0.25">
      <c r="A1382" s="278">
        <v>94</v>
      </c>
      <c r="B1382" s="163" t="s">
        <v>1776</v>
      </c>
      <c r="C1382" s="163" t="s">
        <v>1777</v>
      </c>
      <c r="D1382" s="163" t="s">
        <v>1778</v>
      </c>
      <c r="E1382" s="163" t="s">
        <v>1779</v>
      </c>
      <c r="F1382" s="163" t="s">
        <v>135</v>
      </c>
      <c r="G1382" s="163" t="s">
        <v>63</v>
      </c>
      <c r="H1382" s="164">
        <f>H1383+H1384+H1385+H1386+H1387+H1388+H1389+H1390+H1391+H1392+H1393+H1394+H1395+H1396+H1397+H1398+H1399+H1400+H1401+H1402+H1403+H1404+H1405</f>
        <v>4912</v>
      </c>
      <c r="I1382" s="163" t="s">
        <v>135</v>
      </c>
      <c r="J1382" s="163" t="s">
        <v>63</v>
      </c>
      <c r="K1382" s="268">
        <f>K1383+K1384+K1385+K1386+K1387+K1388+K1389+K1390+K1391+K1392+K1393+K1394+K1395+K1396+K1397+K1398+K1399+K1400+K1401+K1402+K1403+K1404+K1405</f>
        <v>787711.15</v>
      </c>
      <c r="L1382" s="163" t="s">
        <v>1244</v>
      </c>
      <c r="M1382" s="163" t="s">
        <v>8</v>
      </c>
      <c r="N1382" s="163" t="s">
        <v>22</v>
      </c>
      <c r="O1382" s="163" t="s">
        <v>23</v>
      </c>
    </row>
    <row r="1383" spans="1:15" s="197" customFormat="1" ht="24" hidden="1" x14ac:dyDescent="0.25">
      <c r="A1383" s="208"/>
      <c r="B1383" s="163"/>
      <c r="C1383" s="163"/>
      <c r="D1383" s="169" t="s">
        <v>1780</v>
      </c>
      <c r="E1383" s="169" t="s">
        <v>1781</v>
      </c>
      <c r="F1383" s="169">
        <v>796</v>
      </c>
      <c r="G1383" s="169" t="s">
        <v>107</v>
      </c>
      <c r="H1383" s="198">
        <v>46</v>
      </c>
      <c r="I1383" s="169" t="s">
        <v>112</v>
      </c>
      <c r="J1383" s="169" t="s">
        <v>113</v>
      </c>
      <c r="K1383" s="199">
        <v>179.4</v>
      </c>
      <c r="L1383" s="169"/>
      <c r="M1383" s="169"/>
      <c r="N1383" s="169"/>
      <c r="O1383" s="169"/>
    </row>
    <row r="1384" spans="1:15" s="197" customFormat="1" ht="24" hidden="1" x14ac:dyDescent="0.25">
      <c r="A1384" s="208"/>
      <c r="B1384" s="163"/>
      <c r="C1384" s="163"/>
      <c r="D1384" s="169" t="s">
        <v>1782</v>
      </c>
      <c r="E1384" s="169" t="s">
        <v>1783</v>
      </c>
      <c r="F1384" s="169">
        <v>715</v>
      </c>
      <c r="G1384" s="169" t="s">
        <v>1639</v>
      </c>
      <c r="H1384" s="198">
        <v>139</v>
      </c>
      <c r="I1384" s="169" t="s">
        <v>112</v>
      </c>
      <c r="J1384" s="169" t="s">
        <v>113</v>
      </c>
      <c r="K1384" s="199">
        <v>40168.22</v>
      </c>
      <c r="L1384" s="169"/>
      <c r="M1384" s="169"/>
      <c r="N1384" s="169"/>
      <c r="O1384" s="169"/>
    </row>
    <row r="1385" spans="1:15" s="197" customFormat="1" ht="24" hidden="1" x14ac:dyDescent="0.25">
      <c r="A1385" s="208"/>
      <c r="B1385" s="163"/>
      <c r="C1385" s="163"/>
      <c r="D1385" s="169" t="s">
        <v>1784</v>
      </c>
      <c r="E1385" s="169" t="s">
        <v>1781</v>
      </c>
      <c r="F1385" s="169">
        <v>796</v>
      </c>
      <c r="G1385" s="169" t="s">
        <v>107</v>
      </c>
      <c r="H1385" s="198">
        <v>61</v>
      </c>
      <c r="I1385" s="169" t="s">
        <v>112</v>
      </c>
      <c r="J1385" s="169" t="s">
        <v>113</v>
      </c>
      <c r="K1385" s="199">
        <v>18481.169999999998</v>
      </c>
      <c r="L1385" s="169"/>
      <c r="M1385" s="169"/>
      <c r="N1385" s="169"/>
      <c r="O1385" s="169"/>
    </row>
    <row r="1386" spans="1:15" s="197" customFormat="1" ht="24" hidden="1" x14ac:dyDescent="0.25">
      <c r="A1386" s="208"/>
      <c r="B1386" s="163"/>
      <c r="C1386" s="163"/>
      <c r="D1386" s="169" t="s">
        <v>1785</v>
      </c>
      <c r="E1386" s="169" t="s">
        <v>1781</v>
      </c>
      <c r="F1386" s="169">
        <v>796</v>
      </c>
      <c r="G1386" s="169" t="s">
        <v>107</v>
      </c>
      <c r="H1386" s="198">
        <v>74</v>
      </c>
      <c r="I1386" s="169" t="s">
        <v>112</v>
      </c>
      <c r="J1386" s="169" t="s">
        <v>113</v>
      </c>
      <c r="K1386" s="199">
        <v>5330.22</v>
      </c>
      <c r="L1386" s="169"/>
      <c r="M1386" s="169"/>
      <c r="N1386" s="169"/>
      <c r="O1386" s="169"/>
    </row>
    <row r="1387" spans="1:15" s="197" customFormat="1" ht="24" hidden="1" x14ac:dyDescent="0.25">
      <c r="A1387" s="208"/>
      <c r="B1387" s="163"/>
      <c r="C1387" s="163"/>
      <c r="D1387" s="169" t="s">
        <v>1786</v>
      </c>
      <c r="E1387" s="169" t="s">
        <v>1781</v>
      </c>
      <c r="F1387" s="169">
        <v>796</v>
      </c>
      <c r="G1387" s="169" t="s">
        <v>107</v>
      </c>
      <c r="H1387" s="198">
        <v>211</v>
      </c>
      <c r="I1387" s="169" t="s">
        <v>112</v>
      </c>
      <c r="J1387" s="169" t="s">
        <v>113</v>
      </c>
      <c r="K1387" s="199">
        <v>15198.33</v>
      </c>
      <c r="L1387" s="169"/>
      <c r="M1387" s="169"/>
      <c r="N1387" s="169"/>
      <c r="O1387" s="169"/>
    </row>
    <row r="1388" spans="1:15" s="197" customFormat="1" ht="24" hidden="1" x14ac:dyDescent="0.25">
      <c r="A1388" s="208"/>
      <c r="B1388" s="163"/>
      <c r="C1388" s="163"/>
      <c r="D1388" s="169" t="s">
        <v>1787</v>
      </c>
      <c r="E1388" s="169" t="s">
        <v>1788</v>
      </c>
      <c r="F1388" s="169">
        <v>796</v>
      </c>
      <c r="G1388" s="169" t="s">
        <v>107</v>
      </c>
      <c r="H1388" s="198">
        <v>470</v>
      </c>
      <c r="I1388" s="169" t="s">
        <v>112</v>
      </c>
      <c r="J1388" s="169" t="s">
        <v>113</v>
      </c>
      <c r="K1388" s="199">
        <v>95630.9</v>
      </c>
      <c r="L1388" s="169"/>
      <c r="M1388" s="169"/>
      <c r="N1388" s="169"/>
      <c r="O1388" s="169"/>
    </row>
    <row r="1389" spans="1:15" s="197" customFormat="1" ht="24" hidden="1" x14ac:dyDescent="0.25">
      <c r="A1389" s="208"/>
      <c r="B1389" s="163"/>
      <c r="C1389" s="163"/>
      <c r="D1389" s="169" t="s">
        <v>1795</v>
      </c>
      <c r="E1389" s="169" t="s">
        <v>1796</v>
      </c>
      <c r="F1389" s="169">
        <v>796</v>
      </c>
      <c r="G1389" s="169" t="s">
        <v>107</v>
      </c>
      <c r="H1389" s="198">
        <v>1</v>
      </c>
      <c r="I1389" s="169" t="s">
        <v>112</v>
      </c>
      <c r="J1389" s="169" t="s">
        <v>113</v>
      </c>
      <c r="K1389" s="199">
        <v>182.2</v>
      </c>
      <c r="L1389" s="169"/>
      <c r="M1389" s="169"/>
      <c r="N1389" s="169"/>
      <c r="O1389" s="169"/>
    </row>
    <row r="1390" spans="1:15" s="197" customFormat="1" ht="24" hidden="1" x14ac:dyDescent="0.25">
      <c r="A1390" s="208"/>
      <c r="B1390" s="163"/>
      <c r="C1390" s="163"/>
      <c r="D1390" s="169" t="s">
        <v>1797</v>
      </c>
      <c r="E1390" s="169" t="s">
        <v>1798</v>
      </c>
      <c r="F1390" s="169">
        <v>715</v>
      </c>
      <c r="G1390" s="169" t="s">
        <v>1639</v>
      </c>
      <c r="H1390" s="198">
        <v>190</v>
      </c>
      <c r="I1390" s="169" t="s">
        <v>112</v>
      </c>
      <c r="J1390" s="169" t="s">
        <v>113</v>
      </c>
      <c r="K1390" s="199">
        <v>18806.2</v>
      </c>
      <c r="L1390" s="169"/>
      <c r="M1390" s="169"/>
      <c r="N1390" s="169"/>
      <c r="O1390" s="169"/>
    </row>
    <row r="1391" spans="1:15" s="197" customFormat="1" ht="24" hidden="1" x14ac:dyDescent="0.25">
      <c r="A1391" s="208"/>
      <c r="B1391" s="163"/>
      <c r="C1391" s="163"/>
      <c r="D1391" s="169" t="s">
        <v>1799</v>
      </c>
      <c r="E1391" s="169" t="s">
        <v>1781</v>
      </c>
      <c r="F1391" s="169">
        <v>839</v>
      </c>
      <c r="G1391" s="169" t="s">
        <v>143</v>
      </c>
      <c r="H1391" s="198">
        <v>24</v>
      </c>
      <c r="I1391" s="169" t="s">
        <v>112</v>
      </c>
      <c r="J1391" s="169" t="s">
        <v>113</v>
      </c>
      <c r="K1391" s="199">
        <v>1901.76</v>
      </c>
      <c r="L1391" s="169"/>
      <c r="M1391" s="169"/>
      <c r="N1391" s="169"/>
      <c r="O1391" s="169"/>
    </row>
    <row r="1392" spans="1:15" s="197" customFormat="1" ht="24" hidden="1" x14ac:dyDescent="0.25">
      <c r="A1392" s="208"/>
      <c r="B1392" s="163"/>
      <c r="C1392" s="163"/>
      <c r="D1392" s="169" t="s">
        <v>1800</v>
      </c>
      <c r="E1392" s="169" t="s">
        <v>1801</v>
      </c>
      <c r="F1392" s="169">
        <v>796</v>
      </c>
      <c r="G1392" s="169" t="s">
        <v>107</v>
      </c>
      <c r="H1392" s="198">
        <v>776</v>
      </c>
      <c r="I1392" s="169" t="s">
        <v>112</v>
      </c>
      <c r="J1392" s="169" t="s">
        <v>113</v>
      </c>
      <c r="K1392" s="199">
        <v>29852.720000000001</v>
      </c>
      <c r="L1392" s="169"/>
      <c r="M1392" s="169"/>
      <c r="N1392" s="169"/>
      <c r="O1392" s="169"/>
    </row>
    <row r="1393" spans="1:15" s="197" customFormat="1" ht="24" hidden="1" x14ac:dyDescent="0.25">
      <c r="A1393" s="208"/>
      <c r="B1393" s="163"/>
      <c r="C1393" s="163"/>
      <c r="D1393" s="169" t="s">
        <v>1802</v>
      </c>
      <c r="E1393" s="169" t="s">
        <v>1803</v>
      </c>
      <c r="F1393" s="169">
        <v>715</v>
      </c>
      <c r="G1393" s="169" t="s">
        <v>1639</v>
      </c>
      <c r="H1393" s="198">
        <v>923</v>
      </c>
      <c r="I1393" s="169" t="s">
        <v>112</v>
      </c>
      <c r="J1393" s="169" t="s">
        <v>113</v>
      </c>
      <c r="K1393" s="199">
        <v>174668.52</v>
      </c>
      <c r="L1393" s="169"/>
      <c r="M1393" s="169"/>
      <c r="N1393" s="169"/>
      <c r="O1393" s="169"/>
    </row>
    <row r="1394" spans="1:15" s="197" customFormat="1" ht="24" hidden="1" x14ac:dyDescent="0.25">
      <c r="A1394" s="208"/>
      <c r="B1394" s="163"/>
      <c r="C1394" s="163"/>
      <c r="D1394" s="169" t="s">
        <v>1812</v>
      </c>
      <c r="E1394" s="169" t="s">
        <v>1813</v>
      </c>
      <c r="F1394" s="169">
        <v>796</v>
      </c>
      <c r="G1394" s="169" t="s">
        <v>107</v>
      </c>
      <c r="H1394" s="198">
        <v>555</v>
      </c>
      <c r="I1394" s="169" t="s">
        <v>112</v>
      </c>
      <c r="J1394" s="169" t="s">
        <v>113</v>
      </c>
      <c r="K1394" s="199">
        <v>40309.65</v>
      </c>
      <c r="L1394" s="169"/>
      <c r="M1394" s="169"/>
      <c r="N1394" s="169"/>
      <c r="O1394" s="169"/>
    </row>
    <row r="1395" spans="1:15" s="197" customFormat="1" ht="24" hidden="1" x14ac:dyDescent="0.25">
      <c r="A1395" s="208"/>
      <c r="B1395" s="163"/>
      <c r="C1395" s="163"/>
      <c r="D1395" s="169" t="s">
        <v>1814</v>
      </c>
      <c r="E1395" s="169" t="s">
        <v>1813</v>
      </c>
      <c r="F1395" s="169">
        <v>796</v>
      </c>
      <c r="G1395" s="169" t="s">
        <v>107</v>
      </c>
      <c r="H1395" s="198">
        <v>355</v>
      </c>
      <c r="I1395" s="169" t="s">
        <v>112</v>
      </c>
      <c r="J1395" s="169" t="s">
        <v>113</v>
      </c>
      <c r="K1395" s="199">
        <v>21300</v>
      </c>
      <c r="L1395" s="169"/>
      <c r="M1395" s="169"/>
      <c r="N1395" s="169"/>
      <c r="O1395" s="169"/>
    </row>
    <row r="1396" spans="1:15" s="197" customFormat="1" ht="24" hidden="1" x14ac:dyDescent="0.25">
      <c r="A1396" s="208"/>
      <c r="B1396" s="200"/>
      <c r="C1396" s="200"/>
      <c r="D1396" s="201" t="s">
        <v>1815</v>
      </c>
      <c r="E1396" s="201" t="s">
        <v>1816</v>
      </c>
      <c r="F1396" s="201">
        <v>796</v>
      </c>
      <c r="G1396" s="201" t="s">
        <v>107</v>
      </c>
      <c r="H1396" s="202">
        <v>351</v>
      </c>
      <c r="I1396" s="201" t="s">
        <v>112</v>
      </c>
      <c r="J1396" s="201" t="s">
        <v>113</v>
      </c>
      <c r="K1396" s="203">
        <v>202656.87</v>
      </c>
      <c r="L1396" s="201"/>
      <c r="M1396" s="201"/>
      <c r="N1396" s="201"/>
      <c r="O1396" s="201"/>
    </row>
    <row r="1397" spans="1:15" s="197" customFormat="1" ht="24" hidden="1" x14ac:dyDescent="0.25">
      <c r="A1397" s="208"/>
      <c r="B1397" s="163"/>
      <c r="C1397" s="163"/>
      <c r="D1397" s="169" t="s">
        <v>1817</v>
      </c>
      <c r="E1397" s="169" t="s">
        <v>1818</v>
      </c>
      <c r="F1397" s="169">
        <v>796</v>
      </c>
      <c r="G1397" s="169" t="s">
        <v>107</v>
      </c>
      <c r="H1397" s="198">
        <v>55</v>
      </c>
      <c r="I1397" s="169" t="s">
        <v>112</v>
      </c>
      <c r="J1397" s="169" t="s">
        <v>113</v>
      </c>
      <c r="K1397" s="199">
        <v>36146</v>
      </c>
      <c r="L1397" s="169"/>
      <c r="M1397" s="169"/>
      <c r="N1397" s="169"/>
      <c r="O1397" s="169"/>
    </row>
    <row r="1398" spans="1:15" s="197" customFormat="1" ht="24" hidden="1" x14ac:dyDescent="0.25">
      <c r="A1398" s="208"/>
      <c r="B1398" s="163"/>
      <c r="C1398" s="163"/>
      <c r="D1398" s="169" t="s">
        <v>1819</v>
      </c>
      <c r="E1398" s="169" t="s">
        <v>1818</v>
      </c>
      <c r="F1398" s="169">
        <v>796</v>
      </c>
      <c r="G1398" s="169" t="s">
        <v>107</v>
      </c>
      <c r="H1398" s="198">
        <v>106</v>
      </c>
      <c r="I1398" s="169" t="s">
        <v>112</v>
      </c>
      <c r="J1398" s="169" t="s">
        <v>113</v>
      </c>
      <c r="K1398" s="199">
        <v>59781.88</v>
      </c>
      <c r="L1398" s="169"/>
      <c r="M1398" s="169"/>
      <c r="N1398" s="169"/>
      <c r="O1398" s="169"/>
    </row>
    <row r="1399" spans="1:15" s="197" customFormat="1" ht="24" hidden="1" x14ac:dyDescent="0.25">
      <c r="A1399" s="208"/>
      <c r="B1399" s="163"/>
      <c r="C1399" s="163"/>
      <c r="D1399" s="169" t="s">
        <v>1820</v>
      </c>
      <c r="E1399" s="169" t="s">
        <v>1821</v>
      </c>
      <c r="F1399" s="169">
        <v>796</v>
      </c>
      <c r="G1399" s="169" t="s">
        <v>107</v>
      </c>
      <c r="H1399" s="198">
        <v>2</v>
      </c>
      <c r="I1399" s="169" t="s">
        <v>112</v>
      </c>
      <c r="J1399" s="169" t="s">
        <v>113</v>
      </c>
      <c r="K1399" s="199">
        <v>7414.06</v>
      </c>
      <c r="L1399" s="169"/>
      <c r="M1399" s="169"/>
      <c r="N1399" s="169"/>
      <c r="O1399" s="169"/>
    </row>
    <row r="1400" spans="1:15" s="197" customFormat="1" ht="24" hidden="1" x14ac:dyDescent="0.25">
      <c r="A1400" s="208"/>
      <c r="B1400" s="163"/>
      <c r="C1400" s="163"/>
      <c r="D1400" s="169" t="s">
        <v>1823</v>
      </c>
      <c r="E1400" s="169" t="s">
        <v>1824</v>
      </c>
      <c r="F1400" s="169">
        <v>796</v>
      </c>
      <c r="G1400" s="169" t="s">
        <v>107</v>
      </c>
      <c r="H1400" s="198">
        <v>257</v>
      </c>
      <c r="I1400" s="169" t="s">
        <v>112</v>
      </c>
      <c r="J1400" s="169" t="s">
        <v>113</v>
      </c>
      <c r="K1400" s="199">
        <v>2657.38</v>
      </c>
      <c r="L1400" s="169"/>
      <c r="M1400" s="169"/>
      <c r="N1400" s="169"/>
      <c r="O1400" s="169"/>
    </row>
    <row r="1401" spans="1:15" s="197" customFormat="1" ht="24" hidden="1" x14ac:dyDescent="0.25">
      <c r="A1401" s="208"/>
      <c r="B1401" s="163"/>
      <c r="C1401" s="163"/>
      <c r="D1401" s="169" t="s">
        <v>1825</v>
      </c>
      <c r="E1401" s="169" t="s">
        <v>1824</v>
      </c>
      <c r="F1401" s="169">
        <v>796</v>
      </c>
      <c r="G1401" s="169" t="s">
        <v>107</v>
      </c>
      <c r="H1401" s="198">
        <v>194</v>
      </c>
      <c r="I1401" s="169" t="s">
        <v>112</v>
      </c>
      <c r="J1401" s="169" t="s">
        <v>113</v>
      </c>
      <c r="K1401" s="199">
        <v>4273.82</v>
      </c>
      <c r="L1401" s="169"/>
      <c r="M1401" s="169"/>
      <c r="N1401" s="169"/>
      <c r="O1401" s="169"/>
    </row>
    <row r="1402" spans="1:15" s="197" customFormat="1" ht="24" hidden="1" x14ac:dyDescent="0.25">
      <c r="A1402" s="208"/>
      <c r="B1402" s="163"/>
      <c r="C1402" s="163"/>
      <c r="D1402" s="169" t="s">
        <v>1826</v>
      </c>
      <c r="E1402" s="169" t="s">
        <v>1827</v>
      </c>
      <c r="F1402" s="169">
        <v>796</v>
      </c>
      <c r="G1402" s="169" t="s">
        <v>107</v>
      </c>
      <c r="H1402" s="198">
        <v>43</v>
      </c>
      <c r="I1402" s="169" t="s">
        <v>112</v>
      </c>
      <c r="J1402" s="169" t="s">
        <v>113</v>
      </c>
      <c r="K1402" s="199">
        <v>7521.56</v>
      </c>
      <c r="L1402" s="169"/>
      <c r="M1402" s="169"/>
      <c r="N1402" s="169"/>
      <c r="O1402" s="169"/>
    </row>
    <row r="1403" spans="1:15" s="197" customFormat="1" ht="24" hidden="1" x14ac:dyDescent="0.25">
      <c r="A1403" s="208"/>
      <c r="B1403" s="163"/>
      <c r="C1403" s="163"/>
      <c r="D1403" s="169" t="s">
        <v>1828</v>
      </c>
      <c r="E1403" s="169" t="s">
        <v>1827</v>
      </c>
      <c r="F1403" s="169">
        <v>796</v>
      </c>
      <c r="G1403" s="169" t="s">
        <v>107</v>
      </c>
      <c r="H1403" s="198">
        <v>42</v>
      </c>
      <c r="I1403" s="169" t="s">
        <v>112</v>
      </c>
      <c r="J1403" s="169" t="s">
        <v>113</v>
      </c>
      <c r="K1403" s="199">
        <v>694.26</v>
      </c>
      <c r="L1403" s="169"/>
      <c r="M1403" s="169"/>
      <c r="N1403" s="169"/>
      <c r="O1403" s="169"/>
    </row>
    <row r="1404" spans="1:15" s="197" customFormat="1" ht="24" hidden="1" x14ac:dyDescent="0.25">
      <c r="A1404" s="208"/>
      <c r="B1404" s="163"/>
      <c r="C1404" s="163"/>
      <c r="D1404" s="169" t="s">
        <v>1834</v>
      </c>
      <c r="E1404" s="169" t="s">
        <v>1835</v>
      </c>
      <c r="F1404" s="169">
        <v>715</v>
      </c>
      <c r="G1404" s="169" t="s">
        <v>1639</v>
      </c>
      <c r="H1404" s="198">
        <v>30</v>
      </c>
      <c r="I1404" s="169" t="s">
        <v>112</v>
      </c>
      <c r="J1404" s="169" t="s">
        <v>113</v>
      </c>
      <c r="K1404" s="199">
        <v>4159.2</v>
      </c>
      <c r="L1404" s="169"/>
      <c r="M1404" s="169"/>
      <c r="N1404" s="169"/>
      <c r="O1404" s="169"/>
    </row>
    <row r="1405" spans="1:15" s="197" customFormat="1" ht="24" hidden="1" x14ac:dyDescent="0.25">
      <c r="A1405" s="209"/>
      <c r="B1405" s="210"/>
      <c r="C1405" s="210"/>
      <c r="D1405" s="211" t="s">
        <v>1842</v>
      </c>
      <c r="E1405" s="211" t="s">
        <v>1790</v>
      </c>
      <c r="F1405" s="211">
        <v>796</v>
      </c>
      <c r="G1405" s="211" t="s">
        <v>107</v>
      </c>
      <c r="H1405" s="212">
        <v>7</v>
      </c>
      <c r="I1405" s="211" t="s">
        <v>112</v>
      </c>
      <c r="J1405" s="211" t="s">
        <v>113</v>
      </c>
      <c r="K1405" s="213">
        <v>396.83</v>
      </c>
      <c r="L1405" s="211"/>
      <c r="M1405" s="211"/>
      <c r="N1405" s="211"/>
      <c r="O1405" s="211"/>
    </row>
    <row r="1406" spans="1:15" s="197" customFormat="1" ht="24" hidden="1" x14ac:dyDescent="0.25">
      <c r="A1406" s="278">
        <v>95</v>
      </c>
      <c r="B1406" s="163" t="s">
        <v>1843</v>
      </c>
      <c r="C1406" s="163" t="s">
        <v>1844</v>
      </c>
      <c r="D1406" s="163" t="s">
        <v>1845</v>
      </c>
      <c r="E1406" s="163" t="s">
        <v>1846</v>
      </c>
      <c r="F1406" s="163" t="s">
        <v>135</v>
      </c>
      <c r="G1406" s="163" t="s">
        <v>63</v>
      </c>
      <c r="H1406" s="164">
        <f>H1407+H1408+H1409+H1410+H1411+H1412+H1413+H1414+H1415+H1416+H1417+H1418+H1419+H1420+H1421+H1422+H1423+H1424+H1425+H1426+H1427+H1428+H1429+H1430+H1431+H1432+H1433+H1434+H1435+H1436+H1437+H1438+H1439+H1440+H1441+H1442+H1443+H1444+H1445+H1446+H1447+H1448+H1449+H1450+H1451+H1452+H1453+H1454+H1455+H1456+H1457+H1458+H1459+H1460+H1461+H1462+H1463+H1464+H1465+H1466+H1467+H1468+H1469+H1470+H1471+H1472+H1473+H1474+H1475+H1476+H1477+H1478+H1479+H1480+H1481+H1482+H1483+H1484+H1485+H1486+H1487+H1488+H1489+H1490+H1491+H1492+H1493+H1494+H1495+H1496+H1497+H1498+H1499+H1500+H1501+H1502+H1503+H1504+H1505+H1506+H1507+H1508+H1509+H1510+H1511+H1512+H1513+H1514+H1515+H1516+H1517+H1518+H1519+H1520+H1521+H1522+H1523+H1524+H1525+H1526+H1527+H1528+H1529+H1530+H1531+H1532+H1533+H1534+H1535+H1536+H1537+H1538+H1539+H1540+H1541+H1542+H1543+H1544+H1545+H1546+H1547+H1548+H1549+H1550+H1551+H1552+H1553+H1554+H1555+H1556+H1557+H1558+H1559+H1560+H1561+H1562+H1563+H1564+H1565+H1566+H1567+H1568+H1569+H1570+H1571+H1572+H1573+H1574+H1575+H1576+H1577+H1578+H1579+H1580+H1581+H1582+H1583+H1584+H1585+H1586+H1587+H1588+H1589+H1590+H1591+H1592</f>
        <v>9568</v>
      </c>
      <c r="I1406" s="163" t="s">
        <v>112</v>
      </c>
      <c r="J1406" s="163" t="s">
        <v>113</v>
      </c>
      <c r="K1406" s="268">
        <f>K1407+K1408+K1409+K1410+K1411+K1412+K1413+K1414+K1415+K1416+K1417+K1418+K1419+K1420+K1421+K1422+K1423+K1424+K1425+K1426+K1427+K1428+K1429+K1430+K1431+K1432+K1433+K1434+K1435+K1436+K1437+K1438+K1439+K1440+K1441+K1442+K1443+K1444+K1445+K1446+K1447+K1448+K1449+K1450+K1451+K1452+K1453+K1454+K1455+K1456+K1457+K1458+K1459+K1460+K1461+K1462+K1463+K1464+K1465+K1466+K1467+K1468+K1469+K1470+K1471+K1472+K1473+K1474+K1475+K1476+K1477+K1478+K1479+K1480+K1481+K1482+K1483+K1484+K1485+K1486+K1487+K1488+K1489+K1490+K1491+K1492+K1493+K1494+K1495+K1496+K1497+K1498+K1499+K1500+K1501+K1502+K1503+K1504+K1505+K1506+K1507+K1508+K1509+K1510+K1511+K1512+K1513+K1514+K1515+K1516+K1517+K1518+K1519+K1520+K1521+K1522+K1523+K1524+K1525+K1526+K1527+K1528+K1529+K1530+K1531+K1532+K1533+K1534+K1535+K1536+K1537+K1538+K1539+K1540+K1541+K1542+K1543+K1544+K1545+K1546+K1547+K1548+K1549+K1550+K1551+K1552+K1553+K1554+K1555+K1556+K1557+K1558+K1559+K1560+K1561+K1562+K1563+K1564+K1565+K1566+K1567+K1568+K1569+K1570+K1571+K1572+K1573+K1574+K1575+K1576+K1577+K1578+K1579+K1580+K1581+K1582+K1583+K1584+K1585+K1586+K1587+K1588+K1589+K1590+K1591+K1592</f>
        <v>5475105.3400000026</v>
      </c>
      <c r="L1406" s="163" t="s">
        <v>1244</v>
      </c>
      <c r="M1406" s="163" t="s">
        <v>8</v>
      </c>
      <c r="N1406" s="163" t="s">
        <v>22</v>
      </c>
      <c r="O1406" s="163" t="s">
        <v>23</v>
      </c>
    </row>
    <row r="1407" spans="1:15" s="197" customFormat="1" ht="24" hidden="1" x14ac:dyDescent="0.25">
      <c r="A1407" s="208"/>
      <c r="B1407" s="163"/>
      <c r="C1407" s="163"/>
      <c r="D1407" s="169" t="s">
        <v>1847</v>
      </c>
      <c r="E1407" s="169" t="s">
        <v>1848</v>
      </c>
      <c r="F1407" s="169">
        <v>796</v>
      </c>
      <c r="G1407" s="169" t="s">
        <v>107</v>
      </c>
      <c r="H1407" s="198">
        <v>32</v>
      </c>
      <c r="I1407" s="169" t="s">
        <v>112</v>
      </c>
      <c r="J1407" s="169" t="s">
        <v>113</v>
      </c>
      <c r="K1407" s="199">
        <v>1600</v>
      </c>
      <c r="L1407" s="169"/>
      <c r="M1407" s="169"/>
      <c r="N1407" s="169"/>
      <c r="O1407" s="169"/>
    </row>
    <row r="1408" spans="1:15" s="197" customFormat="1" ht="24" hidden="1" x14ac:dyDescent="0.25">
      <c r="A1408" s="208"/>
      <c r="B1408" s="163"/>
      <c r="C1408" s="163"/>
      <c r="D1408" s="169" t="s">
        <v>1849</v>
      </c>
      <c r="E1408" s="169" t="s">
        <v>1848</v>
      </c>
      <c r="F1408" s="169">
        <v>796</v>
      </c>
      <c r="G1408" s="169" t="s">
        <v>107</v>
      </c>
      <c r="H1408" s="198">
        <v>268</v>
      </c>
      <c r="I1408" s="169" t="s">
        <v>112</v>
      </c>
      <c r="J1408" s="169" t="s">
        <v>113</v>
      </c>
      <c r="K1408" s="199">
        <v>13400</v>
      </c>
      <c r="L1408" s="169"/>
      <c r="M1408" s="169"/>
      <c r="N1408" s="169"/>
      <c r="O1408" s="169"/>
    </row>
    <row r="1409" spans="1:15" s="197" customFormat="1" ht="24" hidden="1" x14ac:dyDescent="0.25">
      <c r="A1409" s="208"/>
      <c r="B1409" s="163"/>
      <c r="C1409" s="163"/>
      <c r="D1409" s="169" t="s">
        <v>1850</v>
      </c>
      <c r="E1409" s="169" t="s">
        <v>1848</v>
      </c>
      <c r="F1409" s="169">
        <v>796</v>
      </c>
      <c r="G1409" s="169" t="s">
        <v>107</v>
      </c>
      <c r="H1409" s="198">
        <v>473</v>
      </c>
      <c r="I1409" s="169" t="s">
        <v>112</v>
      </c>
      <c r="J1409" s="169" t="s">
        <v>113</v>
      </c>
      <c r="K1409" s="199">
        <v>23650</v>
      </c>
      <c r="L1409" s="169"/>
      <c r="M1409" s="169"/>
      <c r="N1409" s="169"/>
      <c r="O1409" s="169"/>
    </row>
    <row r="1410" spans="1:15" s="197" customFormat="1" ht="24" hidden="1" x14ac:dyDescent="0.25">
      <c r="A1410" s="208"/>
      <c r="B1410" s="163"/>
      <c r="C1410" s="163"/>
      <c r="D1410" s="169" t="s">
        <v>1851</v>
      </c>
      <c r="E1410" s="169" t="s">
        <v>1848</v>
      </c>
      <c r="F1410" s="169">
        <v>796</v>
      </c>
      <c r="G1410" s="169" t="s">
        <v>107</v>
      </c>
      <c r="H1410" s="198">
        <v>376</v>
      </c>
      <c r="I1410" s="169" t="s">
        <v>112</v>
      </c>
      <c r="J1410" s="169" t="s">
        <v>113</v>
      </c>
      <c r="K1410" s="199">
        <v>18800</v>
      </c>
      <c r="L1410" s="169"/>
      <c r="M1410" s="169"/>
      <c r="N1410" s="169"/>
      <c r="O1410" s="169"/>
    </row>
    <row r="1411" spans="1:15" s="197" customFormat="1" ht="24" hidden="1" x14ac:dyDescent="0.25">
      <c r="A1411" s="208"/>
      <c r="B1411" s="163"/>
      <c r="C1411" s="163"/>
      <c r="D1411" s="169" t="s">
        <v>1852</v>
      </c>
      <c r="E1411" s="169" t="s">
        <v>1848</v>
      </c>
      <c r="F1411" s="169">
        <v>796</v>
      </c>
      <c r="G1411" s="169" t="s">
        <v>107</v>
      </c>
      <c r="H1411" s="198">
        <v>55</v>
      </c>
      <c r="I1411" s="169" t="s">
        <v>112</v>
      </c>
      <c r="J1411" s="169" t="s">
        <v>113</v>
      </c>
      <c r="K1411" s="199">
        <v>2750</v>
      </c>
      <c r="L1411" s="169"/>
      <c r="M1411" s="169"/>
      <c r="N1411" s="169"/>
      <c r="O1411" s="169"/>
    </row>
    <row r="1412" spans="1:15" s="197" customFormat="1" ht="24" hidden="1" x14ac:dyDescent="0.25">
      <c r="A1412" s="208"/>
      <c r="B1412" s="163"/>
      <c r="C1412" s="163"/>
      <c r="D1412" s="169" t="s">
        <v>1853</v>
      </c>
      <c r="E1412" s="169" t="s">
        <v>1848</v>
      </c>
      <c r="F1412" s="169">
        <v>796</v>
      </c>
      <c r="G1412" s="169" t="s">
        <v>107</v>
      </c>
      <c r="H1412" s="198">
        <v>37</v>
      </c>
      <c r="I1412" s="169" t="s">
        <v>112</v>
      </c>
      <c r="J1412" s="169" t="s">
        <v>113</v>
      </c>
      <c r="K1412" s="199">
        <v>1850</v>
      </c>
      <c r="L1412" s="169"/>
      <c r="M1412" s="169"/>
      <c r="N1412" s="169"/>
      <c r="O1412" s="169"/>
    </row>
    <row r="1413" spans="1:15" s="197" customFormat="1" ht="24" hidden="1" x14ac:dyDescent="0.25">
      <c r="A1413" s="208"/>
      <c r="B1413" s="163"/>
      <c r="C1413" s="163"/>
      <c r="D1413" s="169" t="s">
        <v>1854</v>
      </c>
      <c r="E1413" s="169" t="s">
        <v>1848</v>
      </c>
      <c r="F1413" s="169">
        <v>796</v>
      </c>
      <c r="G1413" s="169" t="s">
        <v>107</v>
      </c>
      <c r="H1413" s="198">
        <v>3</v>
      </c>
      <c r="I1413" s="169" t="s">
        <v>112</v>
      </c>
      <c r="J1413" s="169" t="s">
        <v>113</v>
      </c>
      <c r="K1413" s="199">
        <v>150</v>
      </c>
      <c r="L1413" s="169"/>
      <c r="M1413" s="169"/>
      <c r="N1413" s="169"/>
      <c r="O1413" s="169"/>
    </row>
    <row r="1414" spans="1:15" s="197" customFormat="1" ht="24" hidden="1" x14ac:dyDescent="0.25">
      <c r="A1414" s="208"/>
      <c r="B1414" s="163"/>
      <c r="C1414" s="163"/>
      <c r="D1414" s="169" t="s">
        <v>1855</v>
      </c>
      <c r="E1414" s="169" t="s">
        <v>1856</v>
      </c>
      <c r="F1414" s="169">
        <v>796</v>
      </c>
      <c r="G1414" s="169" t="s">
        <v>107</v>
      </c>
      <c r="H1414" s="198">
        <v>122</v>
      </c>
      <c r="I1414" s="169" t="s">
        <v>112</v>
      </c>
      <c r="J1414" s="169" t="s">
        <v>113</v>
      </c>
      <c r="K1414" s="199">
        <v>5490</v>
      </c>
      <c r="L1414" s="169"/>
      <c r="M1414" s="169"/>
      <c r="N1414" s="169"/>
      <c r="O1414" s="169"/>
    </row>
    <row r="1415" spans="1:15" s="197" customFormat="1" ht="24" hidden="1" x14ac:dyDescent="0.25">
      <c r="A1415" s="208"/>
      <c r="B1415" s="163"/>
      <c r="C1415" s="163"/>
      <c r="D1415" s="169" t="s">
        <v>1857</v>
      </c>
      <c r="E1415" s="169" t="s">
        <v>1856</v>
      </c>
      <c r="F1415" s="169">
        <v>796</v>
      </c>
      <c r="G1415" s="169" t="s">
        <v>107</v>
      </c>
      <c r="H1415" s="198">
        <v>207</v>
      </c>
      <c r="I1415" s="169" t="s">
        <v>112</v>
      </c>
      <c r="J1415" s="169" t="s">
        <v>113</v>
      </c>
      <c r="K1415" s="199">
        <v>9315</v>
      </c>
      <c r="L1415" s="169"/>
      <c r="M1415" s="169"/>
      <c r="N1415" s="169"/>
      <c r="O1415" s="169"/>
    </row>
    <row r="1416" spans="1:15" s="197" customFormat="1" ht="24" hidden="1" x14ac:dyDescent="0.25">
      <c r="A1416" s="208"/>
      <c r="B1416" s="163"/>
      <c r="C1416" s="163"/>
      <c r="D1416" s="169" t="s">
        <v>1858</v>
      </c>
      <c r="E1416" s="169" t="s">
        <v>1856</v>
      </c>
      <c r="F1416" s="169">
        <v>796</v>
      </c>
      <c r="G1416" s="169" t="s">
        <v>107</v>
      </c>
      <c r="H1416" s="198">
        <v>510</v>
      </c>
      <c r="I1416" s="169" t="s">
        <v>112</v>
      </c>
      <c r="J1416" s="169" t="s">
        <v>113</v>
      </c>
      <c r="K1416" s="199">
        <v>22950</v>
      </c>
      <c r="L1416" s="169"/>
      <c r="M1416" s="169"/>
      <c r="N1416" s="169"/>
      <c r="O1416" s="169"/>
    </row>
    <row r="1417" spans="1:15" s="197" customFormat="1" ht="24" hidden="1" x14ac:dyDescent="0.25">
      <c r="A1417" s="208"/>
      <c r="B1417" s="163"/>
      <c r="C1417" s="163"/>
      <c r="D1417" s="169" t="s">
        <v>1859</v>
      </c>
      <c r="E1417" s="169" t="s">
        <v>1856</v>
      </c>
      <c r="F1417" s="169">
        <v>796</v>
      </c>
      <c r="G1417" s="169" t="s">
        <v>107</v>
      </c>
      <c r="H1417" s="198">
        <v>362</v>
      </c>
      <c r="I1417" s="169" t="s">
        <v>112</v>
      </c>
      <c r="J1417" s="169" t="s">
        <v>113</v>
      </c>
      <c r="K1417" s="199">
        <v>16290</v>
      </c>
      <c r="L1417" s="169"/>
      <c r="M1417" s="169"/>
      <c r="N1417" s="169"/>
      <c r="O1417" s="169"/>
    </row>
    <row r="1418" spans="1:15" s="197" customFormat="1" ht="24" hidden="1" x14ac:dyDescent="0.25">
      <c r="A1418" s="208"/>
      <c r="B1418" s="163"/>
      <c r="C1418" s="163"/>
      <c r="D1418" s="169" t="s">
        <v>1860</v>
      </c>
      <c r="E1418" s="169" t="s">
        <v>1856</v>
      </c>
      <c r="F1418" s="169">
        <v>796</v>
      </c>
      <c r="G1418" s="169" t="s">
        <v>107</v>
      </c>
      <c r="H1418" s="198">
        <v>86</v>
      </c>
      <c r="I1418" s="169" t="s">
        <v>112</v>
      </c>
      <c r="J1418" s="169" t="s">
        <v>113</v>
      </c>
      <c r="K1418" s="199">
        <v>3870</v>
      </c>
      <c r="L1418" s="169"/>
      <c r="M1418" s="169"/>
      <c r="N1418" s="169"/>
      <c r="O1418" s="169"/>
    </row>
    <row r="1419" spans="1:15" s="197" customFormat="1" ht="24" hidden="1" x14ac:dyDescent="0.25">
      <c r="A1419" s="208"/>
      <c r="B1419" s="163"/>
      <c r="C1419" s="163"/>
      <c r="D1419" s="169" t="s">
        <v>1861</v>
      </c>
      <c r="E1419" s="169" t="s">
        <v>1856</v>
      </c>
      <c r="F1419" s="169">
        <v>796</v>
      </c>
      <c r="G1419" s="169" t="s">
        <v>107</v>
      </c>
      <c r="H1419" s="198">
        <v>103</v>
      </c>
      <c r="I1419" s="169" t="s">
        <v>112</v>
      </c>
      <c r="J1419" s="169" t="s">
        <v>113</v>
      </c>
      <c r="K1419" s="199">
        <v>4635</v>
      </c>
      <c r="L1419" s="169"/>
      <c r="M1419" s="169"/>
      <c r="N1419" s="169"/>
      <c r="O1419" s="169"/>
    </row>
    <row r="1420" spans="1:15" s="197" customFormat="1" ht="24" hidden="1" x14ac:dyDescent="0.25">
      <c r="A1420" s="208"/>
      <c r="B1420" s="163"/>
      <c r="C1420" s="163"/>
      <c r="D1420" s="169" t="s">
        <v>1862</v>
      </c>
      <c r="E1420" s="169" t="s">
        <v>1856</v>
      </c>
      <c r="F1420" s="169">
        <v>796</v>
      </c>
      <c r="G1420" s="169" t="s">
        <v>107</v>
      </c>
      <c r="H1420" s="198">
        <v>39</v>
      </c>
      <c r="I1420" s="169" t="s">
        <v>112</v>
      </c>
      <c r="J1420" s="169" t="s">
        <v>113</v>
      </c>
      <c r="K1420" s="199">
        <v>1755</v>
      </c>
      <c r="L1420" s="169"/>
      <c r="M1420" s="169"/>
      <c r="N1420" s="169"/>
      <c r="O1420" s="169"/>
    </row>
    <row r="1421" spans="1:15" s="197" customFormat="1" ht="24" hidden="1" x14ac:dyDescent="0.25">
      <c r="A1421" s="208"/>
      <c r="B1421" s="163"/>
      <c r="C1421" s="163"/>
      <c r="D1421" s="169" t="s">
        <v>1933</v>
      </c>
      <c r="E1421" s="169" t="s">
        <v>1912</v>
      </c>
      <c r="F1421" s="169">
        <v>839</v>
      </c>
      <c r="G1421" s="169" t="s">
        <v>143</v>
      </c>
      <c r="H1421" s="198">
        <v>29</v>
      </c>
      <c r="I1421" s="169" t="s">
        <v>112</v>
      </c>
      <c r="J1421" s="169" t="s">
        <v>113</v>
      </c>
      <c r="K1421" s="199">
        <v>34406.76</v>
      </c>
      <c r="L1421" s="169"/>
      <c r="M1421" s="169"/>
      <c r="N1421" s="169"/>
      <c r="O1421" s="169"/>
    </row>
    <row r="1422" spans="1:15" s="197" customFormat="1" ht="24" hidden="1" x14ac:dyDescent="0.25">
      <c r="A1422" s="208"/>
      <c r="B1422" s="163"/>
      <c r="C1422" s="163"/>
      <c r="D1422" s="169" t="s">
        <v>1934</v>
      </c>
      <c r="E1422" s="169" t="s">
        <v>1912</v>
      </c>
      <c r="F1422" s="169">
        <v>839</v>
      </c>
      <c r="G1422" s="169" t="s">
        <v>143</v>
      </c>
      <c r="H1422" s="198">
        <v>38</v>
      </c>
      <c r="I1422" s="169" t="s">
        <v>112</v>
      </c>
      <c r="J1422" s="169" t="s">
        <v>113</v>
      </c>
      <c r="K1422" s="199">
        <v>45084.72</v>
      </c>
      <c r="L1422" s="169"/>
      <c r="M1422" s="169"/>
      <c r="N1422" s="169"/>
      <c r="O1422" s="169"/>
    </row>
    <row r="1423" spans="1:15" s="197" customFormat="1" ht="24" hidden="1" x14ac:dyDescent="0.25">
      <c r="A1423" s="208"/>
      <c r="B1423" s="163"/>
      <c r="C1423" s="163"/>
      <c r="D1423" s="169" t="s">
        <v>1935</v>
      </c>
      <c r="E1423" s="169" t="s">
        <v>1912</v>
      </c>
      <c r="F1423" s="169">
        <v>839</v>
      </c>
      <c r="G1423" s="169" t="s">
        <v>143</v>
      </c>
      <c r="H1423" s="198">
        <v>13</v>
      </c>
      <c r="I1423" s="169" t="s">
        <v>112</v>
      </c>
      <c r="J1423" s="169" t="s">
        <v>113</v>
      </c>
      <c r="K1423" s="199">
        <v>15423.72</v>
      </c>
      <c r="L1423" s="169"/>
      <c r="M1423" s="169"/>
      <c r="N1423" s="169"/>
      <c r="O1423" s="169"/>
    </row>
    <row r="1424" spans="1:15" s="197" customFormat="1" ht="24" hidden="1" x14ac:dyDescent="0.25">
      <c r="A1424" s="208"/>
      <c r="B1424" s="163"/>
      <c r="C1424" s="163"/>
      <c r="D1424" s="169" t="s">
        <v>1936</v>
      </c>
      <c r="E1424" s="169" t="s">
        <v>1912</v>
      </c>
      <c r="F1424" s="169">
        <v>839</v>
      </c>
      <c r="G1424" s="169" t="s">
        <v>143</v>
      </c>
      <c r="H1424" s="198">
        <v>3</v>
      </c>
      <c r="I1424" s="169" t="s">
        <v>112</v>
      </c>
      <c r="J1424" s="169" t="s">
        <v>113</v>
      </c>
      <c r="K1424" s="199">
        <v>3559.32</v>
      </c>
      <c r="L1424" s="169"/>
      <c r="M1424" s="169"/>
      <c r="N1424" s="169"/>
      <c r="O1424" s="169"/>
    </row>
    <row r="1425" spans="1:15" s="197" customFormat="1" ht="24" hidden="1" x14ac:dyDescent="0.25">
      <c r="A1425" s="208"/>
      <c r="B1425" s="163"/>
      <c r="C1425" s="163"/>
      <c r="D1425" s="169" t="s">
        <v>1937</v>
      </c>
      <c r="E1425" s="169" t="s">
        <v>1912</v>
      </c>
      <c r="F1425" s="169">
        <v>839</v>
      </c>
      <c r="G1425" s="169" t="s">
        <v>143</v>
      </c>
      <c r="H1425" s="198">
        <v>67</v>
      </c>
      <c r="I1425" s="169" t="s">
        <v>112</v>
      </c>
      <c r="J1425" s="169" t="s">
        <v>113</v>
      </c>
      <c r="K1425" s="199">
        <v>79491.48</v>
      </c>
      <c r="L1425" s="169"/>
      <c r="M1425" s="169"/>
      <c r="N1425" s="169"/>
      <c r="O1425" s="169"/>
    </row>
    <row r="1426" spans="1:15" s="197" customFormat="1" ht="24" hidden="1" x14ac:dyDescent="0.25">
      <c r="A1426" s="208"/>
      <c r="B1426" s="163"/>
      <c r="C1426" s="163"/>
      <c r="D1426" s="169" t="s">
        <v>1938</v>
      </c>
      <c r="E1426" s="169" t="s">
        <v>1912</v>
      </c>
      <c r="F1426" s="169">
        <v>839</v>
      </c>
      <c r="G1426" s="169" t="s">
        <v>143</v>
      </c>
      <c r="H1426" s="198">
        <v>282</v>
      </c>
      <c r="I1426" s="169" t="s">
        <v>112</v>
      </c>
      <c r="J1426" s="169" t="s">
        <v>113</v>
      </c>
      <c r="K1426" s="199">
        <v>334576.08</v>
      </c>
      <c r="L1426" s="169"/>
      <c r="M1426" s="169"/>
      <c r="N1426" s="169"/>
      <c r="O1426" s="169"/>
    </row>
    <row r="1427" spans="1:15" s="197" customFormat="1" ht="24" hidden="1" x14ac:dyDescent="0.25">
      <c r="A1427" s="208"/>
      <c r="B1427" s="163"/>
      <c r="C1427" s="163"/>
      <c r="D1427" s="169" t="s">
        <v>1939</v>
      </c>
      <c r="E1427" s="169" t="s">
        <v>1912</v>
      </c>
      <c r="F1427" s="169">
        <v>839</v>
      </c>
      <c r="G1427" s="169" t="s">
        <v>143</v>
      </c>
      <c r="H1427" s="198">
        <v>58</v>
      </c>
      <c r="I1427" s="169" t="s">
        <v>112</v>
      </c>
      <c r="J1427" s="169" t="s">
        <v>113</v>
      </c>
      <c r="K1427" s="199">
        <v>68813.52</v>
      </c>
      <c r="L1427" s="169"/>
      <c r="M1427" s="169"/>
      <c r="N1427" s="169"/>
      <c r="O1427" s="169"/>
    </row>
    <row r="1428" spans="1:15" s="197" customFormat="1" ht="24" hidden="1" x14ac:dyDescent="0.25">
      <c r="A1428" s="208"/>
      <c r="B1428" s="163"/>
      <c r="C1428" s="163"/>
      <c r="D1428" s="169" t="s">
        <v>1940</v>
      </c>
      <c r="E1428" s="169" t="s">
        <v>1912</v>
      </c>
      <c r="F1428" s="169">
        <v>839</v>
      </c>
      <c r="G1428" s="169" t="s">
        <v>143</v>
      </c>
      <c r="H1428" s="198">
        <v>52</v>
      </c>
      <c r="I1428" s="169" t="s">
        <v>112</v>
      </c>
      <c r="J1428" s="169" t="s">
        <v>113</v>
      </c>
      <c r="K1428" s="199">
        <v>61694.879999999997</v>
      </c>
      <c r="L1428" s="169"/>
      <c r="M1428" s="169"/>
      <c r="N1428" s="169"/>
      <c r="O1428" s="169"/>
    </row>
    <row r="1429" spans="1:15" s="197" customFormat="1" ht="24" hidden="1" x14ac:dyDescent="0.25">
      <c r="A1429" s="208"/>
      <c r="B1429" s="163"/>
      <c r="C1429" s="163"/>
      <c r="D1429" s="169" t="s">
        <v>1941</v>
      </c>
      <c r="E1429" s="169" t="s">
        <v>1912</v>
      </c>
      <c r="F1429" s="169">
        <v>839</v>
      </c>
      <c r="G1429" s="169" t="s">
        <v>143</v>
      </c>
      <c r="H1429" s="198">
        <v>197</v>
      </c>
      <c r="I1429" s="169" t="s">
        <v>112</v>
      </c>
      <c r="J1429" s="169" t="s">
        <v>113</v>
      </c>
      <c r="K1429" s="199">
        <v>233728.68</v>
      </c>
      <c r="L1429" s="169"/>
      <c r="M1429" s="169"/>
      <c r="N1429" s="169"/>
      <c r="O1429" s="169"/>
    </row>
    <row r="1430" spans="1:15" s="197" customFormat="1" ht="24" hidden="1" x14ac:dyDescent="0.25">
      <c r="A1430" s="208"/>
      <c r="B1430" s="163"/>
      <c r="C1430" s="163"/>
      <c r="D1430" s="169" t="s">
        <v>1942</v>
      </c>
      <c r="E1430" s="169" t="s">
        <v>1912</v>
      </c>
      <c r="F1430" s="169">
        <v>839</v>
      </c>
      <c r="G1430" s="169" t="s">
        <v>143</v>
      </c>
      <c r="H1430" s="198">
        <v>115</v>
      </c>
      <c r="I1430" s="169" t="s">
        <v>112</v>
      </c>
      <c r="J1430" s="169" t="s">
        <v>113</v>
      </c>
      <c r="K1430" s="199">
        <v>136440.6</v>
      </c>
      <c r="L1430" s="169"/>
      <c r="M1430" s="169"/>
      <c r="N1430" s="169"/>
      <c r="O1430" s="169"/>
    </row>
    <row r="1431" spans="1:15" s="197" customFormat="1" ht="24" hidden="1" x14ac:dyDescent="0.25">
      <c r="A1431" s="208"/>
      <c r="B1431" s="163"/>
      <c r="C1431" s="163"/>
      <c r="D1431" s="169" t="s">
        <v>1943</v>
      </c>
      <c r="E1431" s="169" t="s">
        <v>1912</v>
      </c>
      <c r="F1431" s="169">
        <v>839</v>
      </c>
      <c r="G1431" s="169" t="s">
        <v>143</v>
      </c>
      <c r="H1431" s="198">
        <v>4</v>
      </c>
      <c r="I1431" s="169" t="s">
        <v>112</v>
      </c>
      <c r="J1431" s="169" t="s">
        <v>113</v>
      </c>
      <c r="K1431" s="199">
        <v>4745.76</v>
      </c>
      <c r="L1431" s="169"/>
      <c r="M1431" s="169"/>
      <c r="N1431" s="169"/>
      <c r="O1431" s="169"/>
    </row>
    <row r="1432" spans="1:15" s="197" customFormat="1" ht="24" hidden="1" x14ac:dyDescent="0.25">
      <c r="A1432" s="208"/>
      <c r="B1432" s="163"/>
      <c r="C1432" s="163"/>
      <c r="D1432" s="169" t="s">
        <v>1944</v>
      </c>
      <c r="E1432" s="169" t="s">
        <v>1912</v>
      </c>
      <c r="F1432" s="169">
        <v>839</v>
      </c>
      <c r="G1432" s="169" t="s">
        <v>143</v>
      </c>
      <c r="H1432" s="198">
        <v>3</v>
      </c>
      <c r="I1432" s="169" t="s">
        <v>112</v>
      </c>
      <c r="J1432" s="169" t="s">
        <v>113</v>
      </c>
      <c r="K1432" s="199">
        <v>3559.32</v>
      </c>
      <c r="L1432" s="169"/>
      <c r="M1432" s="169"/>
      <c r="N1432" s="169"/>
      <c r="O1432" s="169"/>
    </row>
    <row r="1433" spans="1:15" s="197" customFormat="1" ht="24" hidden="1" x14ac:dyDescent="0.25">
      <c r="A1433" s="208"/>
      <c r="B1433" s="163"/>
      <c r="C1433" s="163"/>
      <c r="D1433" s="169" t="s">
        <v>1945</v>
      </c>
      <c r="E1433" s="169" t="s">
        <v>1912</v>
      </c>
      <c r="F1433" s="169">
        <v>839</v>
      </c>
      <c r="G1433" s="169" t="s">
        <v>143</v>
      </c>
      <c r="H1433" s="198">
        <v>59</v>
      </c>
      <c r="I1433" s="169" t="s">
        <v>112</v>
      </c>
      <c r="J1433" s="169" t="s">
        <v>113</v>
      </c>
      <c r="K1433" s="199">
        <v>69999.960000000006</v>
      </c>
      <c r="L1433" s="169"/>
      <c r="M1433" s="169"/>
      <c r="N1433" s="169"/>
      <c r="O1433" s="169"/>
    </row>
    <row r="1434" spans="1:15" s="197" customFormat="1" ht="24" hidden="1" x14ac:dyDescent="0.25">
      <c r="A1434" s="208"/>
      <c r="B1434" s="163"/>
      <c r="C1434" s="163"/>
      <c r="D1434" s="169" t="s">
        <v>1946</v>
      </c>
      <c r="E1434" s="169" t="s">
        <v>1912</v>
      </c>
      <c r="F1434" s="169">
        <v>839</v>
      </c>
      <c r="G1434" s="169" t="s">
        <v>143</v>
      </c>
      <c r="H1434" s="198">
        <v>36</v>
      </c>
      <c r="I1434" s="169" t="s">
        <v>112</v>
      </c>
      <c r="J1434" s="169" t="s">
        <v>113</v>
      </c>
      <c r="K1434" s="199">
        <v>42711.839999999997</v>
      </c>
      <c r="L1434" s="169"/>
      <c r="M1434" s="169"/>
      <c r="N1434" s="169"/>
      <c r="O1434" s="169"/>
    </row>
    <row r="1435" spans="1:15" s="197" customFormat="1" ht="24" hidden="1" x14ac:dyDescent="0.25">
      <c r="A1435" s="208"/>
      <c r="B1435" s="163"/>
      <c r="C1435" s="163"/>
      <c r="D1435" s="169" t="s">
        <v>1947</v>
      </c>
      <c r="E1435" s="169" t="s">
        <v>1912</v>
      </c>
      <c r="F1435" s="169">
        <v>839</v>
      </c>
      <c r="G1435" s="169" t="s">
        <v>143</v>
      </c>
      <c r="H1435" s="198">
        <v>4</v>
      </c>
      <c r="I1435" s="169" t="s">
        <v>112</v>
      </c>
      <c r="J1435" s="169" t="s">
        <v>113</v>
      </c>
      <c r="K1435" s="199">
        <v>4745.76</v>
      </c>
      <c r="L1435" s="169"/>
      <c r="M1435" s="169"/>
      <c r="N1435" s="169"/>
      <c r="O1435" s="169"/>
    </row>
    <row r="1436" spans="1:15" s="197" customFormat="1" ht="24" hidden="1" x14ac:dyDescent="0.25">
      <c r="A1436" s="208"/>
      <c r="B1436" s="163"/>
      <c r="C1436" s="163"/>
      <c r="D1436" s="169" t="s">
        <v>1948</v>
      </c>
      <c r="E1436" s="169" t="s">
        <v>1912</v>
      </c>
      <c r="F1436" s="169">
        <v>839</v>
      </c>
      <c r="G1436" s="169" t="s">
        <v>143</v>
      </c>
      <c r="H1436" s="198">
        <v>1</v>
      </c>
      <c r="I1436" s="169" t="s">
        <v>112</v>
      </c>
      <c r="J1436" s="169" t="s">
        <v>113</v>
      </c>
      <c r="K1436" s="199">
        <v>1186.44</v>
      </c>
      <c r="L1436" s="169"/>
      <c r="M1436" s="169"/>
      <c r="N1436" s="169"/>
      <c r="O1436" s="169"/>
    </row>
    <row r="1437" spans="1:15" s="197" customFormat="1" ht="24" hidden="1" x14ac:dyDescent="0.25">
      <c r="A1437" s="208"/>
      <c r="B1437" s="163"/>
      <c r="C1437" s="163"/>
      <c r="D1437" s="169" t="s">
        <v>1949</v>
      </c>
      <c r="E1437" s="169" t="s">
        <v>1912</v>
      </c>
      <c r="F1437" s="169">
        <v>839</v>
      </c>
      <c r="G1437" s="169" t="s">
        <v>143</v>
      </c>
      <c r="H1437" s="198">
        <v>6</v>
      </c>
      <c r="I1437" s="169" t="s">
        <v>112</v>
      </c>
      <c r="J1437" s="169" t="s">
        <v>113</v>
      </c>
      <c r="K1437" s="199">
        <v>7118.64</v>
      </c>
      <c r="L1437" s="169"/>
      <c r="M1437" s="169"/>
      <c r="N1437" s="169"/>
      <c r="O1437" s="169"/>
    </row>
    <row r="1438" spans="1:15" s="197" customFormat="1" ht="24" hidden="1" x14ac:dyDescent="0.25">
      <c r="A1438" s="208"/>
      <c r="B1438" s="163"/>
      <c r="C1438" s="163"/>
      <c r="D1438" s="169" t="s">
        <v>1950</v>
      </c>
      <c r="E1438" s="169" t="s">
        <v>1912</v>
      </c>
      <c r="F1438" s="169">
        <v>839</v>
      </c>
      <c r="G1438" s="169" t="s">
        <v>143</v>
      </c>
      <c r="H1438" s="198">
        <v>1</v>
      </c>
      <c r="I1438" s="169" t="s">
        <v>112</v>
      </c>
      <c r="J1438" s="169" t="s">
        <v>113</v>
      </c>
      <c r="K1438" s="199">
        <v>1186.44</v>
      </c>
      <c r="L1438" s="169"/>
      <c r="M1438" s="169"/>
      <c r="N1438" s="169"/>
      <c r="O1438" s="169"/>
    </row>
    <row r="1439" spans="1:15" s="197" customFormat="1" ht="24" hidden="1" x14ac:dyDescent="0.25">
      <c r="A1439" s="208"/>
      <c r="B1439" s="163"/>
      <c r="C1439" s="163"/>
      <c r="D1439" s="169" t="s">
        <v>1951</v>
      </c>
      <c r="E1439" s="169" t="s">
        <v>1912</v>
      </c>
      <c r="F1439" s="169">
        <v>839</v>
      </c>
      <c r="G1439" s="169" t="s">
        <v>143</v>
      </c>
      <c r="H1439" s="198">
        <v>2</v>
      </c>
      <c r="I1439" s="169" t="s">
        <v>112</v>
      </c>
      <c r="J1439" s="169" t="s">
        <v>113</v>
      </c>
      <c r="K1439" s="199">
        <v>2372.88</v>
      </c>
      <c r="L1439" s="169"/>
      <c r="M1439" s="169"/>
      <c r="N1439" s="169"/>
      <c r="O1439" s="169"/>
    </row>
    <row r="1440" spans="1:15" s="197" customFormat="1" ht="24" hidden="1" x14ac:dyDescent="0.25">
      <c r="A1440" s="208"/>
      <c r="B1440" s="163"/>
      <c r="C1440" s="163"/>
      <c r="D1440" s="169" t="s">
        <v>1952</v>
      </c>
      <c r="E1440" s="169" t="s">
        <v>1912</v>
      </c>
      <c r="F1440" s="169">
        <v>839</v>
      </c>
      <c r="G1440" s="169" t="s">
        <v>143</v>
      </c>
      <c r="H1440" s="198">
        <v>1</v>
      </c>
      <c r="I1440" s="169" t="s">
        <v>112</v>
      </c>
      <c r="J1440" s="169" t="s">
        <v>113</v>
      </c>
      <c r="K1440" s="199">
        <v>1186.44</v>
      </c>
      <c r="L1440" s="169"/>
      <c r="M1440" s="169"/>
      <c r="N1440" s="169"/>
      <c r="O1440" s="169"/>
    </row>
    <row r="1441" spans="1:15" s="197" customFormat="1" ht="36" hidden="1" x14ac:dyDescent="0.25">
      <c r="A1441" s="208"/>
      <c r="B1441" s="163"/>
      <c r="C1441" s="163"/>
      <c r="D1441" s="169" t="s">
        <v>1953</v>
      </c>
      <c r="E1441" s="169" t="s">
        <v>1954</v>
      </c>
      <c r="F1441" s="169">
        <v>839</v>
      </c>
      <c r="G1441" s="169" t="s">
        <v>143</v>
      </c>
      <c r="H1441" s="198">
        <v>12</v>
      </c>
      <c r="I1441" s="169" t="s">
        <v>112</v>
      </c>
      <c r="J1441" s="169" t="s">
        <v>113</v>
      </c>
      <c r="K1441" s="199">
        <v>3986.4</v>
      </c>
      <c r="L1441" s="169"/>
      <c r="M1441" s="169"/>
      <c r="N1441" s="169"/>
      <c r="O1441" s="169"/>
    </row>
    <row r="1442" spans="1:15" s="197" customFormat="1" ht="36" hidden="1" x14ac:dyDescent="0.25">
      <c r="A1442" s="208"/>
      <c r="B1442" s="163"/>
      <c r="C1442" s="163"/>
      <c r="D1442" s="169" t="s">
        <v>1955</v>
      </c>
      <c r="E1442" s="169" t="s">
        <v>1954</v>
      </c>
      <c r="F1442" s="169">
        <v>839</v>
      </c>
      <c r="G1442" s="169" t="s">
        <v>143</v>
      </c>
      <c r="H1442" s="198">
        <v>36</v>
      </c>
      <c r="I1442" s="169" t="s">
        <v>112</v>
      </c>
      <c r="J1442" s="169" t="s">
        <v>113</v>
      </c>
      <c r="K1442" s="199">
        <v>11959.2</v>
      </c>
      <c r="L1442" s="169"/>
      <c r="M1442" s="169"/>
      <c r="N1442" s="169"/>
      <c r="O1442" s="169"/>
    </row>
    <row r="1443" spans="1:15" s="197" customFormat="1" ht="36" hidden="1" x14ac:dyDescent="0.25">
      <c r="A1443" s="208"/>
      <c r="B1443" s="163"/>
      <c r="C1443" s="163"/>
      <c r="D1443" s="169" t="s">
        <v>1956</v>
      </c>
      <c r="E1443" s="169" t="s">
        <v>1954</v>
      </c>
      <c r="F1443" s="169">
        <v>839</v>
      </c>
      <c r="G1443" s="169" t="s">
        <v>143</v>
      </c>
      <c r="H1443" s="198">
        <v>5</v>
      </c>
      <c r="I1443" s="169" t="s">
        <v>112</v>
      </c>
      <c r="J1443" s="169" t="s">
        <v>113</v>
      </c>
      <c r="K1443" s="199">
        <v>1661</v>
      </c>
      <c r="L1443" s="169"/>
      <c r="M1443" s="169"/>
      <c r="N1443" s="169"/>
      <c r="O1443" s="169"/>
    </row>
    <row r="1444" spans="1:15" s="197" customFormat="1" ht="36" hidden="1" x14ac:dyDescent="0.25">
      <c r="A1444" s="208"/>
      <c r="B1444" s="163"/>
      <c r="C1444" s="163"/>
      <c r="D1444" s="169" t="s">
        <v>1957</v>
      </c>
      <c r="E1444" s="169" t="s">
        <v>1954</v>
      </c>
      <c r="F1444" s="169">
        <v>839</v>
      </c>
      <c r="G1444" s="169" t="s">
        <v>143</v>
      </c>
      <c r="H1444" s="198">
        <v>5</v>
      </c>
      <c r="I1444" s="169" t="s">
        <v>112</v>
      </c>
      <c r="J1444" s="169" t="s">
        <v>113</v>
      </c>
      <c r="K1444" s="199">
        <v>1661</v>
      </c>
      <c r="L1444" s="169"/>
      <c r="M1444" s="169"/>
      <c r="N1444" s="169"/>
      <c r="O1444" s="169"/>
    </row>
    <row r="1445" spans="1:15" s="197" customFormat="1" ht="36" hidden="1" x14ac:dyDescent="0.25">
      <c r="A1445" s="208"/>
      <c r="B1445" s="163"/>
      <c r="C1445" s="163"/>
      <c r="D1445" s="169" t="s">
        <v>1958</v>
      </c>
      <c r="E1445" s="169" t="s">
        <v>1954</v>
      </c>
      <c r="F1445" s="169">
        <v>839</v>
      </c>
      <c r="G1445" s="169" t="s">
        <v>143</v>
      </c>
      <c r="H1445" s="198">
        <v>84</v>
      </c>
      <c r="I1445" s="169" t="s">
        <v>112</v>
      </c>
      <c r="J1445" s="169" t="s">
        <v>113</v>
      </c>
      <c r="K1445" s="199">
        <v>27904.799999999999</v>
      </c>
      <c r="L1445" s="169"/>
      <c r="M1445" s="169"/>
      <c r="N1445" s="169"/>
      <c r="O1445" s="169"/>
    </row>
    <row r="1446" spans="1:15" s="197" customFormat="1" ht="36" hidden="1" x14ac:dyDescent="0.25">
      <c r="A1446" s="208"/>
      <c r="B1446" s="163"/>
      <c r="C1446" s="163"/>
      <c r="D1446" s="169" t="s">
        <v>1959</v>
      </c>
      <c r="E1446" s="169" t="s">
        <v>1954</v>
      </c>
      <c r="F1446" s="169">
        <v>839</v>
      </c>
      <c r="G1446" s="169" t="s">
        <v>143</v>
      </c>
      <c r="H1446" s="198">
        <v>27</v>
      </c>
      <c r="I1446" s="169" t="s">
        <v>112</v>
      </c>
      <c r="J1446" s="169" t="s">
        <v>113</v>
      </c>
      <c r="K1446" s="199">
        <v>8969.4</v>
      </c>
      <c r="L1446" s="169"/>
      <c r="M1446" s="169"/>
      <c r="N1446" s="169"/>
      <c r="O1446" s="169"/>
    </row>
    <row r="1447" spans="1:15" s="197" customFormat="1" ht="36" hidden="1" x14ac:dyDescent="0.25">
      <c r="A1447" s="208"/>
      <c r="B1447" s="163"/>
      <c r="C1447" s="163"/>
      <c r="D1447" s="169" t="s">
        <v>1960</v>
      </c>
      <c r="E1447" s="169" t="s">
        <v>1954</v>
      </c>
      <c r="F1447" s="169">
        <v>839</v>
      </c>
      <c r="G1447" s="169" t="s">
        <v>143</v>
      </c>
      <c r="H1447" s="198">
        <v>3</v>
      </c>
      <c r="I1447" s="169" t="s">
        <v>112</v>
      </c>
      <c r="J1447" s="169" t="s">
        <v>113</v>
      </c>
      <c r="K1447" s="199">
        <v>996.6</v>
      </c>
      <c r="L1447" s="169"/>
      <c r="M1447" s="169"/>
      <c r="N1447" s="169"/>
      <c r="O1447" s="169"/>
    </row>
    <row r="1448" spans="1:15" s="197" customFormat="1" ht="36" hidden="1" x14ac:dyDescent="0.25">
      <c r="A1448" s="208"/>
      <c r="B1448" s="163"/>
      <c r="C1448" s="163"/>
      <c r="D1448" s="169" t="s">
        <v>1961</v>
      </c>
      <c r="E1448" s="169" t="s">
        <v>1954</v>
      </c>
      <c r="F1448" s="169">
        <v>839</v>
      </c>
      <c r="G1448" s="169" t="s">
        <v>143</v>
      </c>
      <c r="H1448" s="198">
        <v>33</v>
      </c>
      <c r="I1448" s="169" t="s">
        <v>112</v>
      </c>
      <c r="J1448" s="169" t="s">
        <v>113</v>
      </c>
      <c r="K1448" s="199">
        <v>10962.6</v>
      </c>
      <c r="L1448" s="169"/>
      <c r="M1448" s="169"/>
      <c r="N1448" s="169"/>
      <c r="O1448" s="169"/>
    </row>
    <row r="1449" spans="1:15" s="197" customFormat="1" ht="36" hidden="1" x14ac:dyDescent="0.25">
      <c r="A1449" s="208"/>
      <c r="B1449" s="163"/>
      <c r="C1449" s="163"/>
      <c r="D1449" s="169" t="s">
        <v>1962</v>
      </c>
      <c r="E1449" s="169" t="s">
        <v>1954</v>
      </c>
      <c r="F1449" s="169">
        <v>839</v>
      </c>
      <c r="G1449" s="169" t="s">
        <v>143</v>
      </c>
      <c r="H1449" s="198">
        <v>20</v>
      </c>
      <c r="I1449" s="169" t="s">
        <v>112</v>
      </c>
      <c r="J1449" s="169" t="s">
        <v>113</v>
      </c>
      <c r="K1449" s="199">
        <v>6644</v>
      </c>
      <c r="L1449" s="169"/>
      <c r="M1449" s="169"/>
      <c r="N1449" s="169"/>
      <c r="O1449" s="169"/>
    </row>
    <row r="1450" spans="1:15" s="197" customFormat="1" ht="36" hidden="1" x14ac:dyDescent="0.25">
      <c r="A1450" s="208"/>
      <c r="B1450" s="163"/>
      <c r="C1450" s="163"/>
      <c r="D1450" s="169" t="s">
        <v>1963</v>
      </c>
      <c r="E1450" s="169" t="s">
        <v>1954</v>
      </c>
      <c r="F1450" s="169">
        <v>839</v>
      </c>
      <c r="G1450" s="169" t="s">
        <v>143</v>
      </c>
      <c r="H1450" s="198">
        <v>2</v>
      </c>
      <c r="I1450" s="169" t="s">
        <v>112</v>
      </c>
      <c r="J1450" s="169" t="s">
        <v>113</v>
      </c>
      <c r="K1450" s="199">
        <v>664.4</v>
      </c>
      <c r="L1450" s="169"/>
      <c r="M1450" s="169"/>
      <c r="N1450" s="169"/>
      <c r="O1450" s="169"/>
    </row>
    <row r="1451" spans="1:15" s="197" customFormat="1" ht="36" hidden="1" x14ac:dyDescent="0.25">
      <c r="A1451" s="208"/>
      <c r="B1451" s="163"/>
      <c r="C1451" s="163"/>
      <c r="D1451" s="169" t="s">
        <v>1964</v>
      </c>
      <c r="E1451" s="169" t="s">
        <v>1954</v>
      </c>
      <c r="F1451" s="169">
        <v>839</v>
      </c>
      <c r="G1451" s="169" t="s">
        <v>143</v>
      </c>
      <c r="H1451" s="198">
        <v>10</v>
      </c>
      <c r="I1451" s="169" t="s">
        <v>112</v>
      </c>
      <c r="J1451" s="169" t="s">
        <v>113</v>
      </c>
      <c r="K1451" s="199">
        <v>3322</v>
      </c>
      <c r="L1451" s="169"/>
      <c r="M1451" s="169"/>
      <c r="N1451" s="169"/>
      <c r="O1451" s="169"/>
    </row>
    <row r="1452" spans="1:15" s="197" customFormat="1" ht="36" hidden="1" x14ac:dyDescent="0.25">
      <c r="A1452" s="208"/>
      <c r="B1452" s="163"/>
      <c r="C1452" s="163"/>
      <c r="D1452" s="169" t="s">
        <v>1965</v>
      </c>
      <c r="E1452" s="169" t="s">
        <v>1954</v>
      </c>
      <c r="F1452" s="169">
        <v>839</v>
      </c>
      <c r="G1452" s="169" t="s">
        <v>143</v>
      </c>
      <c r="H1452" s="198">
        <v>8</v>
      </c>
      <c r="I1452" s="169" t="s">
        <v>112</v>
      </c>
      <c r="J1452" s="169" t="s">
        <v>113</v>
      </c>
      <c r="K1452" s="199">
        <v>2657.6</v>
      </c>
      <c r="L1452" s="169"/>
      <c r="M1452" s="169"/>
      <c r="N1452" s="169"/>
      <c r="O1452" s="169"/>
    </row>
    <row r="1453" spans="1:15" s="197" customFormat="1" ht="36" hidden="1" x14ac:dyDescent="0.25">
      <c r="A1453" s="208"/>
      <c r="B1453" s="163"/>
      <c r="C1453" s="163"/>
      <c r="D1453" s="169" t="s">
        <v>1966</v>
      </c>
      <c r="E1453" s="169" t="s">
        <v>1954</v>
      </c>
      <c r="F1453" s="169">
        <v>839</v>
      </c>
      <c r="G1453" s="169" t="s">
        <v>143</v>
      </c>
      <c r="H1453" s="198">
        <v>3</v>
      </c>
      <c r="I1453" s="169" t="s">
        <v>112</v>
      </c>
      <c r="J1453" s="169" t="s">
        <v>113</v>
      </c>
      <c r="K1453" s="199">
        <v>996.6</v>
      </c>
      <c r="L1453" s="169"/>
      <c r="M1453" s="169"/>
      <c r="N1453" s="169"/>
      <c r="O1453" s="169"/>
    </row>
    <row r="1454" spans="1:15" s="197" customFormat="1" ht="36" hidden="1" x14ac:dyDescent="0.25">
      <c r="A1454" s="208"/>
      <c r="B1454" s="163"/>
      <c r="C1454" s="163"/>
      <c r="D1454" s="169" t="s">
        <v>1967</v>
      </c>
      <c r="E1454" s="169" t="s">
        <v>1954</v>
      </c>
      <c r="F1454" s="169">
        <v>839</v>
      </c>
      <c r="G1454" s="169" t="s">
        <v>143</v>
      </c>
      <c r="H1454" s="198">
        <v>2</v>
      </c>
      <c r="I1454" s="169" t="s">
        <v>112</v>
      </c>
      <c r="J1454" s="169" t="s">
        <v>113</v>
      </c>
      <c r="K1454" s="199">
        <v>664.4</v>
      </c>
      <c r="L1454" s="169"/>
      <c r="M1454" s="169"/>
      <c r="N1454" s="169"/>
      <c r="O1454" s="169"/>
    </row>
    <row r="1455" spans="1:15" s="197" customFormat="1" ht="36" hidden="1" x14ac:dyDescent="0.25">
      <c r="A1455" s="208"/>
      <c r="B1455" s="163"/>
      <c r="C1455" s="163"/>
      <c r="D1455" s="169" t="s">
        <v>1968</v>
      </c>
      <c r="E1455" s="169" t="s">
        <v>1954</v>
      </c>
      <c r="F1455" s="169">
        <v>839</v>
      </c>
      <c r="G1455" s="169" t="s">
        <v>143</v>
      </c>
      <c r="H1455" s="198">
        <v>1</v>
      </c>
      <c r="I1455" s="169" t="s">
        <v>112</v>
      </c>
      <c r="J1455" s="169" t="s">
        <v>113</v>
      </c>
      <c r="K1455" s="199">
        <v>332.2</v>
      </c>
      <c r="L1455" s="169"/>
      <c r="M1455" s="169"/>
      <c r="N1455" s="169"/>
      <c r="O1455" s="169"/>
    </row>
    <row r="1456" spans="1:15" s="197" customFormat="1" ht="36" hidden="1" x14ac:dyDescent="0.25">
      <c r="A1456" s="208"/>
      <c r="B1456" s="163"/>
      <c r="C1456" s="163"/>
      <c r="D1456" s="169" t="s">
        <v>1974</v>
      </c>
      <c r="E1456" s="169" t="s">
        <v>1975</v>
      </c>
      <c r="F1456" s="169">
        <v>796</v>
      </c>
      <c r="G1456" s="169" t="s">
        <v>107</v>
      </c>
      <c r="H1456" s="198">
        <v>17</v>
      </c>
      <c r="I1456" s="169" t="s">
        <v>112</v>
      </c>
      <c r="J1456" s="169" t="s">
        <v>113</v>
      </c>
      <c r="K1456" s="199">
        <v>8341.39</v>
      </c>
      <c r="L1456" s="169"/>
      <c r="M1456" s="169"/>
      <c r="N1456" s="169"/>
      <c r="O1456" s="169"/>
    </row>
    <row r="1457" spans="1:15" s="197" customFormat="1" ht="36" hidden="1" x14ac:dyDescent="0.25">
      <c r="A1457" s="208"/>
      <c r="B1457" s="163"/>
      <c r="C1457" s="163"/>
      <c r="D1457" s="169" t="s">
        <v>1976</v>
      </c>
      <c r="E1457" s="169" t="s">
        <v>1975</v>
      </c>
      <c r="F1457" s="169">
        <v>796</v>
      </c>
      <c r="G1457" s="169" t="s">
        <v>107</v>
      </c>
      <c r="H1457" s="198">
        <v>32</v>
      </c>
      <c r="I1457" s="169" t="s">
        <v>112</v>
      </c>
      <c r="J1457" s="169" t="s">
        <v>113</v>
      </c>
      <c r="K1457" s="199">
        <v>15701.44</v>
      </c>
      <c r="L1457" s="169"/>
      <c r="M1457" s="169"/>
      <c r="N1457" s="169"/>
      <c r="O1457" s="169"/>
    </row>
    <row r="1458" spans="1:15" s="197" customFormat="1" ht="36" hidden="1" x14ac:dyDescent="0.25">
      <c r="A1458" s="208"/>
      <c r="B1458" s="163"/>
      <c r="C1458" s="163"/>
      <c r="D1458" s="169" t="s">
        <v>1977</v>
      </c>
      <c r="E1458" s="169" t="s">
        <v>1975</v>
      </c>
      <c r="F1458" s="169">
        <v>796</v>
      </c>
      <c r="G1458" s="169" t="s">
        <v>107</v>
      </c>
      <c r="H1458" s="198">
        <v>5</v>
      </c>
      <c r="I1458" s="169" t="s">
        <v>112</v>
      </c>
      <c r="J1458" s="169" t="s">
        <v>113</v>
      </c>
      <c r="K1458" s="199">
        <v>2453.35</v>
      </c>
      <c r="L1458" s="169"/>
      <c r="M1458" s="169"/>
      <c r="N1458" s="169"/>
      <c r="O1458" s="169"/>
    </row>
    <row r="1459" spans="1:15" s="197" customFormat="1" ht="36" hidden="1" x14ac:dyDescent="0.25">
      <c r="A1459" s="208"/>
      <c r="B1459" s="163"/>
      <c r="C1459" s="163"/>
      <c r="D1459" s="169" t="s">
        <v>1978</v>
      </c>
      <c r="E1459" s="169" t="s">
        <v>1975</v>
      </c>
      <c r="F1459" s="169">
        <v>796</v>
      </c>
      <c r="G1459" s="169" t="s">
        <v>107</v>
      </c>
      <c r="H1459" s="198">
        <v>64</v>
      </c>
      <c r="I1459" s="169" t="s">
        <v>112</v>
      </c>
      <c r="J1459" s="169" t="s">
        <v>113</v>
      </c>
      <c r="K1459" s="199">
        <v>31402.880000000001</v>
      </c>
      <c r="L1459" s="169"/>
      <c r="M1459" s="169"/>
      <c r="N1459" s="169"/>
      <c r="O1459" s="169"/>
    </row>
    <row r="1460" spans="1:15" s="197" customFormat="1" ht="36" hidden="1" x14ac:dyDescent="0.25">
      <c r="A1460" s="208"/>
      <c r="B1460" s="163"/>
      <c r="C1460" s="163"/>
      <c r="D1460" s="169" t="s">
        <v>1979</v>
      </c>
      <c r="E1460" s="169" t="s">
        <v>1975</v>
      </c>
      <c r="F1460" s="169">
        <v>796</v>
      </c>
      <c r="G1460" s="169" t="s">
        <v>107</v>
      </c>
      <c r="H1460" s="198">
        <v>350</v>
      </c>
      <c r="I1460" s="169" t="s">
        <v>112</v>
      </c>
      <c r="J1460" s="169" t="s">
        <v>113</v>
      </c>
      <c r="K1460" s="199">
        <v>171734.5</v>
      </c>
      <c r="L1460" s="169"/>
      <c r="M1460" s="169"/>
      <c r="N1460" s="169"/>
      <c r="O1460" s="169"/>
    </row>
    <row r="1461" spans="1:15" s="197" customFormat="1" ht="36" hidden="1" x14ac:dyDescent="0.25">
      <c r="A1461" s="208"/>
      <c r="B1461" s="163"/>
      <c r="C1461" s="163"/>
      <c r="D1461" s="169" t="s">
        <v>1980</v>
      </c>
      <c r="E1461" s="169" t="s">
        <v>1975</v>
      </c>
      <c r="F1461" s="169">
        <v>796</v>
      </c>
      <c r="G1461" s="169" t="s">
        <v>107</v>
      </c>
      <c r="H1461" s="198">
        <v>135</v>
      </c>
      <c r="I1461" s="169" t="s">
        <v>112</v>
      </c>
      <c r="J1461" s="169" t="s">
        <v>113</v>
      </c>
      <c r="K1461" s="199">
        <v>66240.45</v>
      </c>
      <c r="L1461" s="169"/>
      <c r="M1461" s="169"/>
      <c r="N1461" s="169"/>
      <c r="O1461" s="169"/>
    </row>
    <row r="1462" spans="1:15" s="197" customFormat="1" ht="36" hidden="1" x14ac:dyDescent="0.25">
      <c r="A1462" s="208"/>
      <c r="B1462" s="163"/>
      <c r="C1462" s="163"/>
      <c r="D1462" s="169" t="s">
        <v>1981</v>
      </c>
      <c r="E1462" s="169" t="s">
        <v>1975</v>
      </c>
      <c r="F1462" s="169">
        <v>796</v>
      </c>
      <c r="G1462" s="169" t="s">
        <v>107</v>
      </c>
      <c r="H1462" s="198">
        <v>18</v>
      </c>
      <c r="I1462" s="169" t="s">
        <v>112</v>
      </c>
      <c r="J1462" s="169" t="s">
        <v>113</v>
      </c>
      <c r="K1462" s="199">
        <v>8832.06</v>
      </c>
      <c r="L1462" s="169"/>
      <c r="M1462" s="169"/>
      <c r="N1462" s="169"/>
      <c r="O1462" s="169"/>
    </row>
    <row r="1463" spans="1:15" s="197" customFormat="1" ht="36" hidden="1" x14ac:dyDescent="0.25">
      <c r="A1463" s="208"/>
      <c r="B1463" s="163"/>
      <c r="C1463" s="163"/>
      <c r="D1463" s="169" t="s">
        <v>1982</v>
      </c>
      <c r="E1463" s="169" t="s">
        <v>1975</v>
      </c>
      <c r="F1463" s="169">
        <v>796</v>
      </c>
      <c r="G1463" s="169" t="s">
        <v>107</v>
      </c>
      <c r="H1463" s="198">
        <v>237</v>
      </c>
      <c r="I1463" s="169" t="s">
        <v>112</v>
      </c>
      <c r="J1463" s="169" t="s">
        <v>113</v>
      </c>
      <c r="K1463" s="199">
        <v>116288.79</v>
      </c>
      <c r="L1463" s="169"/>
      <c r="M1463" s="169"/>
      <c r="N1463" s="169"/>
      <c r="O1463" s="169"/>
    </row>
    <row r="1464" spans="1:15" s="197" customFormat="1" ht="36" hidden="1" x14ac:dyDescent="0.25">
      <c r="A1464" s="208"/>
      <c r="B1464" s="163"/>
      <c r="C1464" s="163"/>
      <c r="D1464" s="169" t="s">
        <v>1983</v>
      </c>
      <c r="E1464" s="169" t="s">
        <v>1975</v>
      </c>
      <c r="F1464" s="169">
        <v>796</v>
      </c>
      <c r="G1464" s="169" t="s">
        <v>107</v>
      </c>
      <c r="H1464" s="198">
        <v>191</v>
      </c>
      <c r="I1464" s="169" t="s">
        <v>112</v>
      </c>
      <c r="J1464" s="169" t="s">
        <v>113</v>
      </c>
      <c r="K1464" s="199">
        <v>93717.97</v>
      </c>
      <c r="L1464" s="169"/>
      <c r="M1464" s="169"/>
      <c r="N1464" s="169"/>
      <c r="O1464" s="169"/>
    </row>
    <row r="1465" spans="1:15" s="197" customFormat="1" ht="36" hidden="1" x14ac:dyDescent="0.25">
      <c r="A1465" s="208"/>
      <c r="B1465" s="163"/>
      <c r="C1465" s="163"/>
      <c r="D1465" s="169" t="s">
        <v>1984</v>
      </c>
      <c r="E1465" s="169" t="s">
        <v>1985</v>
      </c>
      <c r="F1465" s="169">
        <v>839</v>
      </c>
      <c r="G1465" s="169" t="s">
        <v>143</v>
      </c>
      <c r="H1465" s="198">
        <v>2</v>
      </c>
      <c r="I1465" s="169" t="s">
        <v>112</v>
      </c>
      <c r="J1465" s="169" t="s">
        <v>113</v>
      </c>
      <c r="K1465" s="199">
        <v>981.34</v>
      </c>
      <c r="L1465" s="169"/>
      <c r="M1465" s="169"/>
      <c r="N1465" s="169"/>
      <c r="O1465" s="169"/>
    </row>
    <row r="1466" spans="1:15" s="197" customFormat="1" ht="36" hidden="1" x14ac:dyDescent="0.25">
      <c r="A1466" s="208"/>
      <c r="B1466" s="163"/>
      <c r="C1466" s="163"/>
      <c r="D1466" s="169" t="s">
        <v>1986</v>
      </c>
      <c r="E1466" s="169" t="s">
        <v>1975</v>
      </c>
      <c r="F1466" s="169">
        <v>796</v>
      </c>
      <c r="G1466" s="169" t="s">
        <v>107</v>
      </c>
      <c r="H1466" s="198">
        <v>3</v>
      </c>
      <c r="I1466" s="169" t="s">
        <v>112</v>
      </c>
      <c r="J1466" s="169" t="s">
        <v>113</v>
      </c>
      <c r="K1466" s="199">
        <v>1472.01</v>
      </c>
      <c r="L1466" s="169"/>
      <c r="M1466" s="169"/>
      <c r="N1466" s="169"/>
      <c r="O1466" s="169"/>
    </row>
    <row r="1467" spans="1:15" s="197" customFormat="1" ht="36" hidden="1" x14ac:dyDescent="0.25">
      <c r="A1467" s="208"/>
      <c r="B1467" s="163"/>
      <c r="C1467" s="163"/>
      <c r="D1467" s="169" t="s">
        <v>1987</v>
      </c>
      <c r="E1467" s="169" t="s">
        <v>1975</v>
      </c>
      <c r="F1467" s="169">
        <v>796</v>
      </c>
      <c r="G1467" s="169" t="s">
        <v>107</v>
      </c>
      <c r="H1467" s="198">
        <v>47</v>
      </c>
      <c r="I1467" s="169" t="s">
        <v>112</v>
      </c>
      <c r="J1467" s="169" t="s">
        <v>113</v>
      </c>
      <c r="K1467" s="199">
        <v>23061.49</v>
      </c>
      <c r="L1467" s="169"/>
      <c r="M1467" s="169"/>
      <c r="N1467" s="169"/>
      <c r="O1467" s="169"/>
    </row>
    <row r="1468" spans="1:15" s="197" customFormat="1" ht="36" hidden="1" x14ac:dyDescent="0.25">
      <c r="A1468" s="208"/>
      <c r="B1468" s="163"/>
      <c r="C1468" s="163"/>
      <c r="D1468" s="169" t="s">
        <v>1988</v>
      </c>
      <c r="E1468" s="169" t="s">
        <v>1975</v>
      </c>
      <c r="F1468" s="169">
        <v>796</v>
      </c>
      <c r="G1468" s="169" t="s">
        <v>107</v>
      </c>
      <c r="H1468" s="198">
        <v>45</v>
      </c>
      <c r="I1468" s="169" t="s">
        <v>112</v>
      </c>
      <c r="J1468" s="169" t="s">
        <v>113</v>
      </c>
      <c r="K1468" s="199">
        <v>22080.15</v>
      </c>
      <c r="L1468" s="169"/>
      <c r="M1468" s="169"/>
      <c r="N1468" s="169"/>
      <c r="O1468" s="169"/>
    </row>
    <row r="1469" spans="1:15" s="197" customFormat="1" ht="36" hidden="1" x14ac:dyDescent="0.25">
      <c r="A1469" s="208"/>
      <c r="B1469" s="163"/>
      <c r="C1469" s="163"/>
      <c r="D1469" s="169" t="s">
        <v>1989</v>
      </c>
      <c r="E1469" s="169" t="s">
        <v>1975</v>
      </c>
      <c r="F1469" s="169">
        <v>796</v>
      </c>
      <c r="G1469" s="169" t="s">
        <v>107</v>
      </c>
      <c r="H1469" s="198">
        <v>3</v>
      </c>
      <c r="I1469" s="169" t="s">
        <v>112</v>
      </c>
      <c r="J1469" s="169" t="s">
        <v>113</v>
      </c>
      <c r="K1469" s="199">
        <v>1472.01</v>
      </c>
      <c r="L1469" s="169"/>
      <c r="M1469" s="169"/>
      <c r="N1469" s="169"/>
      <c r="O1469" s="169"/>
    </row>
    <row r="1470" spans="1:15" s="197" customFormat="1" ht="36" hidden="1" x14ac:dyDescent="0.25">
      <c r="A1470" s="208"/>
      <c r="B1470" s="163"/>
      <c r="C1470" s="163"/>
      <c r="D1470" s="169" t="s">
        <v>1990</v>
      </c>
      <c r="E1470" s="169" t="s">
        <v>1975</v>
      </c>
      <c r="F1470" s="169">
        <v>796</v>
      </c>
      <c r="G1470" s="169" t="s">
        <v>107</v>
      </c>
      <c r="H1470" s="198">
        <v>3</v>
      </c>
      <c r="I1470" s="169" t="s">
        <v>112</v>
      </c>
      <c r="J1470" s="169" t="s">
        <v>113</v>
      </c>
      <c r="K1470" s="199">
        <v>1472.01</v>
      </c>
      <c r="L1470" s="169"/>
      <c r="M1470" s="169"/>
      <c r="N1470" s="169"/>
      <c r="O1470" s="169"/>
    </row>
    <row r="1471" spans="1:15" s="197" customFormat="1" ht="36" hidden="1" x14ac:dyDescent="0.25">
      <c r="A1471" s="208"/>
      <c r="B1471" s="163"/>
      <c r="C1471" s="163"/>
      <c r="D1471" s="169" t="s">
        <v>1991</v>
      </c>
      <c r="E1471" s="169" t="s">
        <v>1975</v>
      </c>
      <c r="F1471" s="169">
        <v>796</v>
      </c>
      <c r="G1471" s="169" t="s">
        <v>107</v>
      </c>
      <c r="H1471" s="198">
        <v>9</v>
      </c>
      <c r="I1471" s="169" t="s">
        <v>112</v>
      </c>
      <c r="J1471" s="169" t="s">
        <v>113</v>
      </c>
      <c r="K1471" s="199">
        <v>4416.03</v>
      </c>
      <c r="L1471" s="169"/>
      <c r="M1471" s="169"/>
      <c r="N1471" s="169"/>
      <c r="O1471" s="169"/>
    </row>
    <row r="1472" spans="1:15" s="197" customFormat="1" ht="36" hidden="1" x14ac:dyDescent="0.25">
      <c r="A1472" s="208"/>
      <c r="B1472" s="163"/>
      <c r="C1472" s="163"/>
      <c r="D1472" s="169" t="s">
        <v>1992</v>
      </c>
      <c r="E1472" s="169" t="s">
        <v>1985</v>
      </c>
      <c r="F1472" s="169">
        <v>839</v>
      </c>
      <c r="G1472" s="169" t="s">
        <v>143</v>
      </c>
      <c r="H1472" s="198">
        <v>1</v>
      </c>
      <c r="I1472" s="169" t="s">
        <v>112</v>
      </c>
      <c r="J1472" s="169" t="s">
        <v>113</v>
      </c>
      <c r="K1472" s="199">
        <v>490.67</v>
      </c>
      <c r="L1472" s="169"/>
      <c r="M1472" s="169"/>
      <c r="N1472" s="169"/>
      <c r="O1472" s="169"/>
    </row>
    <row r="1473" spans="1:15" s="197" customFormat="1" ht="36" hidden="1" x14ac:dyDescent="0.25">
      <c r="A1473" s="208"/>
      <c r="B1473" s="163"/>
      <c r="C1473" s="163"/>
      <c r="D1473" s="169" t="s">
        <v>1993</v>
      </c>
      <c r="E1473" s="169" t="s">
        <v>1975</v>
      </c>
      <c r="F1473" s="169">
        <v>796</v>
      </c>
      <c r="G1473" s="169" t="s">
        <v>107</v>
      </c>
      <c r="H1473" s="198">
        <v>3</v>
      </c>
      <c r="I1473" s="169" t="s">
        <v>112</v>
      </c>
      <c r="J1473" s="169" t="s">
        <v>113</v>
      </c>
      <c r="K1473" s="199">
        <v>1472.01</v>
      </c>
      <c r="L1473" s="169"/>
      <c r="M1473" s="169"/>
      <c r="N1473" s="169"/>
      <c r="O1473" s="169"/>
    </row>
    <row r="1474" spans="1:15" s="197" customFormat="1" ht="36" hidden="1" x14ac:dyDescent="0.25">
      <c r="A1474" s="208"/>
      <c r="B1474" s="163"/>
      <c r="C1474" s="163"/>
      <c r="D1474" s="169" t="s">
        <v>1994</v>
      </c>
      <c r="E1474" s="169" t="s">
        <v>1985</v>
      </c>
      <c r="F1474" s="169">
        <v>839</v>
      </c>
      <c r="G1474" s="169" t="s">
        <v>143</v>
      </c>
      <c r="H1474" s="198">
        <v>1</v>
      </c>
      <c r="I1474" s="169" t="s">
        <v>112</v>
      </c>
      <c r="J1474" s="169" t="s">
        <v>113</v>
      </c>
      <c r="K1474" s="199">
        <v>490.67</v>
      </c>
      <c r="L1474" s="169"/>
      <c r="M1474" s="169"/>
      <c r="N1474" s="169"/>
      <c r="O1474" s="169"/>
    </row>
    <row r="1475" spans="1:15" s="197" customFormat="1" ht="36" hidden="1" x14ac:dyDescent="0.25">
      <c r="A1475" s="208"/>
      <c r="B1475" s="163"/>
      <c r="C1475" s="163"/>
      <c r="D1475" s="169" t="s">
        <v>1995</v>
      </c>
      <c r="E1475" s="169" t="s">
        <v>1975</v>
      </c>
      <c r="F1475" s="169">
        <v>839</v>
      </c>
      <c r="G1475" s="169" t="s">
        <v>143</v>
      </c>
      <c r="H1475" s="198">
        <v>1</v>
      </c>
      <c r="I1475" s="169" t="s">
        <v>112</v>
      </c>
      <c r="J1475" s="169" t="s">
        <v>113</v>
      </c>
      <c r="K1475" s="199">
        <v>707.97</v>
      </c>
      <c r="L1475" s="169"/>
      <c r="M1475" s="169"/>
      <c r="N1475" s="169"/>
      <c r="O1475" s="169"/>
    </row>
    <row r="1476" spans="1:15" s="197" customFormat="1" ht="36" hidden="1" x14ac:dyDescent="0.25">
      <c r="A1476" s="208"/>
      <c r="B1476" s="163"/>
      <c r="C1476" s="163"/>
      <c r="D1476" s="169" t="s">
        <v>1996</v>
      </c>
      <c r="E1476" s="169" t="s">
        <v>1975</v>
      </c>
      <c r="F1476" s="169">
        <v>839</v>
      </c>
      <c r="G1476" s="169" t="s">
        <v>143</v>
      </c>
      <c r="H1476" s="198">
        <v>1</v>
      </c>
      <c r="I1476" s="169" t="s">
        <v>112</v>
      </c>
      <c r="J1476" s="169" t="s">
        <v>113</v>
      </c>
      <c r="K1476" s="199">
        <v>707.97</v>
      </c>
      <c r="L1476" s="169"/>
      <c r="M1476" s="169"/>
      <c r="N1476" s="169"/>
      <c r="O1476" s="169"/>
    </row>
    <row r="1477" spans="1:15" s="197" customFormat="1" ht="36" hidden="1" x14ac:dyDescent="0.25">
      <c r="A1477" s="208"/>
      <c r="B1477" s="163"/>
      <c r="C1477" s="163"/>
      <c r="D1477" s="169" t="s">
        <v>1997</v>
      </c>
      <c r="E1477" s="169" t="s">
        <v>1975</v>
      </c>
      <c r="F1477" s="169">
        <v>839</v>
      </c>
      <c r="G1477" s="169" t="s">
        <v>143</v>
      </c>
      <c r="H1477" s="198">
        <v>6</v>
      </c>
      <c r="I1477" s="169" t="s">
        <v>112</v>
      </c>
      <c r="J1477" s="169" t="s">
        <v>113</v>
      </c>
      <c r="K1477" s="199">
        <v>4247.82</v>
      </c>
      <c r="L1477" s="169"/>
      <c r="M1477" s="169"/>
      <c r="N1477" s="169"/>
      <c r="O1477" s="169"/>
    </row>
    <row r="1478" spans="1:15" s="197" customFormat="1" ht="36" hidden="1" x14ac:dyDescent="0.25">
      <c r="A1478" s="208"/>
      <c r="B1478" s="163"/>
      <c r="C1478" s="163"/>
      <c r="D1478" s="169" t="s">
        <v>1998</v>
      </c>
      <c r="E1478" s="169" t="s">
        <v>1975</v>
      </c>
      <c r="F1478" s="169">
        <v>839</v>
      </c>
      <c r="G1478" s="169" t="s">
        <v>143</v>
      </c>
      <c r="H1478" s="198">
        <v>2</v>
      </c>
      <c r="I1478" s="169" t="s">
        <v>112</v>
      </c>
      <c r="J1478" s="169" t="s">
        <v>113</v>
      </c>
      <c r="K1478" s="199">
        <v>1415.94</v>
      </c>
      <c r="L1478" s="169"/>
      <c r="M1478" s="169"/>
      <c r="N1478" s="169"/>
      <c r="O1478" s="169"/>
    </row>
    <row r="1479" spans="1:15" s="197" customFormat="1" ht="36" hidden="1" x14ac:dyDescent="0.25">
      <c r="A1479" s="208"/>
      <c r="B1479" s="163"/>
      <c r="C1479" s="163"/>
      <c r="D1479" s="169" t="s">
        <v>1999</v>
      </c>
      <c r="E1479" s="169" t="s">
        <v>1975</v>
      </c>
      <c r="F1479" s="169">
        <v>839</v>
      </c>
      <c r="G1479" s="169" t="s">
        <v>143</v>
      </c>
      <c r="H1479" s="198">
        <v>2</v>
      </c>
      <c r="I1479" s="169" t="s">
        <v>112</v>
      </c>
      <c r="J1479" s="169" t="s">
        <v>113</v>
      </c>
      <c r="K1479" s="199">
        <v>1415.94</v>
      </c>
      <c r="L1479" s="169"/>
      <c r="M1479" s="169"/>
      <c r="N1479" s="169"/>
      <c r="O1479" s="169"/>
    </row>
    <row r="1480" spans="1:15" s="197" customFormat="1" ht="24" hidden="1" x14ac:dyDescent="0.25">
      <c r="A1480" s="208"/>
      <c r="B1480" s="163"/>
      <c r="C1480" s="163"/>
      <c r="D1480" s="169" t="s">
        <v>2017</v>
      </c>
      <c r="E1480" s="169" t="s">
        <v>2018</v>
      </c>
      <c r="F1480" s="169">
        <v>796</v>
      </c>
      <c r="G1480" s="169" t="s">
        <v>107</v>
      </c>
      <c r="H1480" s="198">
        <v>42</v>
      </c>
      <c r="I1480" s="169" t="s">
        <v>112</v>
      </c>
      <c r="J1480" s="169" t="s">
        <v>113</v>
      </c>
      <c r="K1480" s="199">
        <v>30188.76</v>
      </c>
      <c r="L1480" s="169"/>
      <c r="M1480" s="169"/>
      <c r="N1480" s="169"/>
      <c r="O1480" s="169"/>
    </row>
    <row r="1481" spans="1:15" s="197" customFormat="1" ht="24" hidden="1" x14ac:dyDescent="0.25">
      <c r="A1481" s="208"/>
      <c r="B1481" s="163"/>
      <c r="C1481" s="163"/>
      <c r="D1481" s="169" t="s">
        <v>2019</v>
      </c>
      <c r="E1481" s="169" t="s">
        <v>2018</v>
      </c>
      <c r="F1481" s="169">
        <v>796</v>
      </c>
      <c r="G1481" s="169" t="s">
        <v>107</v>
      </c>
      <c r="H1481" s="198">
        <v>62</v>
      </c>
      <c r="I1481" s="169" t="s">
        <v>112</v>
      </c>
      <c r="J1481" s="169" t="s">
        <v>113</v>
      </c>
      <c r="K1481" s="199">
        <v>44564.36</v>
      </c>
      <c r="L1481" s="169"/>
      <c r="M1481" s="169"/>
      <c r="N1481" s="169"/>
      <c r="O1481" s="169"/>
    </row>
    <row r="1482" spans="1:15" s="197" customFormat="1" ht="24" hidden="1" x14ac:dyDescent="0.25">
      <c r="A1482" s="208"/>
      <c r="B1482" s="163"/>
      <c r="C1482" s="163"/>
      <c r="D1482" s="169" t="s">
        <v>2020</v>
      </c>
      <c r="E1482" s="169" t="s">
        <v>2018</v>
      </c>
      <c r="F1482" s="169">
        <v>796</v>
      </c>
      <c r="G1482" s="169" t="s">
        <v>107</v>
      </c>
      <c r="H1482" s="198">
        <v>20</v>
      </c>
      <c r="I1482" s="169" t="s">
        <v>112</v>
      </c>
      <c r="J1482" s="169" t="s">
        <v>113</v>
      </c>
      <c r="K1482" s="199">
        <v>14375.6</v>
      </c>
      <c r="L1482" s="169"/>
      <c r="M1482" s="169"/>
      <c r="N1482" s="169"/>
      <c r="O1482" s="169"/>
    </row>
    <row r="1483" spans="1:15" s="197" customFormat="1" ht="24" hidden="1" x14ac:dyDescent="0.25">
      <c r="A1483" s="208"/>
      <c r="B1483" s="163"/>
      <c r="C1483" s="163"/>
      <c r="D1483" s="169" t="s">
        <v>2021</v>
      </c>
      <c r="E1483" s="169" t="s">
        <v>2018</v>
      </c>
      <c r="F1483" s="169">
        <v>796</v>
      </c>
      <c r="G1483" s="169" t="s">
        <v>107</v>
      </c>
      <c r="H1483" s="198">
        <v>116</v>
      </c>
      <c r="I1483" s="169" t="s">
        <v>112</v>
      </c>
      <c r="J1483" s="169" t="s">
        <v>113</v>
      </c>
      <c r="K1483" s="199">
        <v>83378.48</v>
      </c>
      <c r="L1483" s="169"/>
      <c r="M1483" s="169"/>
      <c r="N1483" s="169"/>
      <c r="O1483" s="169"/>
    </row>
    <row r="1484" spans="1:15" s="197" customFormat="1" ht="24" hidden="1" x14ac:dyDescent="0.25">
      <c r="A1484" s="208"/>
      <c r="B1484" s="163"/>
      <c r="C1484" s="163"/>
      <c r="D1484" s="169" t="s">
        <v>2022</v>
      </c>
      <c r="E1484" s="169" t="s">
        <v>2018</v>
      </c>
      <c r="F1484" s="169">
        <v>796</v>
      </c>
      <c r="G1484" s="169" t="s">
        <v>107</v>
      </c>
      <c r="H1484" s="198">
        <v>684</v>
      </c>
      <c r="I1484" s="169" t="s">
        <v>112</v>
      </c>
      <c r="J1484" s="169" t="s">
        <v>113</v>
      </c>
      <c r="K1484" s="199">
        <v>491645.52</v>
      </c>
      <c r="L1484" s="169"/>
      <c r="M1484" s="169"/>
      <c r="N1484" s="169"/>
      <c r="O1484" s="169"/>
    </row>
    <row r="1485" spans="1:15" s="197" customFormat="1" ht="24" hidden="1" x14ac:dyDescent="0.25">
      <c r="A1485" s="208"/>
      <c r="B1485" s="163"/>
      <c r="C1485" s="163"/>
      <c r="D1485" s="169" t="s">
        <v>2023</v>
      </c>
      <c r="E1485" s="169" t="s">
        <v>2018</v>
      </c>
      <c r="F1485" s="169">
        <v>796</v>
      </c>
      <c r="G1485" s="169" t="s">
        <v>107</v>
      </c>
      <c r="H1485" s="198">
        <v>177</v>
      </c>
      <c r="I1485" s="169" t="s">
        <v>112</v>
      </c>
      <c r="J1485" s="169" t="s">
        <v>113</v>
      </c>
      <c r="K1485" s="199">
        <v>127224.06</v>
      </c>
      <c r="L1485" s="169"/>
      <c r="M1485" s="169"/>
      <c r="N1485" s="169"/>
      <c r="O1485" s="169"/>
    </row>
    <row r="1486" spans="1:15" s="197" customFormat="1" ht="24" hidden="1" x14ac:dyDescent="0.25">
      <c r="A1486" s="208"/>
      <c r="B1486" s="163"/>
      <c r="C1486" s="163"/>
      <c r="D1486" s="169" t="s">
        <v>2024</v>
      </c>
      <c r="E1486" s="169" t="s">
        <v>2025</v>
      </c>
      <c r="F1486" s="169">
        <v>796</v>
      </c>
      <c r="G1486" s="169" t="s">
        <v>107</v>
      </c>
      <c r="H1486" s="198">
        <v>2</v>
      </c>
      <c r="I1486" s="169" t="s">
        <v>112</v>
      </c>
      <c r="J1486" s="169" t="s">
        <v>113</v>
      </c>
      <c r="K1486" s="199">
        <v>1437.56</v>
      </c>
      <c r="L1486" s="169"/>
      <c r="M1486" s="169"/>
      <c r="N1486" s="169"/>
      <c r="O1486" s="169"/>
    </row>
    <row r="1487" spans="1:15" s="197" customFormat="1" ht="24" hidden="1" x14ac:dyDescent="0.25">
      <c r="A1487" s="208"/>
      <c r="B1487" s="163"/>
      <c r="C1487" s="163"/>
      <c r="D1487" s="169" t="s">
        <v>2026</v>
      </c>
      <c r="E1487" s="169" t="s">
        <v>2018</v>
      </c>
      <c r="F1487" s="169">
        <v>796</v>
      </c>
      <c r="G1487" s="169" t="s">
        <v>107</v>
      </c>
      <c r="H1487" s="198">
        <v>1</v>
      </c>
      <c r="I1487" s="169" t="s">
        <v>112</v>
      </c>
      <c r="J1487" s="169" t="s">
        <v>113</v>
      </c>
      <c r="K1487" s="199">
        <v>718.78</v>
      </c>
      <c r="L1487" s="169"/>
      <c r="M1487" s="169"/>
      <c r="N1487" s="169"/>
      <c r="O1487" s="169"/>
    </row>
    <row r="1488" spans="1:15" s="197" customFormat="1" ht="24" hidden="1" x14ac:dyDescent="0.25">
      <c r="A1488" s="208"/>
      <c r="B1488" s="163"/>
      <c r="C1488" s="163"/>
      <c r="D1488" s="169" t="s">
        <v>2027</v>
      </c>
      <c r="E1488" s="169" t="s">
        <v>2018</v>
      </c>
      <c r="F1488" s="169">
        <v>796</v>
      </c>
      <c r="G1488" s="169" t="s">
        <v>107</v>
      </c>
      <c r="H1488" s="198">
        <v>26</v>
      </c>
      <c r="I1488" s="169" t="s">
        <v>112</v>
      </c>
      <c r="J1488" s="169" t="s">
        <v>113</v>
      </c>
      <c r="K1488" s="199">
        <v>18688.28</v>
      </c>
      <c r="L1488" s="169"/>
      <c r="M1488" s="169"/>
      <c r="N1488" s="169"/>
      <c r="O1488" s="169"/>
    </row>
    <row r="1489" spans="1:15" s="197" customFormat="1" ht="24" hidden="1" x14ac:dyDescent="0.25">
      <c r="A1489" s="208"/>
      <c r="B1489" s="163"/>
      <c r="C1489" s="163"/>
      <c r="D1489" s="169" t="s">
        <v>2028</v>
      </c>
      <c r="E1489" s="169" t="s">
        <v>2018</v>
      </c>
      <c r="F1489" s="169">
        <v>796</v>
      </c>
      <c r="G1489" s="169" t="s">
        <v>107</v>
      </c>
      <c r="H1489" s="198">
        <v>362</v>
      </c>
      <c r="I1489" s="169" t="s">
        <v>112</v>
      </c>
      <c r="J1489" s="169" t="s">
        <v>113</v>
      </c>
      <c r="K1489" s="199">
        <v>260198.36</v>
      </c>
      <c r="L1489" s="169"/>
      <c r="M1489" s="169"/>
      <c r="N1489" s="169"/>
      <c r="O1489" s="169"/>
    </row>
    <row r="1490" spans="1:15" s="197" customFormat="1" ht="24" hidden="1" x14ac:dyDescent="0.25">
      <c r="A1490" s="208"/>
      <c r="B1490" s="163"/>
      <c r="C1490" s="163"/>
      <c r="D1490" s="169" t="s">
        <v>2029</v>
      </c>
      <c r="E1490" s="169" t="s">
        <v>2018</v>
      </c>
      <c r="F1490" s="169">
        <v>796</v>
      </c>
      <c r="G1490" s="169" t="s">
        <v>107</v>
      </c>
      <c r="H1490" s="198">
        <v>175</v>
      </c>
      <c r="I1490" s="169" t="s">
        <v>112</v>
      </c>
      <c r="J1490" s="169" t="s">
        <v>113</v>
      </c>
      <c r="K1490" s="199">
        <v>125786.5</v>
      </c>
      <c r="L1490" s="169"/>
      <c r="M1490" s="169"/>
      <c r="N1490" s="169"/>
      <c r="O1490" s="169"/>
    </row>
    <row r="1491" spans="1:15" s="197" customFormat="1" ht="24" hidden="1" x14ac:dyDescent="0.25">
      <c r="A1491" s="208"/>
      <c r="B1491" s="163"/>
      <c r="C1491" s="163"/>
      <c r="D1491" s="169" t="s">
        <v>2030</v>
      </c>
      <c r="E1491" s="169" t="s">
        <v>2018</v>
      </c>
      <c r="F1491" s="169">
        <v>796</v>
      </c>
      <c r="G1491" s="169" t="s">
        <v>107</v>
      </c>
      <c r="H1491" s="198">
        <v>13</v>
      </c>
      <c r="I1491" s="169" t="s">
        <v>112</v>
      </c>
      <c r="J1491" s="169" t="s">
        <v>113</v>
      </c>
      <c r="K1491" s="199">
        <v>9344.14</v>
      </c>
      <c r="L1491" s="169"/>
      <c r="M1491" s="169"/>
      <c r="N1491" s="169"/>
      <c r="O1491" s="169"/>
    </row>
    <row r="1492" spans="1:15" s="197" customFormat="1" ht="24" hidden="1" x14ac:dyDescent="0.25">
      <c r="A1492" s="208"/>
      <c r="B1492" s="163"/>
      <c r="C1492" s="163"/>
      <c r="D1492" s="169" t="s">
        <v>2031</v>
      </c>
      <c r="E1492" s="169" t="s">
        <v>2018</v>
      </c>
      <c r="F1492" s="169">
        <v>796</v>
      </c>
      <c r="G1492" s="169" t="s">
        <v>107</v>
      </c>
      <c r="H1492" s="198">
        <v>10</v>
      </c>
      <c r="I1492" s="169" t="s">
        <v>112</v>
      </c>
      <c r="J1492" s="169" t="s">
        <v>113</v>
      </c>
      <c r="K1492" s="199">
        <v>7187.8</v>
      </c>
      <c r="L1492" s="169"/>
      <c r="M1492" s="169"/>
      <c r="N1492" s="169"/>
      <c r="O1492" s="169"/>
    </row>
    <row r="1493" spans="1:15" s="197" customFormat="1" ht="24" hidden="1" x14ac:dyDescent="0.25">
      <c r="A1493" s="208"/>
      <c r="B1493" s="163"/>
      <c r="C1493" s="163"/>
      <c r="D1493" s="169" t="s">
        <v>2032</v>
      </c>
      <c r="E1493" s="169" t="s">
        <v>2018</v>
      </c>
      <c r="F1493" s="169">
        <v>796</v>
      </c>
      <c r="G1493" s="169" t="s">
        <v>107</v>
      </c>
      <c r="H1493" s="198">
        <v>1</v>
      </c>
      <c r="I1493" s="169" t="s">
        <v>112</v>
      </c>
      <c r="J1493" s="169" t="s">
        <v>113</v>
      </c>
      <c r="K1493" s="199">
        <v>718.78</v>
      </c>
      <c r="L1493" s="169"/>
      <c r="M1493" s="169"/>
      <c r="N1493" s="169"/>
      <c r="O1493" s="169"/>
    </row>
    <row r="1494" spans="1:15" s="197" customFormat="1" ht="24" hidden="1" x14ac:dyDescent="0.25">
      <c r="A1494" s="208"/>
      <c r="B1494" s="163"/>
      <c r="C1494" s="163"/>
      <c r="D1494" s="169" t="s">
        <v>2033</v>
      </c>
      <c r="E1494" s="169" t="s">
        <v>2018</v>
      </c>
      <c r="F1494" s="169">
        <v>796</v>
      </c>
      <c r="G1494" s="169" t="s">
        <v>107</v>
      </c>
      <c r="H1494" s="198">
        <v>45</v>
      </c>
      <c r="I1494" s="169" t="s">
        <v>112</v>
      </c>
      <c r="J1494" s="169" t="s">
        <v>113</v>
      </c>
      <c r="K1494" s="199">
        <v>32345.1</v>
      </c>
      <c r="L1494" s="169"/>
      <c r="M1494" s="169"/>
      <c r="N1494" s="169"/>
      <c r="O1494" s="169"/>
    </row>
    <row r="1495" spans="1:15" s="197" customFormat="1" ht="24" hidden="1" x14ac:dyDescent="0.25">
      <c r="A1495" s="208"/>
      <c r="B1495" s="163"/>
      <c r="C1495" s="163"/>
      <c r="D1495" s="169" t="s">
        <v>2034</v>
      </c>
      <c r="E1495" s="169" t="s">
        <v>2018</v>
      </c>
      <c r="F1495" s="169">
        <v>796</v>
      </c>
      <c r="G1495" s="169" t="s">
        <v>107</v>
      </c>
      <c r="H1495" s="198">
        <v>9</v>
      </c>
      <c r="I1495" s="169" t="s">
        <v>112</v>
      </c>
      <c r="J1495" s="169" t="s">
        <v>113</v>
      </c>
      <c r="K1495" s="199">
        <v>6469.02</v>
      </c>
      <c r="L1495" s="169"/>
      <c r="M1495" s="169"/>
      <c r="N1495" s="169"/>
      <c r="O1495" s="169"/>
    </row>
    <row r="1496" spans="1:15" s="197" customFormat="1" ht="24" hidden="1" x14ac:dyDescent="0.25">
      <c r="A1496" s="208"/>
      <c r="B1496" s="163"/>
      <c r="C1496" s="163"/>
      <c r="D1496" s="169" t="s">
        <v>2035</v>
      </c>
      <c r="E1496" s="169" t="s">
        <v>2025</v>
      </c>
      <c r="F1496" s="169">
        <v>796</v>
      </c>
      <c r="G1496" s="169" t="s">
        <v>107</v>
      </c>
      <c r="H1496" s="198">
        <v>53</v>
      </c>
      <c r="I1496" s="169" t="s">
        <v>112</v>
      </c>
      <c r="J1496" s="169" t="s">
        <v>113</v>
      </c>
      <c r="K1496" s="199">
        <v>38095.339999999997</v>
      </c>
      <c r="L1496" s="169"/>
      <c r="M1496" s="169"/>
      <c r="N1496" s="169"/>
      <c r="O1496" s="169"/>
    </row>
    <row r="1497" spans="1:15" s="197" customFormat="1" ht="24" hidden="1" x14ac:dyDescent="0.25">
      <c r="A1497" s="208"/>
      <c r="B1497" s="163"/>
      <c r="C1497" s="163"/>
      <c r="D1497" s="169" t="s">
        <v>2036</v>
      </c>
      <c r="E1497" s="169" t="s">
        <v>2025</v>
      </c>
      <c r="F1497" s="169">
        <v>796</v>
      </c>
      <c r="G1497" s="169" t="s">
        <v>107</v>
      </c>
      <c r="H1497" s="198">
        <v>2</v>
      </c>
      <c r="I1497" s="169" t="s">
        <v>112</v>
      </c>
      <c r="J1497" s="169" t="s">
        <v>113</v>
      </c>
      <c r="K1497" s="199">
        <v>1437.56</v>
      </c>
      <c r="L1497" s="169"/>
      <c r="M1497" s="169"/>
      <c r="N1497" s="169"/>
      <c r="O1497" s="169"/>
    </row>
    <row r="1498" spans="1:15" s="197" customFormat="1" ht="24" hidden="1" x14ac:dyDescent="0.25">
      <c r="A1498" s="208"/>
      <c r="B1498" s="163"/>
      <c r="C1498" s="163"/>
      <c r="D1498" s="169" t="s">
        <v>2037</v>
      </c>
      <c r="E1498" s="169" t="s">
        <v>2018</v>
      </c>
      <c r="F1498" s="169">
        <v>796</v>
      </c>
      <c r="G1498" s="169" t="s">
        <v>107</v>
      </c>
      <c r="H1498" s="198">
        <v>13</v>
      </c>
      <c r="I1498" s="169" t="s">
        <v>112</v>
      </c>
      <c r="J1498" s="169" t="s">
        <v>113</v>
      </c>
      <c r="K1498" s="199">
        <v>9344.14</v>
      </c>
      <c r="L1498" s="169"/>
      <c r="M1498" s="169"/>
      <c r="N1498" s="169"/>
      <c r="O1498" s="169"/>
    </row>
    <row r="1499" spans="1:15" s="197" customFormat="1" ht="24" hidden="1" x14ac:dyDescent="0.25">
      <c r="A1499" s="208"/>
      <c r="B1499" s="163"/>
      <c r="C1499" s="163"/>
      <c r="D1499" s="169" t="s">
        <v>2038</v>
      </c>
      <c r="E1499" s="169" t="s">
        <v>2025</v>
      </c>
      <c r="F1499" s="169">
        <v>796</v>
      </c>
      <c r="G1499" s="169" t="s">
        <v>107</v>
      </c>
      <c r="H1499" s="198">
        <v>2</v>
      </c>
      <c r="I1499" s="169" t="s">
        <v>112</v>
      </c>
      <c r="J1499" s="169" t="s">
        <v>113</v>
      </c>
      <c r="K1499" s="199">
        <v>1437.56</v>
      </c>
      <c r="L1499" s="169"/>
      <c r="M1499" s="169"/>
      <c r="N1499" s="169"/>
      <c r="O1499" s="169"/>
    </row>
    <row r="1500" spans="1:15" s="197" customFormat="1" ht="24" hidden="1" x14ac:dyDescent="0.25">
      <c r="A1500" s="208"/>
      <c r="B1500" s="163"/>
      <c r="C1500" s="163"/>
      <c r="D1500" s="169" t="s">
        <v>2039</v>
      </c>
      <c r="E1500" s="169" t="s">
        <v>2025</v>
      </c>
      <c r="F1500" s="169">
        <v>796</v>
      </c>
      <c r="G1500" s="169" t="s">
        <v>107</v>
      </c>
      <c r="H1500" s="198">
        <v>1</v>
      </c>
      <c r="I1500" s="169" t="s">
        <v>112</v>
      </c>
      <c r="J1500" s="169" t="s">
        <v>113</v>
      </c>
      <c r="K1500" s="199">
        <v>718.78</v>
      </c>
      <c r="L1500" s="169"/>
      <c r="M1500" s="169"/>
      <c r="N1500" s="169"/>
      <c r="O1500" s="169"/>
    </row>
    <row r="1501" spans="1:15" s="197" customFormat="1" ht="36" hidden="1" x14ac:dyDescent="0.25">
      <c r="A1501" s="208"/>
      <c r="B1501" s="163"/>
      <c r="C1501" s="163"/>
      <c r="D1501" s="169" t="s">
        <v>2040</v>
      </c>
      <c r="E1501" s="169" t="s">
        <v>2018</v>
      </c>
      <c r="F1501" s="169">
        <v>839</v>
      </c>
      <c r="G1501" s="169" t="s">
        <v>143</v>
      </c>
      <c r="H1501" s="198">
        <v>61</v>
      </c>
      <c r="I1501" s="169" t="s">
        <v>112</v>
      </c>
      <c r="J1501" s="169" t="s">
        <v>113</v>
      </c>
      <c r="K1501" s="199">
        <v>86676.73</v>
      </c>
      <c r="L1501" s="169"/>
      <c r="M1501" s="169"/>
      <c r="N1501" s="169"/>
      <c r="O1501" s="169"/>
    </row>
    <row r="1502" spans="1:15" s="197" customFormat="1" ht="36" hidden="1" x14ac:dyDescent="0.25">
      <c r="A1502" s="208"/>
      <c r="B1502" s="163"/>
      <c r="C1502" s="163"/>
      <c r="D1502" s="169" t="s">
        <v>2041</v>
      </c>
      <c r="E1502" s="169" t="s">
        <v>2018</v>
      </c>
      <c r="F1502" s="169">
        <v>839</v>
      </c>
      <c r="G1502" s="169" t="s">
        <v>143</v>
      </c>
      <c r="H1502" s="198">
        <v>14</v>
      </c>
      <c r="I1502" s="169" t="s">
        <v>112</v>
      </c>
      <c r="J1502" s="169" t="s">
        <v>113</v>
      </c>
      <c r="K1502" s="199">
        <v>19893.02</v>
      </c>
      <c r="L1502" s="169"/>
      <c r="M1502" s="169"/>
      <c r="N1502" s="169"/>
      <c r="O1502" s="169"/>
    </row>
    <row r="1503" spans="1:15" s="197" customFormat="1" ht="36" hidden="1" x14ac:dyDescent="0.25">
      <c r="A1503" s="208"/>
      <c r="B1503" s="163"/>
      <c r="C1503" s="163"/>
      <c r="D1503" s="169" t="s">
        <v>2042</v>
      </c>
      <c r="E1503" s="169" t="s">
        <v>2018</v>
      </c>
      <c r="F1503" s="169">
        <v>839</v>
      </c>
      <c r="G1503" s="169" t="s">
        <v>143</v>
      </c>
      <c r="H1503" s="198">
        <v>18</v>
      </c>
      <c r="I1503" s="169" t="s">
        <v>112</v>
      </c>
      <c r="J1503" s="169" t="s">
        <v>113</v>
      </c>
      <c r="K1503" s="199">
        <v>25576.74</v>
      </c>
      <c r="L1503" s="169"/>
      <c r="M1503" s="169"/>
      <c r="N1503" s="169"/>
      <c r="O1503" s="169"/>
    </row>
    <row r="1504" spans="1:15" s="197" customFormat="1" ht="36" hidden="1" x14ac:dyDescent="0.25">
      <c r="A1504" s="208"/>
      <c r="B1504" s="163"/>
      <c r="C1504" s="163"/>
      <c r="D1504" s="169" t="s">
        <v>2043</v>
      </c>
      <c r="E1504" s="169" t="s">
        <v>2018</v>
      </c>
      <c r="F1504" s="169">
        <v>839</v>
      </c>
      <c r="G1504" s="169" t="s">
        <v>143</v>
      </c>
      <c r="H1504" s="198">
        <v>12</v>
      </c>
      <c r="I1504" s="169" t="s">
        <v>112</v>
      </c>
      <c r="J1504" s="169" t="s">
        <v>113</v>
      </c>
      <c r="K1504" s="199">
        <v>17051.16</v>
      </c>
      <c r="L1504" s="169"/>
      <c r="M1504" s="169"/>
      <c r="N1504" s="169"/>
      <c r="O1504" s="169"/>
    </row>
    <row r="1505" spans="1:15" s="197" customFormat="1" ht="36" hidden="1" x14ac:dyDescent="0.25">
      <c r="A1505" s="208"/>
      <c r="B1505" s="163"/>
      <c r="C1505" s="163"/>
      <c r="D1505" s="169" t="s">
        <v>2044</v>
      </c>
      <c r="E1505" s="169" t="s">
        <v>2018</v>
      </c>
      <c r="F1505" s="169">
        <v>839</v>
      </c>
      <c r="G1505" s="169" t="s">
        <v>143</v>
      </c>
      <c r="H1505" s="198">
        <v>65</v>
      </c>
      <c r="I1505" s="169" t="s">
        <v>112</v>
      </c>
      <c r="J1505" s="169" t="s">
        <v>113</v>
      </c>
      <c r="K1505" s="199">
        <v>92360.45</v>
      </c>
      <c r="L1505" s="169"/>
      <c r="M1505" s="169"/>
      <c r="N1505" s="169"/>
      <c r="O1505" s="169"/>
    </row>
    <row r="1506" spans="1:15" s="197" customFormat="1" ht="36" hidden="1" x14ac:dyDescent="0.25">
      <c r="A1506" s="208"/>
      <c r="B1506" s="163"/>
      <c r="C1506" s="163"/>
      <c r="D1506" s="169" t="s">
        <v>2045</v>
      </c>
      <c r="E1506" s="169" t="s">
        <v>2018</v>
      </c>
      <c r="F1506" s="169">
        <v>839</v>
      </c>
      <c r="G1506" s="169" t="s">
        <v>143</v>
      </c>
      <c r="H1506" s="198">
        <v>477</v>
      </c>
      <c r="I1506" s="169" t="s">
        <v>112</v>
      </c>
      <c r="J1506" s="169" t="s">
        <v>113</v>
      </c>
      <c r="K1506" s="199">
        <v>677783.61</v>
      </c>
      <c r="L1506" s="169"/>
      <c r="M1506" s="169"/>
      <c r="N1506" s="169"/>
      <c r="O1506" s="169"/>
    </row>
    <row r="1507" spans="1:15" s="197" customFormat="1" ht="36" hidden="1" x14ac:dyDescent="0.25">
      <c r="A1507" s="208"/>
      <c r="B1507" s="163"/>
      <c r="C1507" s="163"/>
      <c r="D1507" s="169" t="s">
        <v>2046</v>
      </c>
      <c r="E1507" s="169" t="s">
        <v>2018</v>
      </c>
      <c r="F1507" s="169">
        <v>839</v>
      </c>
      <c r="G1507" s="169" t="s">
        <v>143</v>
      </c>
      <c r="H1507" s="198">
        <v>125</v>
      </c>
      <c r="I1507" s="169" t="s">
        <v>112</v>
      </c>
      <c r="J1507" s="169" t="s">
        <v>113</v>
      </c>
      <c r="K1507" s="199">
        <v>177616.25</v>
      </c>
      <c r="L1507" s="169"/>
      <c r="M1507" s="169"/>
      <c r="N1507" s="169"/>
      <c r="O1507" s="169"/>
    </row>
    <row r="1508" spans="1:15" s="197" customFormat="1" ht="36" hidden="1" x14ac:dyDescent="0.25">
      <c r="A1508" s="208"/>
      <c r="B1508" s="163"/>
      <c r="C1508" s="163"/>
      <c r="D1508" s="169" t="s">
        <v>2047</v>
      </c>
      <c r="E1508" s="169" t="s">
        <v>2025</v>
      </c>
      <c r="F1508" s="169">
        <v>839</v>
      </c>
      <c r="G1508" s="169" t="s">
        <v>143</v>
      </c>
      <c r="H1508" s="198">
        <v>2</v>
      </c>
      <c r="I1508" s="169" t="s">
        <v>112</v>
      </c>
      <c r="J1508" s="169" t="s">
        <v>113</v>
      </c>
      <c r="K1508" s="199">
        <v>2841.86</v>
      </c>
      <c r="L1508" s="169"/>
      <c r="M1508" s="169"/>
      <c r="N1508" s="169"/>
      <c r="O1508" s="169"/>
    </row>
    <row r="1509" spans="1:15" s="197" customFormat="1" ht="36" hidden="1" x14ac:dyDescent="0.25">
      <c r="A1509" s="208"/>
      <c r="B1509" s="163"/>
      <c r="C1509" s="163"/>
      <c r="D1509" s="169" t="s">
        <v>2048</v>
      </c>
      <c r="E1509" s="169" t="s">
        <v>2018</v>
      </c>
      <c r="F1509" s="169">
        <v>839</v>
      </c>
      <c r="G1509" s="169" t="s">
        <v>143</v>
      </c>
      <c r="H1509" s="198">
        <v>1</v>
      </c>
      <c r="I1509" s="169" t="s">
        <v>112</v>
      </c>
      <c r="J1509" s="169" t="s">
        <v>113</v>
      </c>
      <c r="K1509" s="199">
        <v>1420.93</v>
      </c>
      <c r="L1509" s="169"/>
      <c r="M1509" s="169"/>
      <c r="N1509" s="169"/>
      <c r="O1509" s="169"/>
    </row>
    <row r="1510" spans="1:15" s="197" customFormat="1" ht="36" hidden="1" x14ac:dyDescent="0.25">
      <c r="A1510" s="208"/>
      <c r="B1510" s="163"/>
      <c r="C1510" s="163"/>
      <c r="D1510" s="169" t="s">
        <v>2049</v>
      </c>
      <c r="E1510" s="169" t="s">
        <v>2018</v>
      </c>
      <c r="F1510" s="169">
        <v>839</v>
      </c>
      <c r="G1510" s="169" t="s">
        <v>143</v>
      </c>
      <c r="H1510" s="198">
        <v>9</v>
      </c>
      <c r="I1510" s="169" t="s">
        <v>112</v>
      </c>
      <c r="J1510" s="169" t="s">
        <v>113</v>
      </c>
      <c r="K1510" s="199">
        <v>12788.37</v>
      </c>
      <c r="L1510" s="169"/>
      <c r="M1510" s="169"/>
      <c r="N1510" s="169"/>
      <c r="O1510" s="169"/>
    </row>
    <row r="1511" spans="1:15" s="197" customFormat="1" ht="36" hidden="1" x14ac:dyDescent="0.25">
      <c r="A1511" s="208"/>
      <c r="B1511" s="163"/>
      <c r="C1511" s="163"/>
      <c r="D1511" s="169" t="s">
        <v>2050</v>
      </c>
      <c r="E1511" s="169" t="s">
        <v>2018</v>
      </c>
      <c r="F1511" s="169">
        <v>839</v>
      </c>
      <c r="G1511" s="169" t="s">
        <v>143</v>
      </c>
      <c r="H1511" s="198">
        <v>192</v>
      </c>
      <c r="I1511" s="169" t="s">
        <v>112</v>
      </c>
      <c r="J1511" s="169" t="s">
        <v>113</v>
      </c>
      <c r="K1511" s="199">
        <v>272818.56</v>
      </c>
      <c r="L1511" s="169"/>
      <c r="M1511" s="169"/>
      <c r="N1511" s="169"/>
      <c r="O1511" s="169"/>
    </row>
    <row r="1512" spans="1:15" s="197" customFormat="1" ht="36" hidden="1" x14ac:dyDescent="0.25">
      <c r="A1512" s="208"/>
      <c r="B1512" s="163"/>
      <c r="C1512" s="163"/>
      <c r="D1512" s="169" t="s">
        <v>2051</v>
      </c>
      <c r="E1512" s="169" t="s">
        <v>2018</v>
      </c>
      <c r="F1512" s="169">
        <v>839</v>
      </c>
      <c r="G1512" s="169" t="s">
        <v>143</v>
      </c>
      <c r="H1512" s="198">
        <v>150</v>
      </c>
      <c r="I1512" s="169" t="s">
        <v>112</v>
      </c>
      <c r="J1512" s="169" t="s">
        <v>113</v>
      </c>
      <c r="K1512" s="199">
        <v>213139.5</v>
      </c>
      <c r="L1512" s="169"/>
      <c r="M1512" s="169"/>
      <c r="N1512" s="169"/>
      <c r="O1512" s="169"/>
    </row>
    <row r="1513" spans="1:15" s="197" customFormat="1" ht="36" hidden="1" x14ac:dyDescent="0.25">
      <c r="A1513" s="208"/>
      <c r="B1513" s="163"/>
      <c r="C1513" s="163"/>
      <c r="D1513" s="169" t="s">
        <v>2052</v>
      </c>
      <c r="E1513" s="169" t="s">
        <v>2018</v>
      </c>
      <c r="F1513" s="169">
        <v>839</v>
      </c>
      <c r="G1513" s="169" t="s">
        <v>143</v>
      </c>
      <c r="H1513" s="198">
        <v>16</v>
      </c>
      <c r="I1513" s="169" t="s">
        <v>112</v>
      </c>
      <c r="J1513" s="169" t="s">
        <v>113</v>
      </c>
      <c r="K1513" s="199">
        <v>22734.880000000001</v>
      </c>
      <c r="L1513" s="169"/>
      <c r="M1513" s="169"/>
      <c r="N1513" s="169"/>
      <c r="O1513" s="169"/>
    </row>
    <row r="1514" spans="1:15" s="197" customFormat="1" ht="36" hidden="1" x14ac:dyDescent="0.25">
      <c r="A1514" s="208"/>
      <c r="B1514" s="163"/>
      <c r="C1514" s="163"/>
      <c r="D1514" s="169" t="s">
        <v>2053</v>
      </c>
      <c r="E1514" s="169" t="s">
        <v>2018</v>
      </c>
      <c r="F1514" s="169">
        <v>839</v>
      </c>
      <c r="G1514" s="169" t="s">
        <v>143</v>
      </c>
      <c r="H1514" s="198">
        <v>39</v>
      </c>
      <c r="I1514" s="169" t="s">
        <v>112</v>
      </c>
      <c r="J1514" s="169" t="s">
        <v>113</v>
      </c>
      <c r="K1514" s="199">
        <v>55416.27</v>
      </c>
      <c r="L1514" s="169"/>
      <c r="M1514" s="169"/>
      <c r="N1514" s="169"/>
      <c r="O1514" s="169"/>
    </row>
    <row r="1515" spans="1:15" s="197" customFormat="1" ht="36" hidden="1" x14ac:dyDescent="0.25">
      <c r="A1515" s="208"/>
      <c r="B1515" s="163"/>
      <c r="C1515" s="163"/>
      <c r="D1515" s="169" t="s">
        <v>2054</v>
      </c>
      <c r="E1515" s="169" t="s">
        <v>2018</v>
      </c>
      <c r="F1515" s="169">
        <v>839</v>
      </c>
      <c r="G1515" s="169" t="s">
        <v>143</v>
      </c>
      <c r="H1515" s="198">
        <v>29</v>
      </c>
      <c r="I1515" s="169" t="s">
        <v>112</v>
      </c>
      <c r="J1515" s="169" t="s">
        <v>113</v>
      </c>
      <c r="K1515" s="199">
        <v>41206.97</v>
      </c>
      <c r="L1515" s="169"/>
      <c r="M1515" s="169"/>
      <c r="N1515" s="169"/>
      <c r="O1515" s="169"/>
    </row>
    <row r="1516" spans="1:15" s="197" customFormat="1" ht="36" hidden="1" x14ac:dyDescent="0.25">
      <c r="A1516" s="208"/>
      <c r="B1516" s="163"/>
      <c r="C1516" s="163"/>
      <c r="D1516" s="169" t="s">
        <v>2055</v>
      </c>
      <c r="E1516" s="169" t="s">
        <v>2025</v>
      </c>
      <c r="F1516" s="169">
        <v>839</v>
      </c>
      <c r="G1516" s="169" t="s">
        <v>143</v>
      </c>
      <c r="H1516" s="198">
        <v>4</v>
      </c>
      <c r="I1516" s="169" t="s">
        <v>112</v>
      </c>
      <c r="J1516" s="169" t="s">
        <v>113</v>
      </c>
      <c r="K1516" s="199">
        <v>5683.72</v>
      </c>
      <c r="L1516" s="169"/>
      <c r="M1516" s="169"/>
      <c r="N1516" s="169"/>
      <c r="O1516" s="169"/>
    </row>
    <row r="1517" spans="1:15" s="197" customFormat="1" ht="36" hidden="1" x14ac:dyDescent="0.25">
      <c r="A1517" s="208"/>
      <c r="B1517" s="163"/>
      <c r="C1517" s="163"/>
      <c r="D1517" s="169" t="s">
        <v>2056</v>
      </c>
      <c r="E1517" s="169" t="s">
        <v>2025</v>
      </c>
      <c r="F1517" s="169">
        <v>839</v>
      </c>
      <c r="G1517" s="169" t="s">
        <v>143</v>
      </c>
      <c r="H1517" s="198">
        <v>2</v>
      </c>
      <c r="I1517" s="169" t="s">
        <v>112</v>
      </c>
      <c r="J1517" s="169" t="s">
        <v>113</v>
      </c>
      <c r="K1517" s="199">
        <v>2841.86</v>
      </c>
      <c r="L1517" s="169"/>
      <c r="M1517" s="169"/>
      <c r="N1517" s="169"/>
      <c r="O1517" s="169"/>
    </row>
    <row r="1518" spans="1:15" s="197" customFormat="1" ht="36" hidden="1" x14ac:dyDescent="0.25">
      <c r="A1518" s="208"/>
      <c r="B1518" s="163"/>
      <c r="C1518" s="163"/>
      <c r="D1518" s="169" t="s">
        <v>2057</v>
      </c>
      <c r="E1518" s="169" t="s">
        <v>2025</v>
      </c>
      <c r="F1518" s="169">
        <v>839</v>
      </c>
      <c r="G1518" s="169" t="s">
        <v>143</v>
      </c>
      <c r="H1518" s="198">
        <v>2</v>
      </c>
      <c r="I1518" s="169" t="s">
        <v>112</v>
      </c>
      <c r="J1518" s="169" t="s">
        <v>113</v>
      </c>
      <c r="K1518" s="199">
        <v>2841.86</v>
      </c>
      <c r="L1518" s="169"/>
      <c r="M1518" s="169"/>
      <c r="N1518" s="169"/>
      <c r="O1518" s="169"/>
    </row>
    <row r="1519" spans="1:15" s="197" customFormat="1" ht="36" hidden="1" x14ac:dyDescent="0.25">
      <c r="A1519" s="208"/>
      <c r="B1519" s="163"/>
      <c r="C1519" s="163"/>
      <c r="D1519" s="169" t="s">
        <v>2058</v>
      </c>
      <c r="E1519" s="169" t="s">
        <v>1975</v>
      </c>
      <c r="F1519" s="169">
        <v>796</v>
      </c>
      <c r="G1519" s="169" t="s">
        <v>107</v>
      </c>
      <c r="H1519" s="198">
        <v>5</v>
      </c>
      <c r="I1519" s="169" t="s">
        <v>112</v>
      </c>
      <c r="J1519" s="169" t="s">
        <v>113</v>
      </c>
      <c r="K1519" s="199">
        <v>2528</v>
      </c>
      <c r="L1519" s="169"/>
      <c r="M1519" s="169"/>
      <c r="N1519" s="169"/>
      <c r="O1519" s="169"/>
    </row>
    <row r="1520" spans="1:15" s="197" customFormat="1" ht="36" hidden="1" x14ac:dyDescent="0.25">
      <c r="A1520" s="208"/>
      <c r="B1520" s="163"/>
      <c r="C1520" s="163"/>
      <c r="D1520" s="169" t="s">
        <v>2059</v>
      </c>
      <c r="E1520" s="169" t="s">
        <v>1975</v>
      </c>
      <c r="F1520" s="169">
        <v>796</v>
      </c>
      <c r="G1520" s="169" t="s">
        <v>107</v>
      </c>
      <c r="H1520" s="198">
        <v>2</v>
      </c>
      <c r="I1520" s="169" t="s">
        <v>112</v>
      </c>
      <c r="J1520" s="169" t="s">
        <v>113</v>
      </c>
      <c r="K1520" s="199">
        <v>1011.2</v>
      </c>
      <c r="L1520" s="169"/>
      <c r="M1520" s="169"/>
      <c r="N1520" s="169"/>
      <c r="O1520" s="169"/>
    </row>
    <row r="1521" spans="1:15" s="197" customFormat="1" ht="36" hidden="1" x14ac:dyDescent="0.25">
      <c r="A1521" s="208"/>
      <c r="B1521" s="163"/>
      <c r="C1521" s="163"/>
      <c r="D1521" s="169" t="s">
        <v>2060</v>
      </c>
      <c r="E1521" s="169" t="s">
        <v>1975</v>
      </c>
      <c r="F1521" s="169">
        <v>796</v>
      </c>
      <c r="G1521" s="169" t="s">
        <v>107</v>
      </c>
      <c r="H1521" s="198">
        <v>13</v>
      </c>
      <c r="I1521" s="169" t="s">
        <v>112</v>
      </c>
      <c r="J1521" s="169" t="s">
        <v>113</v>
      </c>
      <c r="K1521" s="199">
        <v>6572.8</v>
      </c>
      <c r="L1521" s="169"/>
      <c r="M1521" s="169"/>
      <c r="N1521" s="169"/>
      <c r="O1521" s="169"/>
    </row>
    <row r="1522" spans="1:15" s="197" customFormat="1" ht="36" hidden="1" x14ac:dyDescent="0.25">
      <c r="A1522" s="208"/>
      <c r="B1522" s="163"/>
      <c r="C1522" s="163"/>
      <c r="D1522" s="169" t="s">
        <v>2061</v>
      </c>
      <c r="E1522" s="169" t="s">
        <v>1975</v>
      </c>
      <c r="F1522" s="169">
        <v>796</v>
      </c>
      <c r="G1522" s="169" t="s">
        <v>107</v>
      </c>
      <c r="H1522" s="198">
        <v>39</v>
      </c>
      <c r="I1522" s="169" t="s">
        <v>112</v>
      </c>
      <c r="J1522" s="169" t="s">
        <v>113</v>
      </c>
      <c r="K1522" s="199">
        <v>19718.400000000001</v>
      </c>
      <c r="L1522" s="169"/>
      <c r="M1522" s="169"/>
      <c r="N1522" s="169"/>
      <c r="O1522" s="169"/>
    </row>
    <row r="1523" spans="1:15" s="197" customFormat="1" ht="36" hidden="1" x14ac:dyDescent="0.25">
      <c r="A1523" s="208"/>
      <c r="B1523" s="163"/>
      <c r="C1523" s="163"/>
      <c r="D1523" s="169" t="s">
        <v>2062</v>
      </c>
      <c r="E1523" s="169" t="s">
        <v>1975</v>
      </c>
      <c r="F1523" s="169">
        <v>796</v>
      </c>
      <c r="G1523" s="169" t="s">
        <v>107</v>
      </c>
      <c r="H1523" s="198">
        <v>12</v>
      </c>
      <c r="I1523" s="169" t="s">
        <v>112</v>
      </c>
      <c r="J1523" s="169" t="s">
        <v>113</v>
      </c>
      <c r="K1523" s="199">
        <v>6067.2</v>
      </c>
      <c r="L1523" s="169"/>
      <c r="M1523" s="169"/>
      <c r="N1523" s="169"/>
      <c r="O1523" s="169"/>
    </row>
    <row r="1524" spans="1:15" s="197" customFormat="1" ht="36" hidden="1" x14ac:dyDescent="0.25">
      <c r="A1524" s="208"/>
      <c r="B1524" s="163"/>
      <c r="C1524" s="163"/>
      <c r="D1524" s="169" t="s">
        <v>2063</v>
      </c>
      <c r="E1524" s="169" t="s">
        <v>1975</v>
      </c>
      <c r="F1524" s="169">
        <v>796</v>
      </c>
      <c r="G1524" s="169" t="s">
        <v>107</v>
      </c>
      <c r="H1524" s="198">
        <v>2</v>
      </c>
      <c r="I1524" s="169" t="s">
        <v>112</v>
      </c>
      <c r="J1524" s="169" t="s">
        <v>113</v>
      </c>
      <c r="K1524" s="199">
        <v>1011.2</v>
      </c>
      <c r="L1524" s="169"/>
      <c r="M1524" s="169"/>
      <c r="N1524" s="169"/>
      <c r="O1524" s="169"/>
    </row>
    <row r="1525" spans="1:15" s="197" customFormat="1" ht="36" hidden="1" x14ac:dyDescent="0.25">
      <c r="A1525" s="208"/>
      <c r="B1525" s="163"/>
      <c r="C1525" s="163"/>
      <c r="D1525" s="169" t="s">
        <v>2064</v>
      </c>
      <c r="E1525" s="169" t="s">
        <v>1975</v>
      </c>
      <c r="F1525" s="169">
        <v>796</v>
      </c>
      <c r="G1525" s="169" t="s">
        <v>107</v>
      </c>
      <c r="H1525" s="198">
        <v>4</v>
      </c>
      <c r="I1525" s="169" t="s">
        <v>112</v>
      </c>
      <c r="J1525" s="169" t="s">
        <v>113</v>
      </c>
      <c r="K1525" s="199">
        <v>2022.4</v>
      </c>
      <c r="L1525" s="169"/>
      <c r="M1525" s="169"/>
      <c r="N1525" s="169"/>
      <c r="O1525" s="169"/>
    </row>
    <row r="1526" spans="1:15" s="197" customFormat="1" ht="36" hidden="1" x14ac:dyDescent="0.25">
      <c r="A1526" s="208"/>
      <c r="B1526" s="163"/>
      <c r="C1526" s="163"/>
      <c r="D1526" s="169" t="s">
        <v>2065</v>
      </c>
      <c r="E1526" s="169" t="s">
        <v>1975</v>
      </c>
      <c r="F1526" s="169">
        <v>796</v>
      </c>
      <c r="G1526" s="169" t="s">
        <v>107</v>
      </c>
      <c r="H1526" s="198">
        <v>3</v>
      </c>
      <c r="I1526" s="169" t="s">
        <v>112</v>
      </c>
      <c r="J1526" s="169" t="s">
        <v>113</v>
      </c>
      <c r="K1526" s="199">
        <v>1516.8</v>
      </c>
      <c r="L1526" s="169"/>
      <c r="M1526" s="169"/>
      <c r="N1526" s="169"/>
      <c r="O1526" s="169"/>
    </row>
    <row r="1527" spans="1:15" s="197" customFormat="1" ht="36" hidden="1" x14ac:dyDescent="0.25">
      <c r="A1527" s="208"/>
      <c r="B1527" s="163"/>
      <c r="C1527" s="163"/>
      <c r="D1527" s="169" t="s">
        <v>2066</v>
      </c>
      <c r="E1527" s="169" t="s">
        <v>1975</v>
      </c>
      <c r="F1527" s="169">
        <v>796</v>
      </c>
      <c r="G1527" s="169" t="s">
        <v>107</v>
      </c>
      <c r="H1527" s="198">
        <v>9</v>
      </c>
      <c r="I1527" s="169" t="s">
        <v>112</v>
      </c>
      <c r="J1527" s="169" t="s">
        <v>113</v>
      </c>
      <c r="K1527" s="199">
        <v>4550.3999999999996</v>
      </c>
      <c r="L1527" s="169"/>
      <c r="M1527" s="169"/>
      <c r="N1527" s="169"/>
      <c r="O1527" s="169"/>
    </row>
    <row r="1528" spans="1:15" s="197" customFormat="1" ht="36" hidden="1" x14ac:dyDescent="0.25">
      <c r="A1528" s="208"/>
      <c r="B1528" s="163"/>
      <c r="C1528" s="163"/>
      <c r="D1528" s="169" t="s">
        <v>2067</v>
      </c>
      <c r="E1528" s="169" t="s">
        <v>1975</v>
      </c>
      <c r="F1528" s="169">
        <v>796</v>
      </c>
      <c r="G1528" s="169" t="s">
        <v>107</v>
      </c>
      <c r="H1528" s="198">
        <v>4</v>
      </c>
      <c r="I1528" s="169" t="s">
        <v>112</v>
      </c>
      <c r="J1528" s="169" t="s">
        <v>113</v>
      </c>
      <c r="K1528" s="199">
        <v>2022.4</v>
      </c>
      <c r="L1528" s="169"/>
      <c r="M1528" s="169"/>
      <c r="N1528" s="169"/>
      <c r="O1528" s="169"/>
    </row>
    <row r="1529" spans="1:15" s="197" customFormat="1" ht="36" hidden="1" x14ac:dyDescent="0.25">
      <c r="A1529" s="208"/>
      <c r="B1529" s="163"/>
      <c r="C1529" s="163"/>
      <c r="D1529" s="169" t="s">
        <v>2068</v>
      </c>
      <c r="E1529" s="169" t="s">
        <v>1975</v>
      </c>
      <c r="F1529" s="169">
        <v>796</v>
      </c>
      <c r="G1529" s="169" t="s">
        <v>107</v>
      </c>
      <c r="H1529" s="198">
        <v>2</v>
      </c>
      <c r="I1529" s="169" t="s">
        <v>112</v>
      </c>
      <c r="J1529" s="169" t="s">
        <v>113</v>
      </c>
      <c r="K1529" s="199">
        <v>1011.2</v>
      </c>
      <c r="L1529" s="169"/>
      <c r="M1529" s="169"/>
      <c r="N1529" s="169"/>
      <c r="O1529" s="169"/>
    </row>
    <row r="1530" spans="1:15" s="197" customFormat="1" ht="36" hidden="1" x14ac:dyDescent="0.25">
      <c r="A1530" s="208"/>
      <c r="B1530" s="163"/>
      <c r="C1530" s="163"/>
      <c r="D1530" s="169" t="s">
        <v>2069</v>
      </c>
      <c r="E1530" s="169" t="s">
        <v>1975</v>
      </c>
      <c r="F1530" s="169">
        <v>796</v>
      </c>
      <c r="G1530" s="169" t="s">
        <v>107</v>
      </c>
      <c r="H1530" s="198">
        <v>3</v>
      </c>
      <c r="I1530" s="169" t="s">
        <v>112</v>
      </c>
      <c r="J1530" s="169" t="s">
        <v>113</v>
      </c>
      <c r="K1530" s="199">
        <v>1516.8</v>
      </c>
      <c r="L1530" s="169"/>
      <c r="M1530" s="169"/>
      <c r="N1530" s="169"/>
      <c r="O1530" s="169"/>
    </row>
    <row r="1531" spans="1:15" s="197" customFormat="1" ht="36" hidden="1" x14ac:dyDescent="0.25">
      <c r="A1531" s="208"/>
      <c r="B1531" s="163"/>
      <c r="C1531" s="163"/>
      <c r="D1531" s="169" t="s">
        <v>2070</v>
      </c>
      <c r="E1531" s="169" t="s">
        <v>1975</v>
      </c>
      <c r="F1531" s="169">
        <v>796</v>
      </c>
      <c r="G1531" s="169" t="s">
        <v>107</v>
      </c>
      <c r="H1531" s="198">
        <v>3</v>
      </c>
      <c r="I1531" s="169" t="s">
        <v>112</v>
      </c>
      <c r="J1531" s="169" t="s">
        <v>113</v>
      </c>
      <c r="K1531" s="199">
        <v>1516.8</v>
      </c>
      <c r="L1531" s="169"/>
      <c r="M1531" s="169"/>
      <c r="N1531" s="169"/>
      <c r="O1531" s="169"/>
    </row>
    <row r="1532" spans="1:15" s="197" customFormat="1" ht="24" hidden="1" x14ac:dyDescent="0.25">
      <c r="A1532" s="208"/>
      <c r="B1532" s="163"/>
      <c r="C1532" s="163"/>
      <c r="D1532" s="169" t="s">
        <v>2071</v>
      </c>
      <c r="E1532" s="169" t="s">
        <v>2072</v>
      </c>
      <c r="F1532" s="169">
        <v>796</v>
      </c>
      <c r="G1532" s="169" t="s">
        <v>107</v>
      </c>
      <c r="H1532" s="198">
        <v>1</v>
      </c>
      <c r="I1532" s="169" t="s">
        <v>112</v>
      </c>
      <c r="J1532" s="169" t="s">
        <v>113</v>
      </c>
      <c r="K1532" s="199">
        <v>983.05</v>
      </c>
      <c r="L1532" s="169"/>
      <c r="M1532" s="169"/>
      <c r="N1532" s="169"/>
      <c r="O1532" s="169"/>
    </row>
    <row r="1533" spans="1:15" s="197" customFormat="1" ht="24" hidden="1" x14ac:dyDescent="0.25">
      <c r="A1533" s="208"/>
      <c r="B1533" s="163"/>
      <c r="C1533" s="163"/>
      <c r="D1533" s="169" t="s">
        <v>2073</v>
      </c>
      <c r="E1533" s="169" t="s">
        <v>2072</v>
      </c>
      <c r="F1533" s="169">
        <v>796</v>
      </c>
      <c r="G1533" s="169" t="s">
        <v>107</v>
      </c>
      <c r="H1533" s="198">
        <v>3</v>
      </c>
      <c r="I1533" s="169" t="s">
        <v>112</v>
      </c>
      <c r="J1533" s="169" t="s">
        <v>113</v>
      </c>
      <c r="K1533" s="199">
        <v>2949.15</v>
      </c>
      <c r="L1533" s="169"/>
      <c r="M1533" s="169"/>
      <c r="N1533" s="169"/>
      <c r="O1533" s="169"/>
    </row>
    <row r="1534" spans="1:15" s="197" customFormat="1" ht="24" hidden="1" x14ac:dyDescent="0.25">
      <c r="A1534" s="208"/>
      <c r="B1534" s="163"/>
      <c r="C1534" s="163"/>
      <c r="D1534" s="169" t="s">
        <v>2074</v>
      </c>
      <c r="E1534" s="169" t="s">
        <v>2072</v>
      </c>
      <c r="F1534" s="169">
        <v>796</v>
      </c>
      <c r="G1534" s="169" t="s">
        <v>107</v>
      </c>
      <c r="H1534" s="198">
        <v>3</v>
      </c>
      <c r="I1534" s="169" t="s">
        <v>112</v>
      </c>
      <c r="J1534" s="169" t="s">
        <v>113</v>
      </c>
      <c r="K1534" s="199">
        <v>2949.15</v>
      </c>
      <c r="L1534" s="169"/>
      <c r="M1534" s="169"/>
      <c r="N1534" s="169"/>
      <c r="O1534" s="169"/>
    </row>
    <row r="1535" spans="1:15" s="197" customFormat="1" ht="24" hidden="1" x14ac:dyDescent="0.25">
      <c r="A1535" s="208"/>
      <c r="B1535" s="163"/>
      <c r="C1535" s="163"/>
      <c r="D1535" s="169" t="s">
        <v>2075</v>
      </c>
      <c r="E1535" s="169" t="s">
        <v>2072</v>
      </c>
      <c r="F1535" s="169">
        <v>796</v>
      </c>
      <c r="G1535" s="169" t="s">
        <v>107</v>
      </c>
      <c r="H1535" s="198">
        <v>7</v>
      </c>
      <c r="I1535" s="169" t="s">
        <v>112</v>
      </c>
      <c r="J1535" s="169" t="s">
        <v>113</v>
      </c>
      <c r="K1535" s="199">
        <v>6881.35</v>
      </c>
      <c r="L1535" s="169"/>
      <c r="M1535" s="169"/>
      <c r="N1535" s="169"/>
      <c r="O1535" s="169"/>
    </row>
    <row r="1536" spans="1:15" s="197" customFormat="1" ht="24" hidden="1" x14ac:dyDescent="0.25">
      <c r="A1536" s="208"/>
      <c r="B1536" s="163"/>
      <c r="C1536" s="163"/>
      <c r="D1536" s="169" t="s">
        <v>2076</v>
      </c>
      <c r="E1536" s="169" t="s">
        <v>2072</v>
      </c>
      <c r="F1536" s="169">
        <v>796</v>
      </c>
      <c r="G1536" s="169" t="s">
        <v>107</v>
      </c>
      <c r="H1536" s="198">
        <v>11</v>
      </c>
      <c r="I1536" s="169" t="s">
        <v>112</v>
      </c>
      <c r="J1536" s="169" t="s">
        <v>113</v>
      </c>
      <c r="K1536" s="199">
        <v>10813.55</v>
      </c>
      <c r="L1536" s="169"/>
      <c r="M1536" s="169"/>
      <c r="N1536" s="169"/>
      <c r="O1536" s="169"/>
    </row>
    <row r="1537" spans="1:15" s="197" customFormat="1" ht="24" hidden="1" x14ac:dyDescent="0.25">
      <c r="A1537" s="208"/>
      <c r="B1537" s="163"/>
      <c r="C1537" s="163"/>
      <c r="D1537" s="169" t="s">
        <v>2077</v>
      </c>
      <c r="E1537" s="169" t="s">
        <v>2072</v>
      </c>
      <c r="F1537" s="169">
        <v>796</v>
      </c>
      <c r="G1537" s="169" t="s">
        <v>107</v>
      </c>
      <c r="H1537" s="198">
        <v>19</v>
      </c>
      <c r="I1537" s="169" t="s">
        <v>112</v>
      </c>
      <c r="J1537" s="169" t="s">
        <v>113</v>
      </c>
      <c r="K1537" s="199">
        <v>18677.95</v>
      </c>
      <c r="L1537" s="169"/>
      <c r="M1537" s="169"/>
      <c r="N1537" s="169"/>
      <c r="O1537" s="169"/>
    </row>
    <row r="1538" spans="1:15" s="197" customFormat="1" ht="24" hidden="1" x14ac:dyDescent="0.25">
      <c r="A1538" s="208"/>
      <c r="B1538" s="163"/>
      <c r="C1538" s="163"/>
      <c r="D1538" s="169" t="s">
        <v>2078</v>
      </c>
      <c r="E1538" s="169" t="s">
        <v>2072</v>
      </c>
      <c r="F1538" s="169">
        <v>796</v>
      </c>
      <c r="G1538" s="169" t="s">
        <v>107</v>
      </c>
      <c r="H1538" s="198">
        <v>2</v>
      </c>
      <c r="I1538" s="169" t="s">
        <v>112</v>
      </c>
      <c r="J1538" s="169" t="s">
        <v>113</v>
      </c>
      <c r="K1538" s="199">
        <v>1966.1</v>
      </c>
      <c r="L1538" s="169"/>
      <c r="M1538" s="169"/>
      <c r="N1538" s="169"/>
      <c r="O1538" s="169"/>
    </row>
    <row r="1539" spans="1:15" s="197" customFormat="1" ht="24" hidden="1" x14ac:dyDescent="0.25">
      <c r="A1539" s="208"/>
      <c r="B1539" s="163"/>
      <c r="C1539" s="163"/>
      <c r="D1539" s="169" t="s">
        <v>2079</v>
      </c>
      <c r="E1539" s="169" t="s">
        <v>2072</v>
      </c>
      <c r="F1539" s="169">
        <v>796</v>
      </c>
      <c r="G1539" s="169" t="s">
        <v>107</v>
      </c>
      <c r="H1539" s="198">
        <v>3</v>
      </c>
      <c r="I1539" s="169" t="s">
        <v>112</v>
      </c>
      <c r="J1539" s="169" t="s">
        <v>113</v>
      </c>
      <c r="K1539" s="199">
        <v>2949.15</v>
      </c>
      <c r="L1539" s="169"/>
      <c r="M1539" s="169"/>
      <c r="N1539" s="169"/>
      <c r="O1539" s="169"/>
    </row>
    <row r="1540" spans="1:15" s="197" customFormat="1" ht="24" hidden="1" x14ac:dyDescent="0.25">
      <c r="A1540" s="208"/>
      <c r="B1540" s="163"/>
      <c r="C1540" s="163"/>
      <c r="D1540" s="169" t="s">
        <v>2080</v>
      </c>
      <c r="E1540" s="169" t="s">
        <v>2072</v>
      </c>
      <c r="F1540" s="169">
        <v>796</v>
      </c>
      <c r="G1540" s="169" t="s">
        <v>107</v>
      </c>
      <c r="H1540" s="198">
        <v>4</v>
      </c>
      <c r="I1540" s="169" t="s">
        <v>112</v>
      </c>
      <c r="J1540" s="169" t="s">
        <v>113</v>
      </c>
      <c r="K1540" s="199">
        <v>3932.2</v>
      </c>
      <c r="L1540" s="169"/>
      <c r="M1540" s="169"/>
      <c r="N1540" s="169"/>
      <c r="O1540" s="169"/>
    </row>
    <row r="1541" spans="1:15" s="197" customFormat="1" ht="24" hidden="1" x14ac:dyDescent="0.25">
      <c r="A1541" s="208"/>
      <c r="B1541" s="163"/>
      <c r="C1541" s="163"/>
      <c r="D1541" s="169" t="s">
        <v>2081</v>
      </c>
      <c r="E1541" s="169" t="s">
        <v>2072</v>
      </c>
      <c r="F1541" s="169">
        <v>796</v>
      </c>
      <c r="G1541" s="169" t="s">
        <v>107</v>
      </c>
      <c r="H1541" s="198">
        <v>1</v>
      </c>
      <c r="I1541" s="169" t="s">
        <v>112</v>
      </c>
      <c r="J1541" s="169" t="s">
        <v>113</v>
      </c>
      <c r="K1541" s="199">
        <v>983.05</v>
      </c>
      <c r="L1541" s="169"/>
      <c r="M1541" s="169"/>
      <c r="N1541" s="169"/>
      <c r="O1541" s="169"/>
    </row>
    <row r="1542" spans="1:15" s="197" customFormat="1" ht="24" hidden="1" x14ac:dyDescent="0.25">
      <c r="A1542" s="208"/>
      <c r="B1542" s="163"/>
      <c r="C1542" s="163"/>
      <c r="D1542" s="169" t="s">
        <v>2082</v>
      </c>
      <c r="E1542" s="169" t="s">
        <v>1912</v>
      </c>
      <c r="F1542" s="169">
        <v>796</v>
      </c>
      <c r="G1542" s="169" t="s">
        <v>107</v>
      </c>
      <c r="H1542" s="198">
        <v>9</v>
      </c>
      <c r="I1542" s="169" t="s">
        <v>112</v>
      </c>
      <c r="J1542" s="169" t="s">
        <v>113</v>
      </c>
      <c r="K1542" s="199">
        <v>5913.27</v>
      </c>
      <c r="L1542" s="169"/>
      <c r="M1542" s="169"/>
      <c r="N1542" s="169"/>
      <c r="O1542" s="169"/>
    </row>
    <row r="1543" spans="1:15" s="197" customFormat="1" ht="24" hidden="1" x14ac:dyDescent="0.25">
      <c r="A1543" s="208"/>
      <c r="B1543" s="163"/>
      <c r="C1543" s="163"/>
      <c r="D1543" s="169" t="s">
        <v>2083</v>
      </c>
      <c r="E1543" s="169" t="s">
        <v>1912</v>
      </c>
      <c r="F1543" s="169">
        <v>796</v>
      </c>
      <c r="G1543" s="169" t="s">
        <v>107</v>
      </c>
      <c r="H1543" s="198">
        <v>8</v>
      </c>
      <c r="I1543" s="169" t="s">
        <v>112</v>
      </c>
      <c r="J1543" s="169" t="s">
        <v>113</v>
      </c>
      <c r="K1543" s="199">
        <v>5256.24</v>
      </c>
      <c r="L1543" s="169"/>
      <c r="M1543" s="169"/>
      <c r="N1543" s="169"/>
      <c r="O1543" s="169"/>
    </row>
    <row r="1544" spans="1:15" s="197" customFormat="1" ht="24" hidden="1" x14ac:dyDescent="0.25">
      <c r="A1544" s="208"/>
      <c r="B1544" s="163"/>
      <c r="C1544" s="163"/>
      <c r="D1544" s="169" t="s">
        <v>2084</v>
      </c>
      <c r="E1544" s="169" t="s">
        <v>1912</v>
      </c>
      <c r="F1544" s="169">
        <v>796</v>
      </c>
      <c r="G1544" s="169" t="s">
        <v>107</v>
      </c>
      <c r="H1544" s="198">
        <v>9</v>
      </c>
      <c r="I1544" s="169" t="s">
        <v>112</v>
      </c>
      <c r="J1544" s="169" t="s">
        <v>113</v>
      </c>
      <c r="K1544" s="199">
        <v>5913.27</v>
      </c>
      <c r="L1544" s="169"/>
      <c r="M1544" s="169"/>
      <c r="N1544" s="169"/>
      <c r="O1544" s="169"/>
    </row>
    <row r="1545" spans="1:15" s="197" customFormat="1" ht="24" hidden="1" x14ac:dyDescent="0.25">
      <c r="A1545" s="208"/>
      <c r="B1545" s="163"/>
      <c r="C1545" s="163"/>
      <c r="D1545" s="169" t="s">
        <v>2085</v>
      </c>
      <c r="E1545" s="169" t="s">
        <v>1912</v>
      </c>
      <c r="F1545" s="169">
        <v>796</v>
      </c>
      <c r="G1545" s="169" t="s">
        <v>107</v>
      </c>
      <c r="H1545" s="198">
        <v>8</v>
      </c>
      <c r="I1545" s="169" t="s">
        <v>112</v>
      </c>
      <c r="J1545" s="169" t="s">
        <v>113</v>
      </c>
      <c r="K1545" s="199">
        <v>5256.24</v>
      </c>
      <c r="L1545" s="169"/>
      <c r="M1545" s="169"/>
      <c r="N1545" s="169"/>
      <c r="O1545" s="169"/>
    </row>
    <row r="1546" spans="1:15" s="197" customFormat="1" ht="24" hidden="1" x14ac:dyDescent="0.25">
      <c r="A1546" s="208"/>
      <c r="B1546" s="163"/>
      <c r="C1546" s="163"/>
      <c r="D1546" s="169" t="s">
        <v>2086</v>
      </c>
      <c r="E1546" s="169" t="s">
        <v>1912</v>
      </c>
      <c r="F1546" s="169">
        <v>796</v>
      </c>
      <c r="G1546" s="169" t="s">
        <v>107</v>
      </c>
      <c r="H1546" s="198">
        <v>3</v>
      </c>
      <c r="I1546" s="169" t="s">
        <v>112</v>
      </c>
      <c r="J1546" s="169" t="s">
        <v>113</v>
      </c>
      <c r="K1546" s="199">
        <v>1971.09</v>
      </c>
      <c r="L1546" s="169"/>
      <c r="M1546" s="169"/>
      <c r="N1546" s="169"/>
      <c r="O1546" s="169"/>
    </row>
    <row r="1547" spans="1:15" s="197" customFormat="1" ht="24" hidden="1" x14ac:dyDescent="0.25">
      <c r="A1547" s="208"/>
      <c r="B1547" s="163"/>
      <c r="C1547" s="163"/>
      <c r="D1547" s="169" t="s">
        <v>1911</v>
      </c>
      <c r="E1547" s="169" t="s">
        <v>1912</v>
      </c>
      <c r="F1547" s="169">
        <v>796</v>
      </c>
      <c r="G1547" s="169" t="s">
        <v>107</v>
      </c>
      <c r="H1547" s="198">
        <v>2</v>
      </c>
      <c r="I1547" s="169" t="s">
        <v>112</v>
      </c>
      <c r="J1547" s="169" t="s">
        <v>113</v>
      </c>
      <c r="K1547" s="199">
        <v>590</v>
      </c>
      <c r="L1547" s="169"/>
      <c r="M1547" s="169"/>
      <c r="N1547" s="169"/>
      <c r="O1547" s="169"/>
    </row>
    <row r="1548" spans="1:15" s="197" customFormat="1" ht="24" hidden="1" x14ac:dyDescent="0.25">
      <c r="A1548" s="208"/>
      <c r="B1548" s="163"/>
      <c r="C1548" s="163"/>
      <c r="D1548" s="169" t="s">
        <v>1913</v>
      </c>
      <c r="E1548" s="169" t="s">
        <v>1912</v>
      </c>
      <c r="F1548" s="169">
        <v>796</v>
      </c>
      <c r="G1548" s="169" t="s">
        <v>107</v>
      </c>
      <c r="H1548" s="198">
        <v>3</v>
      </c>
      <c r="I1548" s="169" t="s">
        <v>112</v>
      </c>
      <c r="J1548" s="169" t="s">
        <v>113</v>
      </c>
      <c r="K1548" s="199">
        <v>885</v>
      </c>
      <c r="L1548" s="169"/>
      <c r="M1548" s="169"/>
      <c r="N1548" s="169"/>
      <c r="O1548" s="169"/>
    </row>
    <row r="1549" spans="1:15" s="197" customFormat="1" ht="24" hidden="1" x14ac:dyDescent="0.25">
      <c r="A1549" s="208"/>
      <c r="B1549" s="163"/>
      <c r="C1549" s="163"/>
      <c r="D1549" s="169" t="s">
        <v>1914</v>
      </c>
      <c r="E1549" s="169" t="s">
        <v>1912</v>
      </c>
      <c r="F1549" s="169">
        <v>796</v>
      </c>
      <c r="G1549" s="169" t="s">
        <v>107</v>
      </c>
      <c r="H1549" s="198">
        <v>22</v>
      </c>
      <c r="I1549" s="169" t="s">
        <v>112</v>
      </c>
      <c r="J1549" s="169" t="s">
        <v>113</v>
      </c>
      <c r="K1549" s="199">
        <v>6490</v>
      </c>
      <c r="L1549" s="169"/>
      <c r="M1549" s="169"/>
      <c r="N1549" s="169"/>
      <c r="O1549" s="169"/>
    </row>
    <row r="1550" spans="1:15" s="197" customFormat="1" ht="24" hidden="1" x14ac:dyDescent="0.25">
      <c r="A1550" s="208"/>
      <c r="B1550" s="163"/>
      <c r="C1550" s="163"/>
      <c r="D1550" s="169" t="s">
        <v>1915</v>
      </c>
      <c r="E1550" s="169" t="s">
        <v>1912</v>
      </c>
      <c r="F1550" s="169">
        <v>796</v>
      </c>
      <c r="G1550" s="169" t="s">
        <v>107</v>
      </c>
      <c r="H1550" s="198">
        <v>3</v>
      </c>
      <c r="I1550" s="169" t="s">
        <v>112</v>
      </c>
      <c r="J1550" s="169" t="s">
        <v>113</v>
      </c>
      <c r="K1550" s="199">
        <v>885</v>
      </c>
      <c r="L1550" s="169"/>
      <c r="M1550" s="169"/>
      <c r="N1550" s="169"/>
      <c r="O1550" s="169"/>
    </row>
    <row r="1551" spans="1:15" s="197" customFormat="1" ht="24" hidden="1" x14ac:dyDescent="0.25">
      <c r="A1551" s="208"/>
      <c r="B1551" s="163"/>
      <c r="C1551" s="163"/>
      <c r="D1551" s="169" t="s">
        <v>1916</v>
      </c>
      <c r="E1551" s="169" t="s">
        <v>1912</v>
      </c>
      <c r="F1551" s="169">
        <v>796</v>
      </c>
      <c r="G1551" s="169" t="s">
        <v>107</v>
      </c>
      <c r="H1551" s="198">
        <v>21</v>
      </c>
      <c r="I1551" s="169" t="s">
        <v>112</v>
      </c>
      <c r="J1551" s="169" t="s">
        <v>113</v>
      </c>
      <c r="K1551" s="199">
        <v>6195</v>
      </c>
      <c r="L1551" s="169"/>
      <c r="M1551" s="169"/>
      <c r="N1551" s="169"/>
      <c r="O1551" s="169"/>
    </row>
    <row r="1552" spans="1:15" s="197" customFormat="1" ht="24" hidden="1" x14ac:dyDescent="0.25">
      <c r="A1552" s="208"/>
      <c r="B1552" s="163"/>
      <c r="C1552" s="163"/>
      <c r="D1552" s="169" t="s">
        <v>1917</v>
      </c>
      <c r="E1552" s="169" t="s">
        <v>1912</v>
      </c>
      <c r="F1552" s="169">
        <v>796</v>
      </c>
      <c r="G1552" s="169" t="s">
        <v>107</v>
      </c>
      <c r="H1552" s="198">
        <v>12</v>
      </c>
      <c r="I1552" s="169" t="s">
        <v>112</v>
      </c>
      <c r="J1552" s="169" t="s">
        <v>113</v>
      </c>
      <c r="K1552" s="199">
        <v>3540</v>
      </c>
      <c r="L1552" s="169"/>
      <c r="M1552" s="169"/>
      <c r="N1552" s="169"/>
      <c r="O1552" s="169"/>
    </row>
    <row r="1553" spans="1:15" s="197" customFormat="1" ht="24" hidden="1" x14ac:dyDescent="0.25">
      <c r="A1553" s="208"/>
      <c r="B1553" s="163"/>
      <c r="C1553" s="163"/>
      <c r="D1553" s="169" t="s">
        <v>1918</v>
      </c>
      <c r="E1553" s="169" t="s">
        <v>1912</v>
      </c>
      <c r="F1553" s="169">
        <v>796</v>
      </c>
      <c r="G1553" s="169" t="s">
        <v>107</v>
      </c>
      <c r="H1553" s="198">
        <v>32</v>
      </c>
      <c r="I1553" s="169" t="s">
        <v>112</v>
      </c>
      <c r="J1553" s="169" t="s">
        <v>113</v>
      </c>
      <c r="K1553" s="199">
        <v>9440</v>
      </c>
      <c r="L1553" s="169"/>
      <c r="M1553" s="169"/>
      <c r="N1553" s="169"/>
      <c r="O1553" s="169"/>
    </row>
    <row r="1554" spans="1:15" s="197" customFormat="1" ht="24" hidden="1" x14ac:dyDescent="0.25">
      <c r="A1554" s="208"/>
      <c r="B1554" s="163"/>
      <c r="C1554" s="163"/>
      <c r="D1554" s="169" t="s">
        <v>1919</v>
      </c>
      <c r="E1554" s="169" t="s">
        <v>1912</v>
      </c>
      <c r="F1554" s="169">
        <v>796</v>
      </c>
      <c r="G1554" s="169" t="s">
        <v>107</v>
      </c>
      <c r="H1554" s="198">
        <v>4</v>
      </c>
      <c r="I1554" s="169" t="s">
        <v>112</v>
      </c>
      <c r="J1554" s="169" t="s">
        <v>113</v>
      </c>
      <c r="K1554" s="199">
        <v>1180</v>
      </c>
      <c r="L1554" s="169"/>
      <c r="M1554" s="169"/>
      <c r="N1554" s="169"/>
      <c r="O1554" s="169"/>
    </row>
    <row r="1555" spans="1:15" s="197" customFormat="1" ht="24" hidden="1" x14ac:dyDescent="0.25">
      <c r="A1555" s="208"/>
      <c r="B1555" s="163"/>
      <c r="C1555" s="163"/>
      <c r="D1555" s="169" t="s">
        <v>1920</v>
      </c>
      <c r="E1555" s="169" t="s">
        <v>1912</v>
      </c>
      <c r="F1555" s="169">
        <v>796</v>
      </c>
      <c r="G1555" s="169" t="s">
        <v>107</v>
      </c>
      <c r="H1555" s="198">
        <v>50</v>
      </c>
      <c r="I1555" s="169" t="s">
        <v>112</v>
      </c>
      <c r="J1555" s="169" t="s">
        <v>113</v>
      </c>
      <c r="K1555" s="199">
        <v>14750</v>
      </c>
      <c r="L1555" s="169"/>
      <c r="M1555" s="169"/>
      <c r="N1555" s="169"/>
      <c r="O1555" s="169"/>
    </row>
    <row r="1556" spans="1:15" s="197" customFormat="1" ht="24" hidden="1" x14ac:dyDescent="0.25">
      <c r="A1556" s="208"/>
      <c r="B1556" s="163"/>
      <c r="C1556" s="163"/>
      <c r="D1556" s="169" t="s">
        <v>1921</v>
      </c>
      <c r="E1556" s="169" t="s">
        <v>1912</v>
      </c>
      <c r="F1556" s="169">
        <v>796</v>
      </c>
      <c r="G1556" s="169" t="s">
        <v>107</v>
      </c>
      <c r="H1556" s="198">
        <v>325</v>
      </c>
      <c r="I1556" s="169" t="s">
        <v>112</v>
      </c>
      <c r="J1556" s="169" t="s">
        <v>113</v>
      </c>
      <c r="K1556" s="199">
        <v>95875</v>
      </c>
      <c r="L1556" s="169"/>
      <c r="M1556" s="169"/>
      <c r="N1556" s="169"/>
      <c r="O1556" s="169"/>
    </row>
    <row r="1557" spans="1:15" s="197" customFormat="1" ht="24" hidden="1" x14ac:dyDescent="0.25">
      <c r="A1557" s="208"/>
      <c r="B1557" s="163"/>
      <c r="C1557" s="163"/>
      <c r="D1557" s="169" t="s">
        <v>1922</v>
      </c>
      <c r="E1557" s="169" t="s">
        <v>1912</v>
      </c>
      <c r="F1557" s="169">
        <v>796</v>
      </c>
      <c r="G1557" s="169" t="s">
        <v>107</v>
      </c>
      <c r="H1557" s="198">
        <v>85</v>
      </c>
      <c r="I1557" s="169" t="s">
        <v>112</v>
      </c>
      <c r="J1557" s="169" t="s">
        <v>113</v>
      </c>
      <c r="K1557" s="199">
        <v>25075</v>
      </c>
      <c r="L1557" s="169"/>
      <c r="M1557" s="169"/>
      <c r="N1557" s="169"/>
      <c r="O1557" s="169"/>
    </row>
    <row r="1558" spans="1:15" s="197" customFormat="1" ht="24" hidden="1" x14ac:dyDescent="0.25">
      <c r="A1558" s="208"/>
      <c r="B1558" s="163"/>
      <c r="C1558" s="163"/>
      <c r="D1558" s="169" t="s">
        <v>1923</v>
      </c>
      <c r="E1558" s="169" t="s">
        <v>1912</v>
      </c>
      <c r="F1558" s="169">
        <v>796</v>
      </c>
      <c r="G1558" s="169" t="s">
        <v>107</v>
      </c>
      <c r="H1558" s="198">
        <v>5</v>
      </c>
      <c r="I1558" s="169" t="s">
        <v>112</v>
      </c>
      <c r="J1558" s="169" t="s">
        <v>113</v>
      </c>
      <c r="K1558" s="199">
        <v>1475</v>
      </c>
      <c r="L1558" s="169"/>
      <c r="M1558" s="169"/>
      <c r="N1558" s="169"/>
      <c r="O1558" s="169"/>
    </row>
    <row r="1559" spans="1:15" s="197" customFormat="1" ht="24" hidden="1" x14ac:dyDescent="0.25">
      <c r="A1559" s="208"/>
      <c r="B1559" s="163"/>
      <c r="C1559" s="163"/>
      <c r="D1559" s="169" t="s">
        <v>1924</v>
      </c>
      <c r="E1559" s="169" t="s">
        <v>1912</v>
      </c>
      <c r="F1559" s="169">
        <v>796</v>
      </c>
      <c r="G1559" s="169" t="s">
        <v>107</v>
      </c>
      <c r="H1559" s="198">
        <v>190</v>
      </c>
      <c r="I1559" s="169" t="s">
        <v>112</v>
      </c>
      <c r="J1559" s="169" t="s">
        <v>113</v>
      </c>
      <c r="K1559" s="199">
        <v>56050</v>
      </c>
      <c r="L1559" s="169"/>
      <c r="M1559" s="169"/>
      <c r="N1559" s="169"/>
      <c r="O1559" s="169"/>
    </row>
    <row r="1560" spans="1:15" s="197" customFormat="1" ht="24" hidden="1" x14ac:dyDescent="0.25">
      <c r="A1560" s="208"/>
      <c r="B1560" s="163"/>
      <c r="C1560" s="163"/>
      <c r="D1560" s="169" t="s">
        <v>1925</v>
      </c>
      <c r="E1560" s="169" t="s">
        <v>1912</v>
      </c>
      <c r="F1560" s="169">
        <v>796</v>
      </c>
      <c r="G1560" s="169" t="s">
        <v>107</v>
      </c>
      <c r="H1560" s="198">
        <v>125</v>
      </c>
      <c r="I1560" s="169" t="s">
        <v>112</v>
      </c>
      <c r="J1560" s="169" t="s">
        <v>113</v>
      </c>
      <c r="K1560" s="199">
        <v>36875</v>
      </c>
      <c r="L1560" s="169"/>
      <c r="M1560" s="169"/>
      <c r="N1560" s="169"/>
      <c r="O1560" s="169"/>
    </row>
    <row r="1561" spans="1:15" s="197" customFormat="1" ht="24" hidden="1" x14ac:dyDescent="0.25">
      <c r="A1561" s="208"/>
      <c r="B1561" s="163"/>
      <c r="C1561" s="163"/>
      <c r="D1561" s="169" t="s">
        <v>1926</v>
      </c>
      <c r="E1561" s="169" t="s">
        <v>1912</v>
      </c>
      <c r="F1561" s="169">
        <v>796</v>
      </c>
      <c r="G1561" s="169" t="s">
        <v>107</v>
      </c>
      <c r="H1561" s="198">
        <v>5</v>
      </c>
      <c r="I1561" s="169" t="s">
        <v>112</v>
      </c>
      <c r="J1561" s="169" t="s">
        <v>113</v>
      </c>
      <c r="K1561" s="199">
        <v>1475</v>
      </c>
      <c r="L1561" s="169"/>
      <c r="M1561" s="169"/>
      <c r="N1561" s="169"/>
      <c r="O1561" s="169"/>
    </row>
    <row r="1562" spans="1:15" s="197" customFormat="1" ht="24" hidden="1" x14ac:dyDescent="0.25">
      <c r="A1562" s="208"/>
      <c r="B1562" s="163"/>
      <c r="C1562" s="163"/>
      <c r="D1562" s="169" t="s">
        <v>1927</v>
      </c>
      <c r="E1562" s="169" t="s">
        <v>1912</v>
      </c>
      <c r="F1562" s="169">
        <v>796</v>
      </c>
      <c r="G1562" s="169" t="s">
        <v>107</v>
      </c>
      <c r="H1562" s="198">
        <v>28</v>
      </c>
      <c r="I1562" s="169" t="s">
        <v>112</v>
      </c>
      <c r="J1562" s="169" t="s">
        <v>113</v>
      </c>
      <c r="K1562" s="199">
        <v>8260</v>
      </c>
      <c r="L1562" s="169"/>
      <c r="M1562" s="169"/>
      <c r="N1562" s="169"/>
      <c r="O1562" s="169"/>
    </row>
    <row r="1563" spans="1:15" s="197" customFormat="1" ht="24" hidden="1" x14ac:dyDescent="0.25">
      <c r="A1563" s="208"/>
      <c r="B1563" s="163"/>
      <c r="C1563" s="163"/>
      <c r="D1563" s="169" t="s">
        <v>1928</v>
      </c>
      <c r="E1563" s="169" t="s">
        <v>1912</v>
      </c>
      <c r="F1563" s="169">
        <v>796</v>
      </c>
      <c r="G1563" s="169" t="s">
        <v>107</v>
      </c>
      <c r="H1563" s="198">
        <v>31</v>
      </c>
      <c r="I1563" s="169" t="s">
        <v>112</v>
      </c>
      <c r="J1563" s="169" t="s">
        <v>113</v>
      </c>
      <c r="K1563" s="199">
        <v>9145</v>
      </c>
      <c r="L1563" s="169"/>
      <c r="M1563" s="169"/>
      <c r="N1563" s="169"/>
      <c r="O1563" s="169"/>
    </row>
    <row r="1564" spans="1:15" s="197" customFormat="1" ht="24" hidden="1" x14ac:dyDescent="0.25">
      <c r="A1564" s="208"/>
      <c r="B1564" s="163"/>
      <c r="C1564" s="163"/>
      <c r="D1564" s="169" t="s">
        <v>1929</v>
      </c>
      <c r="E1564" s="169" t="s">
        <v>1912</v>
      </c>
      <c r="F1564" s="169">
        <v>796</v>
      </c>
      <c r="G1564" s="169" t="s">
        <v>107</v>
      </c>
      <c r="H1564" s="198">
        <v>3</v>
      </c>
      <c r="I1564" s="169" t="s">
        <v>112</v>
      </c>
      <c r="J1564" s="169" t="s">
        <v>113</v>
      </c>
      <c r="K1564" s="199">
        <v>885</v>
      </c>
      <c r="L1564" s="169"/>
      <c r="M1564" s="169"/>
      <c r="N1564" s="169"/>
      <c r="O1564" s="169"/>
    </row>
    <row r="1565" spans="1:15" s="197" customFormat="1" ht="24" hidden="1" x14ac:dyDescent="0.25">
      <c r="A1565" s="208"/>
      <c r="B1565" s="163"/>
      <c r="C1565" s="163"/>
      <c r="D1565" s="169" t="s">
        <v>1930</v>
      </c>
      <c r="E1565" s="169" t="s">
        <v>1912</v>
      </c>
      <c r="F1565" s="169">
        <v>796</v>
      </c>
      <c r="G1565" s="169" t="s">
        <v>107</v>
      </c>
      <c r="H1565" s="198">
        <v>3</v>
      </c>
      <c r="I1565" s="169" t="s">
        <v>112</v>
      </c>
      <c r="J1565" s="169" t="s">
        <v>113</v>
      </c>
      <c r="K1565" s="199">
        <v>885</v>
      </c>
      <c r="L1565" s="169"/>
      <c r="M1565" s="169"/>
      <c r="N1565" s="169"/>
      <c r="O1565" s="169"/>
    </row>
    <row r="1566" spans="1:15" s="197" customFormat="1" ht="24" hidden="1" x14ac:dyDescent="0.25">
      <c r="A1566" s="208"/>
      <c r="B1566" s="163"/>
      <c r="C1566" s="163"/>
      <c r="D1566" s="169" t="s">
        <v>1931</v>
      </c>
      <c r="E1566" s="169" t="s">
        <v>1912</v>
      </c>
      <c r="F1566" s="169">
        <v>796</v>
      </c>
      <c r="G1566" s="169" t="s">
        <v>107</v>
      </c>
      <c r="H1566" s="198">
        <v>2</v>
      </c>
      <c r="I1566" s="169" t="s">
        <v>112</v>
      </c>
      <c r="J1566" s="169" t="s">
        <v>113</v>
      </c>
      <c r="K1566" s="199">
        <v>590</v>
      </c>
      <c r="L1566" s="169"/>
      <c r="M1566" s="169"/>
      <c r="N1566" s="169"/>
      <c r="O1566" s="169"/>
    </row>
    <row r="1567" spans="1:15" s="197" customFormat="1" ht="24" hidden="1" x14ac:dyDescent="0.25">
      <c r="A1567" s="208"/>
      <c r="B1567" s="163"/>
      <c r="C1567" s="163"/>
      <c r="D1567" s="169" t="s">
        <v>1932</v>
      </c>
      <c r="E1567" s="169" t="s">
        <v>1912</v>
      </c>
      <c r="F1567" s="169">
        <v>796</v>
      </c>
      <c r="G1567" s="169" t="s">
        <v>107</v>
      </c>
      <c r="H1567" s="198">
        <v>3</v>
      </c>
      <c r="I1567" s="169" t="s">
        <v>112</v>
      </c>
      <c r="J1567" s="169" t="s">
        <v>113</v>
      </c>
      <c r="K1567" s="199">
        <v>885</v>
      </c>
      <c r="L1567" s="169"/>
      <c r="M1567" s="169"/>
      <c r="N1567" s="169"/>
      <c r="O1567" s="169"/>
    </row>
    <row r="1568" spans="1:15" s="197" customFormat="1" ht="24" hidden="1" x14ac:dyDescent="0.25">
      <c r="A1568" s="208"/>
      <c r="B1568" s="163"/>
      <c r="C1568" s="163"/>
      <c r="D1568" s="169" t="s">
        <v>2116</v>
      </c>
      <c r="E1568" s="169" t="s">
        <v>2117</v>
      </c>
      <c r="F1568" s="169">
        <v>796</v>
      </c>
      <c r="G1568" s="169" t="s">
        <v>107</v>
      </c>
      <c r="H1568" s="198">
        <v>30</v>
      </c>
      <c r="I1568" s="169" t="s">
        <v>112</v>
      </c>
      <c r="J1568" s="169" t="s">
        <v>113</v>
      </c>
      <c r="K1568" s="199">
        <v>7932.3</v>
      </c>
      <c r="L1568" s="169"/>
      <c r="M1568" s="169"/>
      <c r="N1568" s="169"/>
      <c r="O1568" s="169"/>
    </row>
    <row r="1569" spans="1:15" s="197" customFormat="1" ht="24" hidden="1" x14ac:dyDescent="0.25">
      <c r="A1569" s="208"/>
      <c r="B1569" s="163"/>
      <c r="C1569" s="163"/>
      <c r="D1569" s="169" t="s">
        <v>2118</v>
      </c>
      <c r="E1569" s="169" t="s">
        <v>2117</v>
      </c>
      <c r="F1569" s="169">
        <v>796</v>
      </c>
      <c r="G1569" s="169" t="s">
        <v>107</v>
      </c>
      <c r="H1569" s="198">
        <v>7</v>
      </c>
      <c r="I1569" s="169" t="s">
        <v>112</v>
      </c>
      <c r="J1569" s="169" t="s">
        <v>113</v>
      </c>
      <c r="K1569" s="199">
        <v>1850.87</v>
      </c>
      <c r="L1569" s="169"/>
      <c r="M1569" s="169"/>
      <c r="N1569" s="169"/>
      <c r="O1569" s="169"/>
    </row>
    <row r="1570" spans="1:15" s="197" customFormat="1" ht="24" hidden="1" x14ac:dyDescent="0.25">
      <c r="A1570" s="208"/>
      <c r="B1570" s="163"/>
      <c r="C1570" s="163"/>
      <c r="D1570" s="169" t="s">
        <v>2119</v>
      </c>
      <c r="E1570" s="169" t="s">
        <v>2117</v>
      </c>
      <c r="F1570" s="169">
        <v>796</v>
      </c>
      <c r="G1570" s="169" t="s">
        <v>107</v>
      </c>
      <c r="H1570" s="198">
        <v>4</v>
      </c>
      <c r="I1570" s="169" t="s">
        <v>112</v>
      </c>
      <c r="J1570" s="169" t="s">
        <v>113</v>
      </c>
      <c r="K1570" s="199">
        <v>1057.6400000000001</v>
      </c>
      <c r="L1570" s="169"/>
      <c r="M1570" s="169"/>
      <c r="N1570" s="169"/>
      <c r="O1570" s="169"/>
    </row>
    <row r="1571" spans="1:15" s="197" customFormat="1" ht="24" hidden="1" x14ac:dyDescent="0.25">
      <c r="A1571" s="208"/>
      <c r="B1571" s="163"/>
      <c r="C1571" s="163"/>
      <c r="D1571" s="169" t="s">
        <v>2120</v>
      </c>
      <c r="E1571" s="169" t="s">
        <v>2117</v>
      </c>
      <c r="F1571" s="169">
        <v>796</v>
      </c>
      <c r="G1571" s="169" t="s">
        <v>107</v>
      </c>
      <c r="H1571" s="198">
        <v>4</v>
      </c>
      <c r="I1571" s="169" t="s">
        <v>112</v>
      </c>
      <c r="J1571" s="169" t="s">
        <v>113</v>
      </c>
      <c r="K1571" s="199">
        <v>1057.6400000000001</v>
      </c>
      <c r="L1571" s="169"/>
      <c r="M1571" s="169"/>
      <c r="N1571" s="169"/>
      <c r="O1571" s="169"/>
    </row>
    <row r="1572" spans="1:15" s="197" customFormat="1" ht="24" hidden="1" x14ac:dyDescent="0.25">
      <c r="A1572" s="208"/>
      <c r="B1572" s="163"/>
      <c r="C1572" s="163"/>
      <c r="D1572" s="169" t="s">
        <v>2121</v>
      </c>
      <c r="E1572" s="169" t="s">
        <v>2117</v>
      </c>
      <c r="F1572" s="169">
        <v>796</v>
      </c>
      <c r="G1572" s="169" t="s">
        <v>107</v>
      </c>
      <c r="H1572" s="198">
        <v>35</v>
      </c>
      <c r="I1572" s="169" t="s">
        <v>112</v>
      </c>
      <c r="J1572" s="169" t="s">
        <v>113</v>
      </c>
      <c r="K1572" s="199">
        <v>9254.35</v>
      </c>
      <c r="L1572" s="169"/>
      <c r="M1572" s="169"/>
      <c r="N1572" s="169"/>
      <c r="O1572" s="169"/>
    </row>
    <row r="1573" spans="1:15" s="197" customFormat="1" ht="24" hidden="1" x14ac:dyDescent="0.25">
      <c r="A1573" s="208"/>
      <c r="B1573" s="163"/>
      <c r="C1573" s="163"/>
      <c r="D1573" s="169" t="s">
        <v>2122</v>
      </c>
      <c r="E1573" s="169" t="s">
        <v>2117</v>
      </c>
      <c r="F1573" s="169">
        <v>796</v>
      </c>
      <c r="G1573" s="169" t="s">
        <v>107</v>
      </c>
      <c r="H1573" s="198">
        <v>13</v>
      </c>
      <c r="I1573" s="169" t="s">
        <v>112</v>
      </c>
      <c r="J1573" s="169" t="s">
        <v>113</v>
      </c>
      <c r="K1573" s="199">
        <v>3437.33</v>
      </c>
      <c r="L1573" s="169"/>
      <c r="M1573" s="169"/>
      <c r="N1573" s="169"/>
      <c r="O1573" s="169"/>
    </row>
    <row r="1574" spans="1:15" s="197" customFormat="1" ht="24" hidden="1" x14ac:dyDescent="0.25">
      <c r="A1574" s="208"/>
      <c r="B1574" s="163"/>
      <c r="C1574" s="163"/>
      <c r="D1574" s="169" t="s">
        <v>2123</v>
      </c>
      <c r="E1574" s="169" t="s">
        <v>2117</v>
      </c>
      <c r="F1574" s="169">
        <v>796</v>
      </c>
      <c r="G1574" s="169" t="s">
        <v>107</v>
      </c>
      <c r="H1574" s="198">
        <v>3</v>
      </c>
      <c r="I1574" s="169" t="s">
        <v>112</v>
      </c>
      <c r="J1574" s="169" t="s">
        <v>113</v>
      </c>
      <c r="K1574" s="199">
        <v>793.23</v>
      </c>
      <c r="L1574" s="169"/>
      <c r="M1574" s="169"/>
      <c r="N1574" s="169"/>
      <c r="O1574" s="169"/>
    </row>
    <row r="1575" spans="1:15" s="197" customFormat="1" ht="24" hidden="1" x14ac:dyDescent="0.25">
      <c r="A1575" s="208"/>
      <c r="B1575" s="163"/>
      <c r="C1575" s="163"/>
      <c r="D1575" s="169" t="s">
        <v>2124</v>
      </c>
      <c r="E1575" s="169" t="s">
        <v>2117</v>
      </c>
      <c r="F1575" s="169">
        <v>796</v>
      </c>
      <c r="G1575" s="169" t="s">
        <v>107</v>
      </c>
      <c r="H1575" s="198">
        <v>3</v>
      </c>
      <c r="I1575" s="169" t="s">
        <v>112</v>
      </c>
      <c r="J1575" s="169" t="s">
        <v>113</v>
      </c>
      <c r="K1575" s="199">
        <v>793.23</v>
      </c>
      <c r="L1575" s="169"/>
      <c r="M1575" s="169"/>
      <c r="N1575" s="169"/>
      <c r="O1575" s="169"/>
    </row>
    <row r="1576" spans="1:15" s="197" customFormat="1" ht="24" hidden="1" x14ac:dyDescent="0.25">
      <c r="A1576" s="208"/>
      <c r="B1576" s="163"/>
      <c r="C1576" s="163"/>
      <c r="D1576" s="169" t="s">
        <v>2125</v>
      </c>
      <c r="E1576" s="169" t="s">
        <v>2117</v>
      </c>
      <c r="F1576" s="169">
        <v>796</v>
      </c>
      <c r="G1576" s="169" t="s">
        <v>107</v>
      </c>
      <c r="H1576" s="198">
        <v>20</v>
      </c>
      <c r="I1576" s="169" t="s">
        <v>112</v>
      </c>
      <c r="J1576" s="169" t="s">
        <v>113</v>
      </c>
      <c r="K1576" s="199">
        <v>5288.2</v>
      </c>
      <c r="L1576" s="169"/>
      <c r="M1576" s="169"/>
      <c r="N1576" s="169"/>
      <c r="O1576" s="169"/>
    </row>
    <row r="1577" spans="1:15" s="197" customFormat="1" ht="24" hidden="1" x14ac:dyDescent="0.25">
      <c r="A1577" s="208"/>
      <c r="B1577" s="163"/>
      <c r="C1577" s="163"/>
      <c r="D1577" s="169" t="s">
        <v>2126</v>
      </c>
      <c r="E1577" s="169" t="s">
        <v>2117</v>
      </c>
      <c r="F1577" s="169">
        <v>796</v>
      </c>
      <c r="G1577" s="169" t="s">
        <v>107</v>
      </c>
      <c r="H1577" s="198">
        <v>10</v>
      </c>
      <c r="I1577" s="169" t="s">
        <v>112</v>
      </c>
      <c r="J1577" s="169" t="s">
        <v>113</v>
      </c>
      <c r="K1577" s="199">
        <v>2644.1</v>
      </c>
      <c r="L1577" s="169"/>
      <c r="M1577" s="169"/>
      <c r="N1577" s="169"/>
      <c r="O1577" s="169"/>
    </row>
    <row r="1578" spans="1:15" s="197" customFormat="1" ht="24" hidden="1" x14ac:dyDescent="0.25">
      <c r="A1578" s="208"/>
      <c r="B1578" s="163"/>
      <c r="C1578" s="163"/>
      <c r="D1578" s="169" t="s">
        <v>2127</v>
      </c>
      <c r="E1578" s="169" t="s">
        <v>2117</v>
      </c>
      <c r="F1578" s="169">
        <v>796</v>
      </c>
      <c r="G1578" s="169" t="s">
        <v>107</v>
      </c>
      <c r="H1578" s="198">
        <v>1</v>
      </c>
      <c r="I1578" s="169" t="s">
        <v>112</v>
      </c>
      <c r="J1578" s="169" t="s">
        <v>113</v>
      </c>
      <c r="K1578" s="199">
        <v>264.41000000000003</v>
      </c>
      <c r="L1578" s="169"/>
      <c r="M1578" s="169"/>
      <c r="N1578" s="169"/>
      <c r="O1578" s="169"/>
    </row>
    <row r="1579" spans="1:15" s="197" customFormat="1" ht="24" hidden="1" x14ac:dyDescent="0.25">
      <c r="A1579" s="208"/>
      <c r="B1579" s="163"/>
      <c r="C1579" s="163"/>
      <c r="D1579" s="169" t="s">
        <v>2128</v>
      </c>
      <c r="E1579" s="169" t="s">
        <v>2117</v>
      </c>
      <c r="F1579" s="169">
        <v>796</v>
      </c>
      <c r="G1579" s="169" t="s">
        <v>107</v>
      </c>
      <c r="H1579" s="198">
        <v>2</v>
      </c>
      <c r="I1579" s="169" t="s">
        <v>112</v>
      </c>
      <c r="J1579" s="169" t="s">
        <v>113</v>
      </c>
      <c r="K1579" s="199">
        <v>528.82000000000005</v>
      </c>
      <c r="L1579" s="169"/>
      <c r="M1579" s="169"/>
      <c r="N1579" s="169"/>
      <c r="O1579" s="169"/>
    </row>
    <row r="1580" spans="1:15" s="197" customFormat="1" ht="24" hidden="1" x14ac:dyDescent="0.25">
      <c r="A1580" s="208"/>
      <c r="B1580" s="163"/>
      <c r="C1580" s="163"/>
      <c r="D1580" s="169" t="s">
        <v>2129</v>
      </c>
      <c r="E1580" s="169" t="s">
        <v>2117</v>
      </c>
      <c r="F1580" s="169">
        <v>796</v>
      </c>
      <c r="G1580" s="169" t="s">
        <v>107</v>
      </c>
      <c r="H1580" s="198">
        <v>7</v>
      </c>
      <c r="I1580" s="169" t="s">
        <v>112</v>
      </c>
      <c r="J1580" s="169" t="s">
        <v>113</v>
      </c>
      <c r="K1580" s="199">
        <v>1850.87</v>
      </c>
      <c r="L1580" s="169"/>
      <c r="M1580" s="169"/>
      <c r="N1580" s="169"/>
      <c r="O1580" s="169"/>
    </row>
    <row r="1581" spans="1:15" s="197" customFormat="1" ht="24" hidden="1" x14ac:dyDescent="0.25">
      <c r="A1581" s="208"/>
      <c r="B1581" s="163"/>
      <c r="C1581" s="163"/>
      <c r="D1581" s="169" t="s">
        <v>2130</v>
      </c>
      <c r="E1581" s="169" t="s">
        <v>2117</v>
      </c>
      <c r="F1581" s="169">
        <v>796</v>
      </c>
      <c r="G1581" s="169" t="s">
        <v>107</v>
      </c>
      <c r="H1581" s="198">
        <v>2</v>
      </c>
      <c r="I1581" s="169" t="s">
        <v>112</v>
      </c>
      <c r="J1581" s="169" t="s">
        <v>113</v>
      </c>
      <c r="K1581" s="199">
        <v>528.82000000000005</v>
      </c>
      <c r="L1581" s="169"/>
      <c r="M1581" s="169"/>
      <c r="N1581" s="169"/>
      <c r="O1581" s="169"/>
    </row>
    <row r="1582" spans="1:15" s="197" customFormat="1" ht="24" hidden="1" x14ac:dyDescent="0.25">
      <c r="A1582" s="208"/>
      <c r="B1582" s="163"/>
      <c r="C1582" s="163"/>
      <c r="D1582" s="169" t="s">
        <v>2131</v>
      </c>
      <c r="E1582" s="169" t="s">
        <v>2117</v>
      </c>
      <c r="F1582" s="169">
        <v>796</v>
      </c>
      <c r="G1582" s="169" t="s">
        <v>107</v>
      </c>
      <c r="H1582" s="198">
        <v>1</v>
      </c>
      <c r="I1582" s="169" t="s">
        <v>112</v>
      </c>
      <c r="J1582" s="169" t="s">
        <v>113</v>
      </c>
      <c r="K1582" s="199">
        <v>283.89999999999998</v>
      </c>
      <c r="L1582" s="169"/>
      <c r="M1582" s="169"/>
      <c r="N1582" s="169"/>
      <c r="O1582" s="169"/>
    </row>
    <row r="1583" spans="1:15" s="197" customFormat="1" ht="24" hidden="1" x14ac:dyDescent="0.25">
      <c r="A1583" s="208"/>
      <c r="B1583" s="163"/>
      <c r="C1583" s="163"/>
      <c r="D1583" s="169" t="s">
        <v>2132</v>
      </c>
      <c r="E1583" s="169" t="s">
        <v>2117</v>
      </c>
      <c r="F1583" s="169">
        <v>796</v>
      </c>
      <c r="G1583" s="169" t="s">
        <v>107</v>
      </c>
      <c r="H1583" s="198">
        <v>1</v>
      </c>
      <c r="I1583" s="169" t="s">
        <v>112</v>
      </c>
      <c r="J1583" s="169" t="s">
        <v>113</v>
      </c>
      <c r="K1583" s="199">
        <v>283.89999999999998</v>
      </c>
      <c r="L1583" s="169"/>
      <c r="M1583" s="169"/>
      <c r="N1583" s="169"/>
      <c r="O1583" s="169"/>
    </row>
    <row r="1584" spans="1:15" s="197" customFormat="1" ht="24" hidden="1" x14ac:dyDescent="0.25">
      <c r="A1584" s="208"/>
      <c r="B1584" s="163"/>
      <c r="C1584" s="163"/>
      <c r="D1584" s="169" t="s">
        <v>2133</v>
      </c>
      <c r="E1584" s="169" t="s">
        <v>2117</v>
      </c>
      <c r="F1584" s="169">
        <v>796</v>
      </c>
      <c r="G1584" s="169" t="s">
        <v>107</v>
      </c>
      <c r="H1584" s="198">
        <v>4</v>
      </c>
      <c r="I1584" s="169" t="s">
        <v>112</v>
      </c>
      <c r="J1584" s="169" t="s">
        <v>113</v>
      </c>
      <c r="K1584" s="199">
        <v>1135.5999999999999</v>
      </c>
      <c r="L1584" s="169"/>
      <c r="M1584" s="169"/>
      <c r="N1584" s="169"/>
      <c r="O1584" s="169"/>
    </row>
    <row r="1585" spans="1:15" s="197" customFormat="1" ht="24" hidden="1" x14ac:dyDescent="0.25">
      <c r="A1585" s="208"/>
      <c r="B1585" s="163"/>
      <c r="C1585" s="163"/>
      <c r="D1585" s="169" t="s">
        <v>2134</v>
      </c>
      <c r="E1585" s="169" t="s">
        <v>2117</v>
      </c>
      <c r="F1585" s="169">
        <v>796</v>
      </c>
      <c r="G1585" s="169" t="s">
        <v>107</v>
      </c>
      <c r="H1585" s="198">
        <v>87</v>
      </c>
      <c r="I1585" s="169" t="s">
        <v>112</v>
      </c>
      <c r="J1585" s="169" t="s">
        <v>113</v>
      </c>
      <c r="K1585" s="199">
        <v>24699.3</v>
      </c>
      <c r="L1585" s="169"/>
      <c r="M1585" s="169"/>
      <c r="N1585" s="169"/>
      <c r="O1585" s="169"/>
    </row>
    <row r="1586" spans="1:15" s="197" customFormat="1" ht="24" hidden="1" x14ac:dyDescent="0.25">
      <c r="A1586" s="208"/>
      <c r="B1586" s="163"/>
      <c r="C1586" s="163"/>
      <c r="D1586" s="169" t="s">
        <v>2135</v>
      </c>
      <c r="E1586" s="169" t="s">
        <v>2117</v>
      </c>
      <c r="F1586" s="169">
        <v>796</v>
      </c>
      <c r="G1586" s="169" t="s">
        <v>107</v>
      </c>
      <c r="H1586" s="198">
        <v>43</v>
      </c>
      <c r="I1586" s="169" t="s">
        <v>112</v>
      </c>
      <c r="J1586" s="169" t="s">
        <v>113</v>
      </c>
      <c r="K1586" s="199">
        <v>12207.7</v>
      </c>
      <c r="L1586" s="169"/>
      <c r="M1586" s="169"/>
      <c r="N1586" s="169"/>
      <c r="O1586" s="169"/>
    </row>
    <row r="1587" spans="1:15" s="197" customFormat="1" ht="24" hidden="1" x14ac:dyDescent="0.25">
      <c r="A1587" s="208"/>
      <c r="B1587" s="163"/>
      <c r="C1587" s="163"/>
      <c r="D1587" s="169" t="s">
        <v>2136</v>
      </c>
      <c r="E1587" s="169" t="s">
        <v>2117</v>
      </c>
      <c r="F1587" s="169">
        <v>796</v>
      </c>
      <c r="G1587" s="169" t="s">
        <v>107</v>
      </c>
      <c r="H1587" s="198">
        <v>11</v>
      </c>
      <c r="I1587" s="169" t="s">
        <v>112</v>
      </c>
      <c r="J1587" s="169" t="s">
        <v>113</v>
      </c>
      <c r="K1587" s="199">
        <v>3122.9</v>
      </c>
      <c r="L1587" s="169"/>
      <c r="M1587" s="169"/>
      <c r="N1587" s="169"/>
      <c r="O1587" s="169"/>
    </row>
    <row r="1588" spans="1:15" s="197" customFormat="1" ht="24" hidden="1" x14ac:dyDescent="0.25">
      <c r="A1588" s="208"/>
      <c r="B1588" s="163"/>
      <c r="C1588" s="163"/>
      <c r="D1588" s="169" t="s">
        <v>2137</v>
      </c>
      <c r="E1588" s="169" t="s">
        <v>2117</v>
      </c>
      <c r="F1588" s="169">
        <v>796</v>
      </c>
      <c r="G1588" s="169" t="s">
        <v>107</v>
      </c>
      <c r="H1588" s="198">
        <v>14</v>
      </c>
      <c r="I1588" s="169" t="s">
        <v>112</v>
      </c>
      <c r="J1588" s="169" t="s">
        <v>113</v>
      </c>
      <c r="K1588" s="199">
        <v>3974.6</v>
      </c>
      <c r="L1588" s="169"/>
      <c r="M1588" s="169"/>
      <c r="N1588" s="169"/>
      <c r="O1588" s="169"/>
    </row>
    <row r="1589" spans="1:15" s="197" customFormat="1" ht="24" hidden="1" x14ac:dyDescent="0.25">
      <c r="A1589" s="208"/>
      <c r="B1589" s="163"/>
      <c r="C1589" s="163"/>
      <c r="D1589" s="169" t="s">
        <v>2138</v>
      </c>
      <c r="E1589" s="169" t="s">
        <v>2117</v>
      </c>
      <c r="F1589" s="169">
        <v>796</v>
      </c>
      <c r="G1589" s="169" t="s">
        <v>107</v>
      </c>
      <c r="H1589" s="198">
        <v>10</v>
      </c>
      <c r="I1589" s="169" t="s">
        <v>112</v>
      </c>
      <c r="J1589" s="169" t="s">
        <v>113</v>
      </c>
      <c r="K1589" s="199">
        <v>2839</v>
      </c>
      <c r="L1589" s="169"/>
      <c r="M1589" s="169"/>
      <c r="N1589" s="169"/>
      <c r="O1589" s="169"/>
    </row>
    <row r="1590" spans="1:15" s="197" customFormat="1" ht="24" hidden="1" x14ac:dyDescent="0.25">
      <c r="A1590" s="208"/>
      <c r="B1590" s="163"/>
      <c r="C1590" s="163"/>
      <c r="D1590" s="169" t="s">
        <v>2139</v>
      </c>
      <c r="E1590" s="169" t="s">
        <v>2117</v>
      </c>
      <c r="F1590" s="169">
        <v>796</v>
      </c>
      <c r="G1590" s="169" t="s">
        <v>107</v>
      </c>
      <c r="H1590" s="198">
        <v>1</v>
      </c>
      <c r="I1590" s="169" t="s">
        <v>112</v>
      </c>
      <c r="J1590" s="169" t="s">
        <v>113</v>
      </c>
      <c r="K1590" s="199">
        <v>283.89999999999998</v>
      </c>
      <c r="L1590" s="169"/>
      <c r="M1590" s="169"/>
      <c r="N1590" s="169"/>
      <c r="O1590" s="169"/>
    </row>
    <row r="1591" spans="1:15" s="197" customFormat="1" ht="24" hidden="1" x14ac:dyDescent="0.25">
      <c r="A1591" s="208"/>
      <c r="B1591" s="163"/>
      <c r="C1591" s="163"/>
      <c r="D1591" s="169" t="s">
        <v>2140</v>
      </c>
      <c r="E1591" s="169" t="s">
        <v>2117</v>
      </c>
      <c r="F1591" s="169">
        <v>796</v>
      </c>
      <c r="G1591" s="169" t="s">
        <v>107</v>
      </c>
      <c r="H1591" s="198">
        <v>1</v>
      </c>
      <c r="I1591" s="169" t="s">
        <v>112</v>
      </c>
      <c r="J1591" s="169" t="s">
        <v>113</v>
      </c>
      <c r="K1591" s="199">
        <v>283.89999999999998</v>
      </c>
      <c r="L1591" s="169"/>
      <c r="M1591" s="169"/>
      <c r="N1591" s="169"/>
      <c r="O1591" s="169"/>
    </row>
    <row r="1592" spans="1:15" s="197" customFormat="1" ht="24" hidden="1" x14ac:dyDescent="0.25">
      <c r="A1592" s="208"/>
      <c r="B1592" s="163"/>
      <c r="C1592" s="163"/>
      <c r="D1592" s="169" t="s">
        <v>2141</v>
      </c>
      <c r="E1592" s="169" t="s">
        <v>2142</v>
      </c>
      <c r="F1592" s="169">
        <v>796</v>
      </c>
      <c r="G1592" s="169" t="s">
        <v>107</v>
      </c>
      <c r="H1592" s="198">
        <v>1</v>
      </c>
      <c r="I1592" s="169" t="s">
        <v>112</v>
      </c>
      <c r="J1592" s="169" t="s">
        <v>113</v>
      </c>
      <c r="K1592" s="199">
        <v>283.89999999999998</v>
      </c>
      <c r="L1592" s="169"/>
      <c r="M1592" s="169"/>
      <c r="N1592" s="169"/>
      <c r="O1592" s="169"/>
    </row>
    <row r="1593" spans="1:15" ht="24" hidden="1" x14ac:dyDescent="0.2">
      <c r="A1593" s="157">
        <v>99</v>
      </c>
      <c r="B1593" s="2" t="s">
        <v>320</v>
      </c>
      <c r="C1593" s="2" t="s">
        <v>311</v>
      </c>
      <c r="D1593" s="2" t="s">
        <v>3274</v>
      </c>
      <c r="E1593" s="2" t="s">
        <v>2159</v>
      </c>
      <c r="F1593" s="2">
        <v>796</v>
      </c>
      <c r="G1593" s="2" t="s">
        <v>107</v>
      </c>
      <c r="H1593" s="66">
        <v>5000</v>
      </c>
      <c r="I1593" s="2" t="s">
        <v>18</v>
      </c>
      <c r="J1593" s="2" t="s">
        <v>33</v>
      </c>
      <c r="K1593" s="261">
        <v>3500000</v>
      </c>
      <c r="L1593" s="2" t="s">
        <v>1244</v>
      </c>
      <c r="M1593" s="2" t="s">
        <v>886</v>
      </c>
      <c r="N1593" s="2" t="s">
        <v>22</v>
      </c>
      <c r="O1593" s="2" t="s">
        <v>23</v>
      </c>
    </row>
    <row r="1594" spans="1:15" ht="24" hidden="1" x14ac:dyDescent="0.2">
      <c r="A1594" s="103">
        <v>100</v>
      </c>
      <c r="B1594" s="2" t="s">
        <v>320</v>
      </c>
      <c r="C1594" s="2" t="s">
        <v>311</v>
      </c>
      <c r="D1594" s="2" t="s">
        <v>2160</v>
      </c>
      <c r="E1594" s="2" t="s">
        <v>2161</v>
      </c>
      <c r="F1594" s="2">
        <v>796</v>
      </c>
      <c r="G1594" s="2" t="s">
        <v>107</v>
      </c>
      <c r="H1594" s="66">
        <v>32090</v>
      </c>
      <c r="I1594" s="2" t="s">
        <v>18</v>
      </c>
      <c r="J1594" s="2" t="s">
        <v>33</v>
      </c>
      <c r="K1594" s="261">
        <v>19596000</v>
      </c>
      <c r="L1594" s="2" t="s">
        <v>7</v>
      </c>
      <c r="M1594" s="2" t="s">
        <v>1300</v>
      </c>
      <c r="N1594" s="2" t="s">
        <v>22</v>
      </c>
      <c r="O1594" s="2" t="s">
        <v>23</v>
      </c>
    </row>
    <row r="1595" spans="1:15" ht="24" hidden="1" x14ac:dyDescent="0.2">
      <c r="A1595" s="103"/>
      <c r="B1595" s="2"/>
      <c r="C1595" s="2"/>
      <c r="D1595" s="6" t="s">
        <v>2162</v>
      </c>
      <c r="E1595" s="6" t="s">
        <v>2163</v>
      </c>
      <c r="F1595" s="6">
        <v>796</v>
      </c>
      <c r="G1595" s="6" t="s">
        <v>107</v>
      </c>
      <c r="H1595" s="68">
        <v>3440</v>
      </c>
      <c r="I1595" s="6" t="s">
        <v>18</v>
      </c>
      <c r="J1595" s="6" t="s">
        <v>33</v>
      </c>
      <c r="K1595" s="181">
        <v>3096000</v>
      </c>
      <c r="L1595" s="6"/>
      <c r="M1595" s="6"/>
      <c r="N1595" s="6"/>
      <c r="O1595" s="6"/>
    </row>
    <row r="1596" spans="1:15" ht="24" hidden="1" x14ac:dyDescent="0.2">
      <c r="A1596" s="103"/>
      <c r="B1596" s="2"/>
      <c r="C1596" s="2"/>
      <c r="D1596" s="6" t="s">
        <v>2164</v>
      </c>
      <c r="E1596" s="6" t="s">
        <v>2165</v>
      </c>
      <c r="F1596" s="6">
        <v>796</v>
      </c>
      <c r="G1596" s="6" t="s">
        <v>107</v>
      </c>
      <c r="H1596" s="68">
        <v>15000</v>
      </c>
      <c r="I1596" s="6" t="s">
        <v>18</v>
      </c>
      <c r="J1596" s="6" t="s">
        <v>33</v>
      </c>
      <c r="K1596" s="181">
        <v>16500000</v>
      </c>
      <c r="L1596" s="6"/>
      <c r="M1596" s="6"/>
      <c r="N1596" s="6"/>
      <c r="O1596" s="6"/>
    </row>
    <row r="1597" spans="1:15" ht="60" hidden="1" x14ac:dyDescent="0.2">
      <c r="A1597" s="103">
        <v>102</v>
      </c>
      <c r="B1597" s="2" t="s">
        <v>2167</v>
      </c>
      <c r="C1597" s="2" t="s">
        <v>213</v>
      </c>
      <c r="D1597" s="2" t="s">
        <v>2168</v>
      </c>
      <c r="E1597" s="2" t="s">
        <v>2169</v>
      </c>
      <c r="F1597" s="2" t="s">
        <v>198</v>
      </c>
      <c r="G1597" s="2" t="s">
        <v>199</v>
      </c>
      <c r="H1597" s="66">
        <v>12</v>
      </c>
      <c r="I1597" s="2" t="s">
        <v>18</v>
      </c>
      <c r="J1597" s="2" t="s">
        <v>33</v>
      </c>
      <c r="K1597" s="261">
        <v>600000</v>
      </c>
      <c r="L1597" s="2" t="s">
        <v>1244</v>
      </c>
      <c r="M1597" s="2" t="s">
        <v>8</v>
      </c>
      <c r="N1597" s="2" t="s">
        <v>170</v>
      </c>
      <c r="O1597" s="2" t="s">
        <v>171</v>
      </c>
    </row>
    <row r="1598" spans="1:15" ht="84" hidden="1" x14ac:dyDescent="0.2">
      <c r="A1598" s="103">
        <v>105</v>
      </c>
      <c r="B1598" s="2" t="s">
        <v>133</v>
      </c>
      <c r="C1598" s="2" t="s">
        <v>2201</v>
      </c>
      <c r="D1598" s="2" t="s">
        <v>2202</v>
      </c>
      <c r="E1598" s="6" t="s">
        <v>2203</v>
      </c>
      <c r="F1598" s="2">
        <v>796</v>
      </c>
      <c r="G1598" s="2" t="s">
        <v>107</v>
      </c>
      <c r="H1598" s="66">
        <v>3326</v>
      </c>
      <c r="I1598" s="2" t="s">
        <v>18</v>
      </c>
      <c r="J1598" s="2" t="s">
        <v>136</v>
      </c>
      <c r="K1598" s="261">
        <v>1220642</v>
      </c>
      <c r="L1598" s="2" t="s">
        <v>1244</v>
      </c>
      <c r="M1598" s="2" t="s">
        <v>114</v>
      </c>
      <c r="N1598" s="2" t="s">
        <v>22</v>
      </c>
      <c r="O1598" s="2" t="s">
        <v>171</v>
      </c>
    </row>
    <row r="1599" spans="1:15" s="7" customFormat="1" ht="60" hidden="1" x14ac:dyDescent="0.2">
      <c r="A1599" s="193">
        <v>108</v>
      </c>
      <c r="B1599" s="2" t="s">
        <v>2210</v>
      </c>
      <c r="C1599" s="2" t="s">
        <v>2211</v>
      </c>
      <c r="D1599" s="2" t="s">
        <v>2212</v>
      </c>
      <c r="E1599" s="2" t="s">
        <v>3533</v>
      </c>
      <c r="F1599" s="2" t="s">
        <v>198</v>
      </c>
      <c r="G1599" s="2" t="s">
        <v>199</v>
      </c>
      <c r="H1599" s="66">
        <v>12</v>
      </c>
      <c r="I1599" s="2" t="s">
        <v>18</v>
      </c>
      <c r="J1599" s="2" t="s">
        <v>33</v>
      </c>
      <c r="K1599" s="261">
        <v>850000</v>
      </c>
      <c r="L1599" s="2" t="s">
        <v>1244</v>
      </c>
      <c r="M1599" s="2" t="s">
        <v>1244</v>
      </c>
      <c r="N1599" s="2" t="s">
        <v>22</v>
      </c>
      <c r="O1599" s="2" t="s">
        <v>23</v>
      </c>
    </row>
    <row r="1600" spans="1:15" s="7" customFormat="1" ht="24" hidden="1" x14ac:dyDescent="0.2">
      <c r="A1600" s="193">
        <v>109</v>
      </c>
      <c r="B1600" s="2" t="s">
        <v>2213</v>
      </c>
      <c r="C1600" s="2" t="s">
        <v>2214</v>
      </c>
      <c r="D1600" s="2" t="s">
        <v>3531</v>
      </c>
      <c r="E1600" s="2" t="s">
        <v>153</v>
      </c>
      <c r="F1600" s="2">
        <v>796</v>
      </c>
      <c r="G1600" s="2" t="s">
        <v>107</v>
      </c>
      <c r="H1600" s="66">
        <v>3</v>
      </c>
      <c r="I1600" s="2" t="s">
        <v>18</v>
      </c>
      <c r="J1600" s="2" t="s">
        <v>33</v>
      </c>
      <c r="K1600" s="261">
        <v>1643814</v>
      </c>
      <c r="L1600" s="2" t="s">
        <v>1244</v>
      </c>
      <c r="M1600" s="2" t="s">
        <v>114</v>
      </c>
      <c r="N1600" s="2" t="s">
        <v>22</v>
      </c>
      <c r="O1600" s="2" t="s">
        <v>23</v>
      </c>
    </row>
    <row r="1601" spans="1:18" s="28" customFormat="1" ht="72" hidden="1" x14ac:dyDescent="0.25">
      <c r="A1601" s="238">
        <v>115</v>
      </c>
      <c r="B1601" s="1" t="s">
        <v>167</v>
      </c>
      <c r="C1601" s="1" t="s">
        <v>3368</v>
      </c>
      <c r="D1601" s="1" t="s">
        <v>2222</v>
      </c>
      <c r="E1601" s="1" t="s">
        <v>2223</v>
      </c>
      <c r="F1601" s="1">
        <v>796</v>
      </c>
      <c r="G1601" s="1" t="s">
        <v>17</v>
      </c>
      <c r="H1601" s="24">
        <v>618</v>
      </c>
      <c r="I1601" s="1" t="s">
        <v>1230</v>
      </c>
      <c r="J1601" s="1" t="s">
        <v>3255</v>
      </c>
      <c r="K1601" s="261">
        <v>568560</v>
      </c>
      <c r="L1601" s="1" t="s">
        <v>3273</v>
      </c>
      <c r="M1601" s="1" t="s">
        <v>30</v>
      </c>
      <c r="N1601" s="1" t="s">
        <v>22</v>
      </c>
      <c r="O1601" s="1" t="s">
        <v>23</v>
      </c>
      <c r="P1601" s="28" t="s">
        <v>25</v>
      </c>
    </row>
    <row r="1602" spans="1:18" customFormat="1" ht="48" hidden="1" x14ac:dyDescent="0.25">
      <c r="A1602" s="742">
        <v>118</v>
      </c>
      <c r="B1602" s="163" t="s">
        <v>167</v>
      </c>
      <c r="C1602" s="163" t="s">
        <v>3250</v>
      </c>
      <c r="D1602" s="163" t="s">
        <v>3534</v>
      </c>
      <c r="E1602" s="163" t="s">
        <v>153</v>
      </c>
      <c r="F1602" s="163">
        <v>796</v>
      </c>
      <c r="G1602" s="163" t="s">
        <v>17</v>
      </c>
      <c r="H1602" s="82">
        <v>2691.0265200000003</v>
      </c>
      <c r="I1602" s="163" t="s">
        <v>1230</v>
      </c>
      <c r="J1602" s="163" t="s">
        <v>3251</v>
      </c>
      <c r="K1602" s="175">
        <v>6659178.2400000002</v>
      </c>
      <c r="L1602" s="163" t="s">
        <v>3273</v>
      </c>
      <c r="M1602" s="163" t="s">
        <v>8</v>
      </c>
      <c r="N1602" s="163" t="s">
        <v>22</v>
      </c>
      <c r="O1602" s="163" t="s">
        <v>23</v>
      </c>
      <c r="P1602" s="1" t="s">
        <v>3578</v>
      </c>
      <c r="R1602" s="279" t="s">
        <v>3738</v>
      </c>
    </row>
    <row r="1603" spans="1:18" customFormat="1" ht="48" hidden="1" x14ac:dyDescent="0.25">
      <c r="A1603" s="743"/>
      <c r="B1603" s="169"/>
      <c r="C1603" s="169"/>
      <c r="D1603" s="169" t="s">
        <v>3252</v>
      </c>
      <c r="E1603" s="169" t="s">
        <v>3253</v>
      </c>
      <c r="F1603" s="169">
        <v>168</v>
      </c>
      <c r="G1603" s="169" t="s">
        <v>2597</v>
      </c>
      <c r="H1603" s="39">
        <v>0.88900000000000001</v>
      </c>
      <c r="I1603" s="169" t="s">
        <v>1230</v>
      </c>
      <c r="J1603" s="169" t="s">
        <v>3254</v>
      </c>
      <c r="K1603" s="176">
        <v>17780</v>
      </c>
      <c r="L1603" s="169"/>
      <c r="M1603" s="169"/>
      <c r="N1603" s="169"/>
      <c r="O1603" s="169"/>
    </row>
    <row r="1604" spans="1:18" customFormat="1" ht="24" hidden="1" x14ac:dyDescent="0.25">
      <c r="A1604" s="743"/>
      <c r="B1604" s="169"/>
      <c r="C1604" s="169"/>
      <c r="D1604" s="169" t="s">
        <v>2229</v>
      </c>
      <c r="E1604" s="169" t="s">
        <v>2230</v>
      </c>
      <c r="F1604" s="169">
        <v>166</v>
      </c>
      <c r="G1604" s="169" t="s">
        <v>474</v>
      </c>
      <c r="H1604" s="39">
        <v>12</v>
      </c>
      <c r="I1604" s="169" t="s">
        <v>1230</v>
      </c>
      <c r="J1604" s="169" t="s">
        <v>2789</v>
      </c>
      <c r="K1604" s="176">
        <v>259.44</v>
      </c>
      <c r="L1604" s="169"/>
      <c r="M1604" s="169"/>
      <c r="N1604" s="169"/>
      <c r="O1604" s="169"/>
    </row>
    <row r="1605" spans="1:18" customFormat="1" ht="72" hidden="1" x14ac:dyDescent="0.25">
      <c r="A1605" s="743"/>
      <c r="B1605" s="169"/>
      <c r="C1605" s="169"/>
      <c r="D1605" s="169" t="s">
        <v>2231</v>
      </c>
      <c r="E1605" s="169" t="s">
        <v>2232</v>
      </c>
      <c r="F1605" s="169">
        <v>168</v>
      </c>
      <c r="G1605" s="169" t="s">
        <v>2597</v>
      </c>
      <c r="H1605" s="39">
        <v>6.0060000000000002</v>
      </c>
      <c r="I1605" s="169" t="s">
        <v>1230</v>
      </c>
      <c r="J1605" s="169" t="s">
        <v>3255</v>
      </c>
      <c r="K1605" s="176">
        <v>181800</v>
      </c>
      <c r="L1605" s="169"/>
      <c r="M1605" s="169"/>
      <c r="N1605" s="169"/>
      <c r="O1605" s="169"/>
    </row>
    <row r="1606" spans="1:18" customFormat="1" ht="24" hidden="1" x14ac:dyDescent="0.25">
      <c r="A1606" s="743"/>
      <c r="B1606" s="169"/>
      <c r="C1606" s="169"/>
      <c r="D1606" s="169" t="s">
        <v>2914</v>
      </c>
      <c r="E1606" s="169" t="s">
        <v>3256</v>
      </c>
      <c r="F1606" s="169">
        <v>168</v>
      </c>
      <c r="G1606" s="169" t="s">
        <v>2597</v>
      </c>
      <c r="H1606" s="39">
        <v>0.45000000000000007</v>
      </c>
      <c r="I1606" s="169" t="s">
        <v>1230</v>
      </c>
      <c r="J1606" s="169" t="s">
        <v>3257</v>
      </c>
      <c r="K1606" s="176">
        <v>10350</v>
      </c>
      <c r="L1606" s="169"/>
      <c r="M1606" s="169"/>
      <c r="N1606" s="169"/>
      <c r="O1606" s="169"/>
    </row>
    <row r="1607" spans="1:18" customFormat="1" ht="24" hidden="1" x14ac:dyDescent="0.25">
      <c r="A1607" s="743"/>
      <c r="B1607" s="169"/>
      <c r="C1607" s="169"/>
      <c r="D1607" s="169" t="s">
        <v>2611</v>
      </c>
      <c r="E1607" s="169" t="s">
        <v>2610</v>
      </c>
      <c r="F1607" s="169">
        <v>168</v>
      </c>
      <c r="G1607" s="169" t="s">
        <v>2597</v>
      </c>
      <c r="H1607" s="39">
        <v>0.2</v>
      </c>
      <c r="I1607" s="169" t="s">
        <v>1230</v>
      </c>
      <c r="J1607" s="169" t="s">
        <v>3258</v>
      </c>
      <c r="K1607" s="176">
        <v>4600</v>
      </c>
      <c r="L1607" s="169"/>
      <c r="M1607" s="169"/>
      <c r="N1607" s="169"/>
      <c r="O1607" s="169"/>
    </row>
    <row r="1608" spans="1:18" customFormat="1" ht="84" hidden="1" x14ac:dyDescent="0.25">
      <c r="A1608" s="743"/>
      <c r="B1608" s="169"/>
      <c r="C1608" s="169"/>
      <c r="D1608" s="169" t="s">
        <v>2233</v>
      </c>
      <c r="E1608" s="169" t="s">
        <v>3259</v>
      </c>
      <c r="F1608" s="169">
        <v>168</v>
      </c>
      <c r="G1608" s="169" t="s">
        <v>2597</v>
      </c>
      <c r="H1608" s="39">
        <v>74.691999999999993</v>
      </c>
      <c r="I1608" s="169" t="s">
        <v>1230</v>
      </c>
      <c r="J1608" s="169" t="s">
        <v>3255</v>
      </c>
      <c r="K1608" s="176">
        <v>3525463.34</v>
      </c>
      <c r="L1608" s="169"/>
      <c r="M1608" s="169"/>
      <c r="N1608" s="169"/>
      <c r="O1608" s="169"/>
    </row>
    <row r="1609" spans="1:18" customFormat="1" ht="84" hidden="1" x14ac:dyDescent="0.25">
      <c r="A1609" s="743"/>
      <c r="B1609" s="169"/>
      <c r="C1609" s="169"/>
      <c r="D1609" s="169" t="s">
        <v>2234</v>
      </c>
      <c r="E1609" s="169" t="s">
        <v>3260</v>
      </c>
      <c r="F1609" s="169">
        <v>168</v>
      </c>
      <c r="G1609" s="169" t="s">
        <v>2597</v>
      </c>
      <c r="H1609" s="39">
        <v>46.885999999999989</v>
      </c>
      <c r="I1609" s="169" t="s">
        <v>1230</v>
      </c>
      <c r="J1609" s="169" t="s">
        <v>3255</v>
      </c>
      <c r="K1609" s="176">
        <v>1875440</v>
      </c>
      <c r="L1609" s="169"/>
      <c r="M1609" s="169"/>
      <c r="N1609" s="169"/>
      <c r="O1609" s="169"/>
    </row>
    <row r="1610" spans="1:18" customFormat="1" ht="15" hidden="1" x14ac:dyDescent="0.25">
      <c r="A1610" s="743"/>
      <c r="B1610" s="169"/>
      <c r="C1610" s="169"/>
      <c r="D1610" s="169" t="s">
        <v>2235</v>
      </c>
      <c r="E1610" s="169" t="s">
        <v>2236</v>
      </c>
      <c r="F1610" s="169">
        <v>168</v>
      </c>
      <c r="G1610" s="169" t="s">
        <v>2597</v>
      </c>
      <c r="H1610" s="39">
        <v>2.5999999999999996</v>
      </c>
      <c r="I1610" s="169" t="s">
        <v>1230</v>
      </c>
      <c r="J1610" s="169" t="s">
        <v>2789</v>
      </c>
      <c r="K1610" s="176">
        <v>78000</v>
      </c>
      <c r="L1610" s="169"/>
      <c r="M1610" s="169"/>
      <c r="N1610" s="169"/>
      <c r="O1610" s="169"/>
    </row>
    <row r="1611" spans="1:18" customFormat="1" ht="15" hidden="1" x14ac:dyDescent="0.25">
      <c r="A1611" s="743"/>
      <c r="B1611" s="169"/>
      <c r="C1611" s="169"/>
      <c r="D1611" s="169" t="s">
        <v>2237</v>
      </c>
      <c r="E1611" s="169" t="s">
        <v>2236</v>
      </c>
      <c r="F1611" s="169">
        <v>168</v>
      </c>
      <c r="G1611" s="169" t="s">
        <v>2597</v>
      </c>
      <c r="H1611" s="39">
        <v>0.94</v>
      </c>
      <c r="I1611" s="169" t="s">
        <v>1230</v>
      </c>
      <c r="J1611" s="169" t="s">
        <v>3261</v>
      </c>
      <c r="K1611" s="176">
        <v>32618</v>
      </c>
      <c r="L1611" s="169"/>
      <c r="M1611" s="169"/>
      <c r="N1611" s="169"/>
      <c r="O1611" s="169"/>
    </row>
    <row r="1612" spans="1:18" customFormat="1" ht="15" hidden="1" x14ac:dyDescent="0.25">
      <c r="A1612" s="743"/>
      <c r="B1612" s="169"/>
      <c r="C1612" s="169"/>
      <c r="D1612" s="169" t="s">
        <v>2238</v>
      </c>
      <c r="E1612" s="169" t="s">
        <v>2239</v>
      </c>
      <c r="F1612" s="169">
        <v>168</v>
      </c>
      <c r="G1612" s="169" t="s">
        <v>2597</v>
      </c>
      <c r="H1612" s="39">
        <v>1.3</v>
      </c>
      <c r="I1612" s="169" t="s">
        <v>1230</v>
      </c>
      <c r="J1612" s="169" t="s">
        <v>2830</v>
      </c>
      <c r="K1612" s="176">
        <v>43550</v>
      </c>
      <c r="L1612" s="169"/>
      <c r="M1612" s="169"/>
      <c r="N1612" s="169"/>
      <c r="O1612" s="169"/>
    </row>
    <row r="1613" spans="1:18" customFormat="1" ht="15" hidden="1" x14ac:dyDescent="0.25">
      <c r="A1613" s="743"/>
      <c r="B1613" s="169"/>
      <c r="C1613" s="169"/>
      <c r="D1613" s="169" t="s">
        <v>2603</v>
      </c>
      <c r="E1613" s="169" t="s">
        <v>2602</v>
      </c>
      <c r="F1613" s="169">
        <v>166</v>
      </c>
      <c r="G1613" s="169" t="s">
        <v>474</v>
      </c>
      <c r="H1613" s="39">
        <v>0.12</v>
      </c>
      <c r="I1613" s="169" t="s">
        <v>1230</v>
      </c>
      <c r="J1613" s="169" t="s">
        <v>3258</v>
      </c>
      <c r="K1613" s="176">
        <v>4020</v>
      </c>
      <c r="L1613" s="169"/>
      <c r="M1613" s="169"/>
      <c r="N1613" s="169"/>
      <c r="O1613" s="169"/>
    </row>
    <row r="1614" spans="1:18" customFormat="1" ht="60" hidden="1" x14ac:dyDescent="0.25">
      <c r="A1614" s="744"/>
      <c r="B1614" s="169"/>
      <c r="C1614" s="169"/>
      <c r="D1614" s="169" t="s">
        <v>2240</v>
      </c>
      <c r="E1614" s="169" t="s">
        <v>2241</v>
      </c>
      <c r="F1614" s="169">
        <v>796</v>
      </c>
      <c r="G1614" s="169" t="s">
        <v>17</v>
      </c>
      <c r="H1614" s="39">
        <v>2529</v>
      </c>
      <c r="I1614" s="169" t="s">
        <v>1230</v>
      </c>
      <c r="J1614" s="169" t="s">
        <v>3255</v>
      </c>
      <c r="K1614" s="176">
        <v>1315080</v>
      </c>
      <c r="L1614" s="169"/>
      <c r="M1614" s="169"/>
      <c r="N1614" s="169"/>
      <c r="O1614" s="169"/>
    </row>
    <row r="1615" spans="1:18" customFormat="1" ht="24" hidden="1" x14ac:dyDescent="0.25">
      <c r="A1615" s="742">
        <v>119</v>
      </c>
      <c r="B1615" s="173" t="s">
        <v>3535</v>
      </c>
      <c r="C1615" s="239" t="s">
        <v>3536</v>
      </c>
      <c r="D1615" s="163" t="s">
        <v>2242</v>
      </c>
      <c r="E1615" s="163" t="s">
        <v>153</v>
      </c>
      <c r="F1615" s="173">
        <v>796</v>
      </c>
      <c r="G1615" s="173" t="s">
        <v>17</v>
      </c>
      <c r="H1615" s="171">
        <f>H1616+H1617+H1618+H1619+H1620+H1621</f>
        <v>57</v>
      </c>
      <c r="I1615" s="173" t="s">
        <v>1230</v>
      </c>
      <c r="J1615" s="173" t="s">
        <v>113</v>
      </c>
      <c r="K1615" s="269">
        <v>2044700</v>
      </c>
      <c r="L1615" s="173" t="s">
        <v>3273</v>
      </c>
      <c r="M1615" s="173" t="s">
        <v>2915</v>
      </c>
      <c r="N1615" s="173" t="s">
        <v>22</v>
      </c>
      <c r="O1615" s="172" t="s">
        <v>3537</v>
      </c>
    </row>
    <row r="1616" spans="1:18" customFormat="1" ht="24" hidden="1" x14ac:dyDescent="0.25">
      <c r="A1616" s="743"/>
      <c r="B1616" s="169"/>
      <c r="C1616" s="169"/>
      <c r="D1616" s="169" t="s">
        <v>3538</v>
      </c>
      <c r="E1616" s="169" t="s">
        <v>153</v>
      </c>
      <c r="F1616" s="168">
        <v>796</v>
      </c>
      <c r="G1616" s="168" t="s">
        <v>17</v>
      </c>
      <c r="H1616" s="240">
        <v>5</v>
      </c>
      <c r="I1616" s="168" t="s">
        <v>1230</v>
      </c>
      <c r="J1616" s="168" t="s">
        <v>113</v>
      </c>
      <c r="K1616" s="241">
        <v>120000</v>
      </c>
      <c r="L1616" s="169"/>
      <c r="M1616" s="169"/>
      <c r="N1616" s="169"/>
      <c r="O1616" s="169"/>
    </row>
    <row r="1617" spans="1:16" customFormat="1" ht="24" hidden="1" x14ac:dyDescent="0.25">
      <c r="A1617" s="743"/>
      <c r="B1617" s="169"/>
      <c r="C1617" s="169"/>
      <c r="D1617" s="169" t="s">
        <v>3539</v>
      </c>
      <c r="E1617" s="169" t="s">
        <v>153</v>
      </c>
      <c r="F1617" s="168">
        <v>796</v>
      </c>
      <c r="G1617" s="168" t="s">
        <v>17</v>
      </c>
      <c r="H1617" s="240">
        <v>3</v>
      </c>
      <c r="I1617" s="168" t="s">
        <v>1230</v>
      </c>
      <c r="J1617" s="168" t="s">
        <v>113</v>
      </c>
      <c r="K1617" s="241">
        <v>141000</v>
      </c>
      <c r="L1617" s="169"/>
      <c r="M1617" s="169"/>
      <c r="N1617" s="169"/>
      <c r="O1617" s="169"/>
    </row>
    <row r="1618" spans="1:16" customFormat="1" ht="24" hidden="1" x14ac:dyDescent="0.25">
      <c r="A1618" s="743"/>
      <c r="B1618" s="169"/>
      <c r="C1618" s="169"/>
      <c r="D1618" s="169" t="s">
        <v>3540</v>
      </c>
      <c r="E1618" s="169" t="s">
        <v>153</v>
      </c>
      <c r="F1618" s="168">
        <v>796</v>
      </c>
      <c r="G1618" s="168" t="s">
        <v>17</v>
      </c>
      <c r="H1618" s="240">
        <v>2</v>
      </c>
      <c r="I1618" s="168" t="s">
        <v>1230</v>
      </c>
      <c r="J1618" s="168" t="s">
        <v>113</v>
      </c>
      <c r="K1618" s="241">
        <v>139000</v>
      </c>
      <c r="L1618" s="169"/>
      <c r="M1618" s="169"/>
      <c r="N1618" s="169"/>
      <c r="O1618" s="169"/>
    </row>
    <row r="1619" spans="1:16" customFormat="1" ht="24" hidden="1" x14ac:dyDescent="0.25">
      <c r="A1619" s="743"/>
      <c r="B1619" s="169"/>
      <c r="C1619" s="169"/>
      <c r="D1619" s="169" t="s">
        <v>3541</v>
      </c>
      <c r="E1619" s="169" t="s">
        <v>153</v>
      </c>
      <c r="F1619" s="168">
        <v>796</v>
      </c>
      <c r="G1619" s="168" t="s">
        <v>17</v>
      </c>
      <c r="H1619" s="240">
        <v>35</v>
      </c>
      <c r="I1619" s="168" t="s">
        <v>1230</v>
      </c>
      <c r="J1619" s="168" t="s">
        <v>113</v>
      </c>
      <c r="K1619" s="241">
        <v>962500</v>
      </c>
      <c r="L1619" s="169"/>
      <c r="M1619" s="169"/>
      <c r="N1619" s="169"/>
      <c r="O1619" s="169"/>
    </row>
    <row r="1620" spans="1:16" customFormat="1" ht="24" hidden="1" x14ac:dyDescent="0.25">
      <c r="A1620" s="743"/>
      <c r="B1620" s="169"/>
      <c r="C1620" s="169"/>
      <c r="D1620" s="169" t="s">
        <v>3542</v>
      </c>
      <c r="E1620" s="169" t="s">
        <v>153</v>
      </c>
      <c r="F1620" s="168">
        <v>796</v>
      </c>
      <c r="G1620" s="168" t="s">
        <v>17</v>
      </c>
      <c r="H1620" s="240">
        <v>9</v>
      </c>
      <c r="I1620" s="168" t="s">
        <v>1230</v>
      </c>
      <c r="J1620" s="168" t="s">
        <v>113</v>
      </c>
      <c r="K1620" s="241">
        <v>457200</v>
      </c>
      <c r="L1620" s="169"/>
      <c r="M1620" s="169"/>
      <c r="N1620" s="169"/>
      <c r="O1620" s="169"/>
    </row>
    <row r="1621" spans="1:16" customFormat="1" ht="24" hidden="1" x14ac:dyDescent="0.25">
      <c r="A1621" s="743"/>
      <c r="B1621" s="169"/>
      <c r="C1621" s="169"/>
      <c r="D1621" s="169" t="s">
        <v>3543</v>
      </c>
      <c r="E1621" s="169" t="s">
        <v>153</v>
      </c>
      <c r="F1621" s="168">
        <v>796</v>
      </c>
      <c r="G1621" s="168" t="s">
        <v>17</v>
      </c>
      <c r="H1621" s="240">
        <v>3</v>
      </c>
      <c r="I1621" s="168" t="s">
        <v>1230</v>
      </c>
      <c r="J1621" s="168" t="s">
        <v>113</v>
      </c>
      <c r="K1621" s="242">
        <v>225000</v>
      </c>
      <c r="L1621" s="176"/>
      <c r="M1621" s="169"/>
      <c r="N1621" s="169"/>
      <c r="O1621" s="169"/>
    </row>
    <row r="1622" spans="1:16" customFormat="1" ht="36" hidden="1" x14ac:dyDescent="0.25">
      <c r="A1622" s="742">
        <v>121</v>
      </c>
      <c r="B1622" s="163" t="s">
        <v>167</v>
      </c>
      <c r="C1622" s="163" t="s">
        <v>3368</v>
      </c>
      <c r="D1622" s="163" t="s">
        <v>2245</v>
      </c>
      <c r="E1622" s="163" t="s">
        <v>153</v>
      </c>
      <c r="F1622" s="163">
        <v>839</v>
      </c>
      <c r="G1622" s="163" t="s">
        <v>17</v>
      </c>
      <c r="H1622" s="82">
        <v>196</v>
      </c>
      <c r="I1622" s="163" t="s">
        <v>1230</v>
      </c>
      <c r="J1622" s="163" t="s">
        <v>3369</v>
      </c>
      <c r="K1622" s="268">
        <v>1824262.46</v>
      </c>
      <c r="L1622" s="163" t="s">
        <v>3273</v>
      </c>
      <c r="M1622" s="163" t="s">
        <v>8</v>
      </c>
      <c r="N1622" s="163" t="s">
        <v>22</v>
      </c>
      <c r="O1622" s="163" t="s">
        <v>23</v>
      </c>
      <c r="P1622" t="s">
        <v>25</v>
      </c>
    </row>
    <row r="1623" spans="1:16" customFormat="1" ht="72" hidden="1" x14ac:dyDescent="0.25">
      <c r="A1623" s="743"/>
      <c r="B1623" s="169"/>
      <c r="C1623" s="169"/>
      <c r="D1623" s="169" t="s">
        <v>2246</v>
      </c>
      <c r="E1623" s="169" t="s">
        <v>2247</v>
      </c>
      <c r="F1623" s="169">
        <v>796</v>
      </c>
      <c r="G1623" s="169" t="s">
        <v>17</v>
      </c>
      <c r="H1623" s="39">
        <v>171</v>
      </c>
      <c r="I1623" s="169" t="s">
        <v>1230</v>
      </c>
      <c r="J1623" s="169" t="s">
        <v>3369</v>
      </c>
      <c r="K1623" s="176">
        <v>1688262.48</v>
      </c>
      <c r="L1623" s="169"/>
      <c r="M1623" s="169"/>
      <c r="N1623" s="169"/>
      <c r="O1623" s="169"/>
      <c r="P1623">
        <v>2</v>
      </c>
    </row>
    <row r="1624" spans="1:16" customFormat="1" ht="72" hidden="1" x14ac:dyDescent="0.25">
      <c r="A1624" s="743"/>
      <c r="B1624" s="169"/>
      <c r="C1624" s="169"/>
      <c r="D1624" s="169" t="s">
        <v>2248</v>
      </c>
      <c r="E1624" s="169" t="s">
        <v>3370</v>
      </c>
      <c r="F1624" s="169">
        <v>796</v>
      </c>
      <c r="G1624" s="169" t="s">
        <v>17</v>
      </c>
      <c r="H1624" s="39">
        <v>1</v>
      </c>
      <c r="I1624" s="169" t="s">
        <v>1230</v>
      </c>
      <c r="J1624" s="169" t="s">
        <v>2789</v>
      </c>
      <c r="K1624" s="176">
        <v>19915.25</v>
      </c>
      <c r="L1624" s="169"/>
      <c r="M1624" s="169"/>
      <c r="N1624" s="169"/>
      <c r="O1624" s="169"/>
      <c r="P1624">
        <v>2</v>
      </c>
    </row>
    <row r="1625" spans="1:16" customFormat="1" ht="72" hidden="1" x14ac:dyDescent="0.25">
      <c r="A1625" s="743"/>
      <c r="B1625" s="169"/>
      <c r="C1625" s="169"/>
      <c r="D1625" s="169" t="s">
        <v>2249</v>
      </c>
      <c r="E1625" s="169" t="s">
        <v>3371</v>
      </c>
      <c r="F1625" s="169">
        <v>839</v>
      </c>
      <c r="G1625" s="169" t="s">
        <v>449</v>
      </c>
      <c r="H1625" s="39">
        <v>3</v>
      </c>
      <c r="I1625" s="169" t="s">
        <v>1230</v>
      </c>
      <c r="J1625" s="169" t="s">
        <v>2789</v>
      </c>
      <c r="K1625" s="176">
        <v>85576.26</v>
      </c>
      <c r="L1625" s="169"/>
      <c r="M1625" s="169"/>
      <c r="N1625" s="169"/>
      <c r="O1625" s="169"/>
      <c r="P1625">
        <v>2</v>
      </c>
    </row>
    <row r="1626" spans="1:16" customFormat="1" ht="72" hidden="1" x14ac:dyDescent="0.25">
      <c r="A1626" s="743"/>
      <c r="B1626" s="169"/>
      <c r="C1626" s="169"/>
      <c r="D1626" s="169" t="s">
        <v>2250</v>
      </c>
      <c r="E1626" s="169" t="s">
        <v>3372</v>
      </c>
      <c r="F1626" s="169">
        <v>796</v>
      </c>
      <c r="G1626" s="169" t="s">
        <v>17</v>
      </c>
      <c r="H1626" s="39">
        <v>1</v>
      </c>
      <c r="I1626" s="169" t="s">
        <v>1230</v>
      </c>
      <c r="J1626" s="169" t="s">
        <v>2789</v>
      </c>
      <c r="K1626" s="176">
        <v>15508.47</v>
      </c>
      <c r="L1626" s="169"/>
      <c r="M1626" s="169"/>
      <c r="N1626" s="169"/>
      <c r="O1626" s="169"/>
      <c r="P1626">
        <v>2</v>
      </c>
    </row>
    <row r="1627" spans="1:16" customFormat="1" ht="15" hidden="1" x14ac:dyDescent="0.25">
      <c r="A1627" s="744"/>
      <c r="B1627" s="169"/>
      <c r="C1627" s="169"/>
      <c r="D1627" s="169" t="s">
        <v>2251</v>
      </c>
      <c r="E1627" s="169" t="s">
        <v>2252</v>
      </c>
      <c r="F1627" s="169">
        <v>796</v>
      </c>
      <c r="G1627" s="169" t="s">
        <v>17</v>
      </c>
      <c r="H1627" s="39">
        <v>20</v>
      </c>
      <c r="I1627" s="169" t="s">
        <v>1230</v>
      </c>
      <c r="J1627" s="169" t="s">
        <v>2789</v>
      </c>
      <c r="K1627" s="176">
        <v>15000</v>
      </c>
      <c r="L1627" s="169"/>
      <c r="M1627" s="169"/>
      <c r="N1627" s="169"/>
      <c r="O1627" s="169"/>
      <c r="P1627">
        <v>2</v>
      </c>
    </row>
    <row r="1628" spans="1:16" ht="24" hidden="1" x14ac:dyDescent="0.2">
      <c r="A1628" s="737">
        <v>125</v>
      </c>
      <c r="B1628" s="2" t="s">
        <v>133</v>
      </c>
      <c r="C1628" s="2" t="s">
        <v>2260</v>
      </c>
      <c r="D1628" s="2" t="s">
        <v>2261</v>
      </c>
      <c r="E1628" s="2" t="s">
        <v>111</v>
      </c>
      <c r="F1628" s="2">
        <v>796</v>
      </c>
      <c r="G1628" s="2" t="s">
        <v>107</v>
      </c>
      <c r="H1628" s="83">
        <v>2347</v>
      </c>
      <c r="I1628" s="2" t="s">
        <v>112</v>
      </c>
      <c r="J1628" s="2" t="s">
        <v>113</v>
      </c>
      <c r="K1628" s="261">
        <v>15798316</v>
      </c>
      <c r="L1628" s="2" t="s">
        <v>131</v>
      </c>
      <c r="M1628" s="2" t="s">
        <v>8</v>
      </c>
      <c r="N1628" s="2" t="s">
        <v>22</v>
      </c>
      <c r="O1628" s="2" t="s">
        <v>23</v>
      </c>
    </row>
    <row r="1629" spans="1:16" ht="24" hidden="1" x14ac:dyDescent="0.2">
      <c r="A1629" s="738"/>
      <c r="B1629" s="2"/>
      <c r="C1629" s="2"/>
      <c r="D1629" s="6" t="s">
        <v>2262</v>
      </c>
      <c r="E1629" s="6" t="s">
        <v>153</v>
      </c>
      <c r="F1629" s="6">
        <v>796</v>
      </c>
      <c r="G1629" s="6" t="s">
        <v>107</v>
      </c>
      <c r="H1629" s="84">
        <v>23</v>
      </c>
      <c r="I1629" s="6" t="s">
        <v>112</v>
      </c>
      <c r="J1629" s="6" t="s">
        <v>113</v>
      </c>
      <c r="K1629" s="181">
        <v>230000</v>
      </c>
      <c r="L1629" s="6"/>
      <c r="M1629" s="6"/>
      <c r="N1629" s="6"/>
      <c r="O1629" s="6"/>
    </row>
    <row r="1630" spans="1:16" ht="24" hidden="1" x14ac:dyDescent="0.2">
      <c r="A1630" s="738"/>
      <c r="B1630" s="2"/>
      <c r="C1630" s="2"/>
      <c r="D1630" s="6" t="s">
        <v>2263</v>
      </c>
      <c r="E1630" s="6" t="s">
        <v>153</v>
      </c>
      <c r="F1630" s="6">
        <v>796</v>
      </c>
      <c r="G1630" s="6" t="s">
        <v>107</v>
      </c>
      <c r="H1630" s="84">
        <v>10</v>
      </c>
      <c r="I1630" s="6" t="s">
        <v>112</v>
      </c>
      <c r="J1630" s="6" t="s">
        <v>113</v>
      </c>
      <c r="K1630" s="181">
        <v>300000</v>
      </c>
      <c r="L1630" s="6"/>
      <c r="M1630" s="6"/>
      <c r="N1630" s="6"/>
      <c r="O1630" s="6"/>
    </row>
    <row r="1631" spans="1:16" ht="24" hidden="1" x14ac:dyDescent="0.2">
      <c r="A1631" s="738"/>
      <c r="B1631" s="2"/>
      <c r="C1631" s="2"/>
      <c r="D1631" s="6" t="s">
        <v>2264</v>
      </c>
      <c r="E1631" s="6" t="s">
        <v>153</v>
      </c>
      <c r="F1631" s="6">
        <v>796</v>
      </c>
      <c r="G1631" s="6" t="s">
        <v>107</v>
      </c>
      <c r="H1631" s="84">
        <v>20</v>
      </c>
      <c r="I1631" s="6" t="s">
        <v>112</v>
      </c>
      <c r="J1631" s="6" t="s">
        <v>113</v>
      </c>
      <c r="K1631" s="181">
        <v>40000</v>
      </c>
      <c r="L1631" s="6"/>
      <c r="M1631" s="6"/>
      <c r="N1631" s="6"/>
      <c r="O1631" s="6"/>
    </row>
    <row r="1632" spans="1:16" ht="24" hidden="1" x14ac:dyDescent="0.2">
      <c r="A1632" s="738"/>
      <c r="B1632" s="2"/>
      <c r="C1632" s="2"/>
      <c r="D1632" s="6" t="s">
        <v>2265</v>
      </c>
      <c r="E1632" s="6" t="s">
        <v>153</v>
      </c>
      <c r="F1632" s="6">
        <v>796</v>
      </c>
      <c r="G1632" s="6" t="s">
        <v>107</v>
      </c>
      <c r="H1632" s="84">
        <v>1500</v>
      </c>
      <c r="I1632" s="6" t="s">
        <v>112</v>
      </c>
      <c r="J1632" s="6" t="s">
        <v>113</v>
      </c>
      <c r="K1632" s="181">
        <v>37500</v>
      </c>
      <c r="L1632" s="6"/>
      <c r="M1632" s="6"/>
      <c r="N1632" s="6"/>
      <c r="O1632" s="6"/>
    </row>
    <row r="1633" spans="1:15" ht="24" hidden="1" x14ac:dyDescent="0.2">
      <c r="A1633" s="738"/>
      <c r="B1633" s="2"/>
      <c r="C1633" s="2"/>
      <c r="D1633" s="6" t="s">
        <v>2177</v>
      </c>
      <c r="E1633" s="6" t="s">
        <v>153</v>
      </c>
      <c r="F1633" s="6">
        <v>796</v>
      </c>
      <c r="G1633" s="6" t="s">
        <v>107</v>
      </c>
      <c r="H1633" s="84">
        <v>5</v>
      </c>
      <c r="I1633" s="6" t="s">
        <v>112</v>
      </c>
      <c r="J1633" s="6" t="s">
        <v>113</v>
      </c>
      <c r="K1633" s="181">
        <v>200000</v>
      </c>
      <c r="L1633" s="6"/>
      <c r="M1633" s="6"/>
      <c r="N1633" s="6"/>
      <c r="O1633" s="6"/>
    </row>
    <row r="1634" spans="1:15" ht="24" hidden="1" x14ac:dyDescent="0.2">
      <c r="A1634" s="738"/>
      <c r="B1634" s="2"/>
      <c r="C1634" s="2"/>
      <c r="D1634" s="6" t="s">
        <v>3027</v>
      </c>
      <c r="E1634" s="6" t="s">
        <v>153</v>
      </c>
      <c r="F1634" s="6">
        <v>796</v>
      </c>
      <c r="G1634" s="6" t="s">
        <v>107</v>
      </c>
      <c r="H1634" s="84">
        <v>5</v>
      </c>
      <c r="I1634" s="6" t="s">
        <v>112</v>
      </c>
      <c r="J1634" s="6" t="s">
        <v>113</v>
      </c>
      <c r="K1634" s="181">
        <v>100000</v>
      </c>
      <c r="L1634" s="6"/>
      <c r="M1634" s="6"/>
      <c r="N1634" s="6"/>
      <c r="O1634" s="6"/>
    </row>
    <row r="1635" spans="1:15" ht="24" hidden="1" x14ac:dyDescent="0.2">
      <c r="A1635" s="738"/>
      <c r="B1635" s="2"/>
      <c r="C1635" s="2"/>
      <c r="D1635" s="6" t="s">
        <v>2266</v>
      </c>
      <c r="E1635" s="6" t="s">
        <v>153</v>
      </c>
      <c r="F1635" s="6">
        <v>796</v>
      </c>
      <c r="G1635" s="6" t="s">
        <v>107</v>
      </c>
      <c r="H1635" s="84">
        <v>7</v>
      </c>
      <c r="I1635" s="6" t="s">
        <v>112</v>
      </c>
      <c r="J1635" s="6" t="s">
        <v>113</v>
      </c>
      <c r="K1635" s="181">
        <v>132916</v>
      </c>
      <c r="L1635" s="6"/>
      <c r="M1635" s="6"/>
      <c r="N1635" s="6"/>
      <c r="O1635" s="6"/>
    </row>
    <row r="1636" spans="1:15" ht="24" hidden="1" x14ac:dyDescent="0.2">
      <c r="A1636" s="738"/>
      <c r="B1636" s="2"/>
      <c r="C1636" s="2"/>
      <c r="D1636" s="6" t="s">
        <v>2184</v>
      </c>
      <c r="E1636" s="6" t="s">
        <v>153</v>
      </c>
      <c r="F1636" s="6">
        <v>796</v>
      </c>
      <c r="G1636" s="6" t="s">
        <v>107</v>
      </c>
      <c r="H1636" s="84">
        <v>5</v>
      </c>
      <c r="I1636" s="6" t="s">
        <v>112</v>
      </c>
      <c r="J1636" s="6" t="s">
        <v>113</v>
      </c>
      <c r="K1636" s="181">
        <v>65005</v>
      </c>
      <c r="L1636" s="6"/>
      <c r="M1636" s="6"/>
      <c r="N1636" s="6"/>
      <c r="O1636" s="6"/>
    </row>
    <row r="1637" spans="1:15" ht="24" hidden="1" x14ac:dyDescent="0.2">
      <c r="A1637" s="738"/>
      <c r="B1637" s="2"/>
      <c r="C1637" s="2"/>
      <c r="D1637" s="6" t="s">
        <v>2267</v>
      </c>
      <c r="E1637" s="6" t="s">
        <v>153</v>
      </c>
      <c r="F1637" s="6">
        <v>796</v>
      </c>
      <c r="G1637" s="6" t="s">
        <v>107</v>
      </c>
      <c r="H1637" s="84">
        <v>60</v>
      </c>
      <c r="I1637" s="6" t="s">
        <v>112</v>
      </c>
      <c r="J1637" s="6" t="s">
        <v>113</v>
      </c>
      <c r="K1637" s="181">
        <v>14700</v>
      </c>
      <c r="L1637" s="6"/>
      <c r="M1637" s="6"/>
      <c r="N1637" s="6"/>
      <c r="O1637" s="6"/>
    </row>
    <row r="1638" spans="1:15" ht="24" hidden="1" x14ac:dyDescent="0.2">
      <c r="A1638" s="738"/>
      <c r="B1638" s="2"/>
      <c r="C1638" s="2"/>
      <c r="D1638" s="6" t="s">
        <v>2268</v>
      </c>
      <c r="E1638" s="6" t="s">
        <v>153</v>
      </c>
      <c r="F1638" s="6">
        <v>796</v>
      </c>
      <c r="G1638" s="6" t="s">
        <v>107</v>
      </c>
      <c r="H1638" s="84">
        <v>90</v>
      </c>
      <c r="I1638" s="6" t="s">
        <v>112</v>
      </c>
      <c r="J1638" s="6" t="s">
        <v>113</v>
      </c>
      <c r="K1638" s="181">
        <v>630000</v>
      </c>
      <c r="L1638" s="6"/>
      <c r="M1638" s="6"/>
      <c r="N1638" s="6"/>
      <c r="O1638" s="6"/>
    </row>
    <row r="1639" spans="1:15" ht="24" hidden="1" x14ac:dyDescent="0.2">
      <c r="A1639" s="738"/>
      <c r="B1639" s="2"/>
      <c r="C1639" s="2"/>
      <c r="D1639" s="6" t="s">
        <v>2269</v>
      </c>
      <c r="E1639" s="6" t="s">
        <v>153</v>
      </c>
      <c r="F1639" s="6">
        <v>796</v>
      </c>
      <c r="G1639" s="6" t="s">
        <v>107</v>
      </c>
      <c r="H1639" s="84">
        <v>20</v>
      </c>
      <c r="I1639" s="6" t="s">
        <v>112</v>
      </c>
      <c r="J1639" s="6" t="s">
        <v>113</v>
      </c>
      <c r="K1639" s="181">
        <v>1200000</v>
      </c>
      <c r="L1639" s="6"/>
      <c r="M1639" s="6"/>
      <c r="N1639" s="6"/>
      <c r="O1639" s="6"/>
    </row>
    <row r="1640" spans="1:15" ht="24" hidden="1" x14ac:dyDescent="0.2">
      <c r="A1640" s="738"/>
      <c r="B1640" s="2"/>
      <c r="C1640" s="2"/>
      <c r="D1640" s="6" t="s">
        <v>2186</v>
      </c>
      <c r="E1640" s="6" t="s">
        <v>153</v>
      </c>
      <c r="F1640" s="6">
        <v>796</v>
      </c>
      <c r="G1640" s="6" t="s">
        <v>107</v>
      </c>
      <c r="H1640" s="84">
        <v>3</v>
      </c>
      <c r="I1640" s="6" t="s">
        <v>112</v>
      </c>
      <c r="J1640" s="6" t="s">
        <v>113</v>
      </c>
      <c r="K1640" s="181">
        <v>88308</v>
      </c>
      <c r="L1640" s="6"/>
      <c r="M1640" s="6"/>
      <c r="N1640" s="6"/>
      <c r="O1640" s="6"/>
    </row>
    <row r="1641" spans="1:15" ht="24" hidden="1" x14ac:dyDescent="0.2">
      <c r="A1641" s="738"/>
      <c r="B1641" s="2"/>
      <c r="C1641" s="2"/>
      <c r="D1641" s="6" t="s">
        <v>250</v>
      </c>
      <c r="E1641" s="6" t="s">
        <v>153</v>
      </c>
      <c r="F1641" s="6">
        <v>796</v>
      </c>
      <c r="G1641" s="6" t="s">
        <v>107</v>
      </c>
      <c r="H1641" s="84">
        <v>5</v>
      </c>
      <c r="I1641" s="6" t="s">
        <v>112</v>
      </c>
      <c r="J1641" s="6" t="s">
        <v>113</v>
      </c>
      <c r="K1641" s="181">
        <v>25485</v>
      </c>
      <c r="L1641" s="6"/>
      <c r="M1641" s="6"/>
      <c r="N1641" s="6"/>
      <c r="O1641" s="6"/>
    </row>
    <row r="1642" spans="1:15" ht="24" hidden="1" x14ac:dyDescent="0.2">
      <c r="A1642" s="738"/>
      <c r="B1642" s="2"/>
      <c r="C1642" s="2"/>
      <c r="D1642" s="6" t="s">
        <v>2270</v>
      </c>
      <c r="E1642" s="6" t="s">
        <v>153</v>
      </c>
      <c r="F1642" s="6">
        <v>796</v>
      </c>
      <c r="G1642" s="6" t="s">
        <v>107</v>
      </c>
      <c r="H1642" s="84">
        <v>45</v>
      </c>
      <c r="I1642" s="6" t="s">
        <v>112</v>
      </c>
      <c r="J1642" s="6" t="s">
        <v>113</v>
      </c>
      <c r="K1642" s="181">
        <v>144000</v>
      </c>
      <c r="L1642" s="6"/>
      <c r="M1642" s="6"/>
      <c r="N1642" s="6"/>
      <c r="O1642" s="6"/>
    </row>
    <row r="1643" spans="1:15" ht="24" hidden="1" x14ac:dyDescent="0.2">
      <c r="A1643" s="738"/>
      <c r="B1643" s="2"/>
      <c r="C1643" s="2"/>
      <c r="D1643" s="6" t="s">
        <v>1149</v>
      </c>
      <c r="E1643" s="6" t="s">
        <v>153</v>
      </c>
      <c r="F1643" s="6">
        <v>796</v>
      </c>
      <c r="G1643" s="6" t="s">
        <v>107</v>
      </c>
      <c r="H1643" s="84">
        <v>35</v>
      </c>
      <c r="I1643" s="6" t="s">
        <v>112</v>
      </c>
      <c r="J1643" s="6" t="s">
        <v>113</v>
      </c>
      <c r="K1643" s="181">
        <v>2100</v>
      </c>
      <c r="L1643" s="6"/>
      <c r="M1643" s="6"/>
      <c r="N1643" s="6"/>
      <c r="O1643" s="6"/>
    </row>
    <row r="1644" spans="1:15" ht="24" hidden="1" x14ac:dyDescent="0.2">
      <c r="A1644" s="738"/>
      <c r="B1644" s="2"/>
      <c r="C1644" s="2"/>
      <c r="D1644" s="6" t="s">
        <v>2271</v>
      </c>
      <c r="E1644" s="6" t="s">
        <v>153</v>
      </c>
      <c r="F1644" s="6">
        <v>796</v>
      </c>
      <c r="G1644" s="6" t="s">
        <v>107</v>
      </c>
      <c r="H1644" s="84">
        <v>60</v>
      </c>
      <c r="I1644" s="6" t="s">
        <v>112</v>
      </c>
      <c r="J1644" s="6" t="s">
        <v>113</v>
      </c>
      <c r="K1644" s="181">
        <v>1560</v>
      </c>
      <c r="L1644" s="6"/>
      <c r="M1644" s="6"/>
      <c r="N1644" s="6"/>
      <c r="O1644" s="6"/>
    </row>
    <row r="1645" spans="1:15" ht="24" hidden="1" x14ac:dyDescent="0.2">
      <c r="A1645" s="738"/>
      <c r="B1645" s="2"/>
      <c r="C1645" s="2"/>
      <c r="D1645" s="6" t="s">
        <v>2190</v>
      </c>
      <c r="E1645" s="6" t="s">
        <v>153</v>
      </c>
      <c r="F1645" s="6">
        <v>796</v>
      </c>
      <c r="G1645" s="6" t="s">
        <v>107</v>
      </c>
      <c r="H1645" s="84">
        <v>8</v>
      </c>
      <c r="I1645" s="6" t="s">
        <v>112</v>
      </c>
      <c r="J1645" s="6" t="s">
        <v>113</v>
      </c>
      <c r="K1645" s="181">
        <v>3040000</v>
      </c>
      <c r="L1645" s="6"/>
      <c r="M1645" s="6"/>
      <c r="N1645" s="6"/>
      <c r="O1645" s="6"/>
    </row>
    <row r="1646" spans="1:15" ht="36" hidden="1" x14ac:dyDescent="0.2">
      <c r="A1646" s="738"/>
      <c r="B1646" s="2"/>
      <c r="C1646" s="2"/>
      <c r="D1646" s="6" t="s">
        <v>2192</v>
      </c>
      <c r="E1646" s="6" t="s">
        <v>153</v>
      </c>
      <c r="F1646" s="6">
        <v>796</v>
      </c>
      <c r="G1646" s="6" t="s">
        <v>107</v>
      </c>
      <c r="H1646" s="84">
        <v>5</v>
      </c>
      <c r="I1646" s="6" t="s">
        <v>112</v>
      </c>
      <c r="J1646" s="6" t="s">
        <v>113</v>
      </c>
      <c r="K1646" s="181">
        <v>200000</v>
      </c>
      <c r="L1646" s="6"/>
      <c r="M1646" s="6"/>
      <c r="N1646" s="6"/>
      <c r="O1646" s="6"/>
    </row>
    <row r="1647" spans="1:15" ht="24" hidden="1" x14ac:dyDescent="0.2">
      <c r="A1647" s="738"/>
      <c r="B1647" s="2"/>
      <c r="C1647" s="2"/>
      <c r="D1647" s="6" t="s">
        <v>1001</v>
      </c>
      <c r="E1647" s="6" t="s">
        <v>153</v>
      </c>
      <c r="F1647" s="6">
        <v>796</v>
      </c>
      <c r="G1647" s="6" t="s">
        <v>107</v>
      </c>
      <c r="H1647" s="84">
        <v>18</v>
      </c>
      <c r="I1647" s="6" t="s">
        <v>112</v>
      </c>
      <c r="J1647" s="6" t="s">
        <v>113</v>
      </c>
      <c r="K1647" s="181">
        <v>5544</v>
      </c>
      <c r="L1647" s="6"/>
      <c r="M1647" s="6"/>
      <c r="N1647" s="6"/>
      <c r="O1647" s="6"/>
    </row>
    <row r="1648" spans="1:15" ht="24" hidden="1" x14ac:dyDescent="0.2">
      <c r="A1648" s="738"/>
      <c r="B1648" s="2"/>
      <c r="C1648" s="2"/>
      <c r="D1648" s="6" t="s">
        <v>2272</v>
      </c>
      <c r="E1648" s="6" t="s">
        <v>153</v>
      </c>
      <c r="F1648" s="6">
        <v>796</v>
      </c>
      <c r="G1648" s="6" t="s">
        <v>107</v>
      </c>
      <c r="H1648" s="84">
        <v>250</v>
      </c>
      <c r="I1648" s="6" t="s">
        <v>112</v>
      </c>
      <c r="J1648" s="6" t="s">
        <v>113</v>
      </c>
      <c r="K1648" s="181">
        <v>2250</v>
      </c>
      <c r="L1648" s="6"/>
      <c r="M1648" s="6"/>
      <c r="N1648" s="6"/>
      <c r="O1648" s="6"/>
    </row>
    <row r="1649" spans="1:17" ht="24" hidden="1" x14ac:dyDescent="0.2">
      <c r="A1649" s="738"/>
      <c r="B1649" s="2"/>
      <c r="C1649" s="2"/>
      <c r="D1649" s="6" t="s">
        <v>2273</v>
      </c>
      <c r="E1649" s="6" t="s">
        <v>153</v>
      </c>
      <c r="F1649" s="6">
        <v>796</v>
      </c>
      <c r="G1649" s="6" t="s">
        <v>107</v>
      </c>
      <c r="H1649" s="84">
        <v>46</v>
      </c>
      <c r="I1649" s="6" t="s">
        <v>112</v>
      </c>
      <c r="J1649" s="6" t="s">
        <v>113</v>
      </c>
      <c r="K1649" s="181">
        <v>7554626</v>
      </c>
      <c r="L1649" s="6"/>
      <c r="M1649" s="6"/>
      <c r="N1649" s="6"/>
      <c r="O1649" s="6"/>
    </row>
    <row r="1650" spans="1:17" ht="24" hidden="1" x14ac:dyDescent="0.2">
      <c r="A1650" s="738"/>
      <c r="B1650" s="2"/>
      <c r="C1650" s="2"/>
      <c r="D1650" s="6" t="s">
        <v>156</v>
      </c>
      <c r="E1650" s="6" t="s">
        <v>153</v>
      </c>
      <c r="F1650" s="6">
        <v>796</v>
      </c>
      <c r="G1650" s="6" t="s">
        <v>107</v>
      </c>
      <c r="H1650" s="84">
        <v>5</v>
      </c>
      <c r="I1650" s="6" t="s">
        <v>112</v>
      </c>
      <c r="J1650" s="6" t="s">
        <v>113</v>
      </c>
      <c r="K1650" s="181">
        <v>30000</v>
      </c>
      <c r="L1650" s="6"/>
      <c r="M1650" s="6"/>
      <c r="N1650" s="6"/>
      <c r="O1650" s="6"/>
    </row>
    <row r="1651" spans="1:17" ht="24" hidden="1" x14ac:dyDescent="0.2">
      <c r="A1651" s="738"/>
      <c r="B1651" s="2"/>
      <c r="C1651" s="2"/>
      <c r="D1651" s="6" t="s">
        <v>2274</v>
      </c>
      <c r="E1651" s="6" t="s">
        <v>153</v>
      </c>
      <c r="F1651" s="6">
        <v>796</v>
      </c>
      <c r="G1651" s="6" t="s">
        <v>107</v>
      </c>
      <c r="H1651" s="84">
        <v>6</v>
      </c>
      <c r="I1651" s="6" t="s">
        <v>112</v>
      </c>
      <c r="J1651" s="6" t="s">
        <v>113</v>
      </c>
      <c r="K1651" s="181">
        <v>115206</v>
      </c>
      <c r="L1651" s="6"/>
      <c r="M1651" s="6"/>
      <c r="N1651" s="6"/>
      <c r="O1651" s="6"/>
    </row>
    <row r="1652" spans="1:17" ht="24" hidden="1" x14ac:dyDescent="0.2">
      <c r="A1652" s="738"/>
      <c r="B1652" s="2"/>
      <c r="C1652" s="2"/>
      <c r="D1652" s="6" t="s">
        <v>2275</v>
      </c>
      <c r="E1652" s="6" t="s">
        <v>153</v>
      </c>
      <c r="F1652" s="6">
        <v>796</v>
      </c>
      <c r="G1652" s="6" t="s">
        <v>107</v>
      </c>
      <c r="H1652" s="84">
        <v>11</v>
      </c>
      <c r="I1652" s="6" t="s">
        <v>112</v>
      </c>
      <c r="J1652" s="6" t="s">
        <v>113</v>
      </c>
      <c r="K1652" s="181">
        <v>70378</v>
      </c>
      <c r="L1652" s="6"/>
      <c r="M1652" s="6"/>
      <c r="N1652" s="6"/>
      <c r="O1652" s="6"/>
    </row>
    <row r="1653" spans="1:17" ht="24" hidden="1" x14ac:dyDescent="0.2">
      <c r="A1653" s="738"/>
      <c r="B1653" s="2"/>
      <c r="C1653" s="2"/>
      <c r="D1653" s="6" t="s">
        <v>2276</v>
      </c>
      <c r="E1653" s="6" t="s">
        <v>153</v>
      </c>
      <c r="F1653" s="6">
        <v>796</v>
      </c>
      <c r="G1653" s="6" t="s">
        <v>107</v>
      </c>
      <c r="H1653" s="84">
        <v>5</v>
      </c>
      <c r="I1653" s="6" t="s">
        <v>112</v>
      </c>
      <c r="J1653" s="6" t="s">
        <v>113</v>
      </c>
      <c r="K1653" s="181">
        <v>17500</v>
      </c>
      <c r="L1653" s="6"/>
      <c r="M1653" s="6"/>
      <c r="N1653" s="6"/>
      <c r="O1653" s="6"/>
    </row>
    <row r="1654" spans="1:17" ht="24" hidden="1" x14ac:dyDescent="0.2">
      <c r="A1654" s="738"/>
      <c r="B1654" s="2"/>
      <c r="C1654" s="2"/>
      <c r="D1654" s="6" t="s">
        <v>2209</v>
      </c>
      <c r="E1654" s="6" t="s">
        <v>153</v>
      </c>
      <c r="F1654" s="6">
        <v>796</v>
      </c>
      <c r="G1654" s="6" t="s">
        <v>107</v>
      </c>
      <c r="H1654" s="84">
        <v>15</v>
      </c>
      <c r="I1654" s="6" t="s">
        <v>112</v>
      </c>
      <c r="J1654" s="6" t="s">
        <v>113</v>
      </c>
      <c r="K1654" s="181">
        <v>515070</v>
      </c>
      <c r="L1654" s="6"/>
      <c r="M1654" s="6"/>
      <c r="N1654" s="6"/>
      <c r="O1654" s="6"/>
    </row>
    <row r="1655" spans="1:17" ht="24" hidden="1" x14ac:dyDescent="0.2">
      <c r="A1655" s="738"/>
      <c r="B1655" s="2"/>
      <c r="C1655" s="2"/>
      <c r="D1655" s="6" t="s">
        <v>2277</v>
      </c>
      <c r="E1655" s="6" t="s">
        <v>153</v>
      </c>
      <c r="F1655" s="6">
        <v>796</v>
      </c>
      <c r="G1655" s="6" t="s">
        <v>107</v>
      </c>
      <c r="H1655" s="84">
        <v>5</v>
      </c>
      <c r="I1655" s="6" t="s">
        <v>112</v>
      </c>
      <c r="J1655" s="6" t="s">
        <v>113</v>
      </c>
      <c r="K1655" s="181">
        <v>1000000</v>
      </c>
      <c r="L1655" s="6"/>
      <c r="M1655" s="6"/>
      <c r="N1655" s="6"/>
      <c r="O1655" s="6"/>
    </row>
    <row r="1656" spans="1:17" ht="24" hidden="1" x14ac:dyDescent="0.2">
      <c r="A1656" s="738"/>
      <c r="B1656" s="2"/>
      <c r="C1656" s="2"/>
      <c r="D1656" s="6" t="s">
        <v>2278</v>
      </c>
      <c r="E1656" s="6" t="s">
        <v>153</v>
      </c>
      <c r="F1656" s="6">
        <v>796</v>
      </c>
      <c r="G1656" s="6" t="s">
        <v>107</v>
      </c>
      <c r="H1656" s="84">
        <v>8</v>
      </c>
      <c r="I1656" s="6" t="s">
        <v>112</v>
      </c>
      <c r="J1656" s="6" t="s">
        <v>113</v>
      </c>
      <c r="K1656" s="181">
        <v>29040</v>
      </c>
      <c r="L1656" s="6"/>
      <c r="M1656" s="6"/>
      <c r="N1656" s="6"/>
      <c r="O1656" s="6"/>
    </row>
    <row r="1657" spans="1:17" ht="24" hidden="1" x14ac:dyDescent="0.2">
      <c r="A1657" s="738"/>
      <c r="B1657" s="2"/>
      <c r="C1657" s="2"/>
      <c r="D1657" s="6" t="s">
        <v>1067</v>
      </c>
      <c r="E1657" s="6" t="s">
        <v>153</v>
      </c>
      <c r="F1657" s="6">
        <v>796</v>
      </c>
      <c r="G1657" s="6" t="s">
        <v>107</v>
      </c>
      <c r="H1657" s="84">
        <v>72</v>
      </c>
      <c r="I1657" s="6" t="s">
        <v>112</v>
      </c>
      <c r="J1657" s="6" t="s">
        <v>113</v>
      </c>
      <c r="K1657" s="181">
        <v>7128</v>
      </c>
      <c r="L1657" s="6"/>
      <c r="M1657" s="6"/>
      <c r="N1657" s="6"/>
      <c r="O1657" s="6"/>
    </row>
    <row r="1658" spans="1:17" customFormat="1" ht="84" hidden="1" x14ac:dyDescent="0.25">
      <c r="A1658" s="743"/>
      <c r="B1658" s="169"/>
      <c r="C1658" s="169"/>
      <c r="D1658" s="169" t="s">
        <v>2280</v>
      </c>
      <c r="E1658" s="169" t="s">
        <v>3361</v>
      </c>
      <c r="F1658" s="169">
        <v>8</v>
      </c>
      <c r="G1658" s="169" t="s">
        <v>425</v>
      </c>
      <c r="H1658" s="39">
        <v>5.8000000000000003E-2</v>
      </c>
      <c r="I1658" s="169" t="s">
        <v>355</v>
      </c>
      <c r="J1658" s="169" t="s">
        <v>2789</v>
      </c>
      <c r="K1658" s="176">
        <v>1179.83</v>
      </c>
      <c r="L1658" s="169"/>
      <c r="M1658" s="169"/>
      <c r="N1658" s="169"/>
      <c r="O1658" s="169"/>
      <c r="P1658" s="784"/>
      <c r="Q1658" s="177"/>
    </row>
    <row r="1659" spans="1:17" customFormat="1" ht="84" hidden="1" x14ac:dyDescent="0.25">
      <c r="A1659" s="743"/>
      <c r="B1659" s="169"/>
      <c r="C1659" s="169"/>
      <c r="D1659" s="169" t="s">
        <v>2281</v>
      </c>
      <c r="E1659" s="169" t="s">
        <v>3361</v>
      </c>
      <c r="F1659" s="169">
        <v>8</v>
      </c>
      <c r="G1659" s="169" t="s">
        <v>425</v>
      </c>
      <c r="H1659" s="39">
        <v>1</v>
      </c>
      <c r="I1659" s="169" t="s">
        <v>355</v>
      </c>
      <c r="J1659" s="169" t="s">
        <v>2789</v>
      </c>
      <c r="K1659" s="176">
        <v>37466.629999999997</v>
      </c>
      <c r="L1659" s="169"/>
      <c r="M1659" s="169"/>
      <c r="N1659" s="169"/>
      <c r="O1659" s="169"/>
      <c r="P1659" s="784"/>
      <c r="Q1659" s="177"/>
    </row>
    <row r="1660" spans="1:17" customFormat="1" ht="72" hidden="1" x14ac:dyDescent="0.25">
      <c r="A1660" s="743"/>
      <c r="B1660" s="169"/>
      <c r="C1660" s="169"/>
      <c r="D1660" s="169" t="s">
        <v>3362</v>
      </c>
      <c r="E1660" s="169" t="s">
        <v>3363</v>
      </c>
      <c r="F1660" s="169">
        <v>8</v>
      </c>
      <c r="G1660" s="169" t="s">
        <v>425</v>
      </c>
      <c r="H1660" s="39">
        <v>1</v>
      </c>
      <c r="I1660" s="169" t="s">
        <v>355</v>
      </c>
      <c r="J1660" s="169" t="s">
        <v>2789</v>
      </c>
      <c r="K1660" s="176">
        <v>20018.86</v>
      </c>
      <c r="L1660" s="169"/>
      <c r="M1660" s="169"/>
      <c r="N1660" s="169"/>
      <c r="O1660" s="169"/>
      <c r="P1660" s="784"/>
      <c r="Q1660" s="177"/>
    </row>
    <row r="1661" spans="1:17" customFormat="1" ht="84" hidden="1" x14ac:dyDescent="0.25">
      <c r="A1661" s="744"/>
      <c r="B1661" s="169"/>
      <c r="C1661" s="169"/>
      <c r="D1661" s="169" t="s">
        <v>2282</v>
      </c>
      <c r="E1661" s="169" t="s">
        <v>3361</v>
      </c>
      <c r="F1661" s="169">
        <v>8</v>
      </c>
      <c r="G1661" s="169" t="s">
        <v>425</v>
      </c>
      <c r="H1661" s="39">
        <v>1</v>
      </c>
      <c r="I1661" s="169" t="s">
        <v>355</v>
      </c>
      <c r="J1661" s="169" t="s">
        <v>2789</v>
      </c>
      <c r="K1661" s="176">
        <v>39235.730000000003</v>
      </c>
      <c r="L1661" s="169"/>
      <c r="M1661" s="169"/>
      <c r="N1661" s="169"/>
      <c r="O1661" s="169"/>
      <c r="P1661" s="785"/>
      <c r="Q1661" s="177"/>
    </row>
    <row r="1662" spans="1:17" customFormat="1" ht="72" hidden="1" x14ac:dyDescent="0.25">
      <c r="A1662" s="159">
        <v>127</v>
      </c>
      <c r="B1662" s="163" t="s">
        <v>167</v>
      </c>
      <c r="C1662" s="163" t="s">
        <v>2201</v>
      </c>
      <c r="D1662" s="163" t="s">
        <v>2283</v>
      </c>
      <c r="E1662" s="163" t="s">
        <v>2284</v>
      </c>
      <c r="F1662" s="163">
        <v>796</v>
      </c>
      <c r="G1662" s="163" t="s">
        <v>17</v>
      </c>
      <c r="H1662" s="82">
        <v>1739</v>
      </c>
      <c r="I1662" s="163" t="s">
        <v>112</v>
      </c>
      <c r="J1662" s="163" t="s">
        <v>113</v>
      </c>
      <c r="K1662" s="268">
        <v>956450</v>
      </c>
      <c r="L1662" s="163" t="s">
        <v>3273</v>
      </c>
      <c r="M1662" s="163" t="s">
        <v>8</v>
      </c>
      <c r="N1662" s="163" t="s">
        <v>22</v>
      </c>
      <c r="O1662" s="163" t="s">
        <v>171</v>
      </c>
    </row>
    <row r="1663" spans="1:17" ht="36" hidden="1" x14ac:dyDescent="0.2">
      <c r="A1663" s="107">
        <v>141</v>
      </c>
      <c r="B1663" s="33" t="s">
        <v>2386</v>
      </c>
      <c r="C1663" s="33" t="s">
        <v>2387</v>
      </c>
      <c r="D1663" s="43" t="s">
        <v>2388</v>
      </c>
      <c r="E1663" s="33" t="s">
        <v>3</v>
      </c>
      <c r="F1663" s="85" t="s">
        <v>2742</v>
      </c>
      <c r="G1663" s="33" t="s">
        <v>2609</v>
      </c>
      <c r="H1663" s="86">
        <v>2906.62</v>
      </c>
      <c r="I1663" s="87" t="s">
        <v>18</v>
      </c>
      <c r="J1663" s="88" t="s">
        <v>136</v>
      </c>
      <c r="K1663" s="270">
        <v>2650139</v>
      </c>
      <c r="L1663" s="15" t="s">
        <v>131</v>
      </c>
      <c r="M1663" s="44" t="s">
        <v>8</v>
      </c>
      <c r="N1663" s="33" t="s">
        <v>9</v>
      </c>
      <c r="O1663" s="33" t="s">
        <v>10</v>
      </c>
    </row>
    <row r="1664" spans="1:17" ht="36" hidden="1" x14ac:dyDescent="0.2">
      <c r="A1664" s="108">
        <v>142</v>
      </c>
      <c r="B1664" s="33" t="s">
        <v>2386</v>
      </c>
      <c r="C1664" s="33" t="s">
        <v>2387</v>
      </c>
      <c r="D1664" s="43" t="s">
        <v>2388</v>
      </c>
      <c r="E1664" s="33" t="s">
        <v>3</v>
      </c>
      <c r="F1664" s="43">
        <v>233</v>
      </c>
      <c r="G1664" s="33" t="s">
        <v>4</v>
      </c>
      <c r="H1664" s="30">
        <v>8353</v>
      </c>
      <c r="I1664" s="87" t="s">
        <v>18</v>
      </c>
      <c r="J1664" s="88" t="s">
        <v>136</v>
      </c>
      <c r="K1664" s="270">
        <v>7615056</v>
      </c>
      <c r="L1664" s="15" t="s">
        <v>131</v>
      </c>
      <c r="M1664" s="44" t="s">
        <v>8</v>
      </c>
      <c r="N1664" s="33" t="s">
        <v>9</v>
      </c>
      <c r="O1664" s="33" t="s">
        <v>10</v>
      </c>
    </row>
    <row r="1665" spans="1:15" ht="36" hidden="1" x14ac:dyDescent="0.2">
      <c r="A1665" s="107">
        <v>143</v>
      </c>
      <c r="B1665" s="33" t="s">
        <v>2386</v>
      </c>
      <c r="C1665" s="33" t="s">
        <v>2387</v>
      </c>
      <c r="D1665" s="43" t="s">
        <v>2388</v>
      </c>
      <c r="E1665" s="33" t="s">
        <v>3</v>
      </c>
      <c r="F1665" s="43">
        <v>233</v>
      </c>
      <c r="G1665" s="33" t="s">
        <v>4</v>
      </c>
      <c r="H1665" s="30">
        <v>1168</v>
      </c>
      <c r="I1665" s="87" t="s">
        <v>18</v>
      </c>
      <c r="J1665" s="88" t="s">
        <v>136</v>
      </c>
      <c r="K1665" s="270">
        <v>1632032</v>
      </c>
      <c r="L1665" s="15" t="s">
        <v>131</v>
      </c>
      <c r="M1665" s="44" t="s">
        <v>8</v>
      </c>
      <c r="N1665" s="33" t="s">
        <v>9</v>
      </c>
      <c r="O1665" s="33" t="s">
        <v>10</v>
      </c>
    </row>
    <row r="1666" spans="1:15" ht="36" hidden="1" x14ac:dyDescent="0.2">
      <c r="A1666" s="108">
        <v>144</v>
      </c>
      <c r="B1666" s="33" t="s">
        <v>2386</v>
      </c>
      <c r="C1666" s="33" t="s">
        <v>2387</v>
      </c>
      <c r="D1666" s="43" t="s">
        <v>2388</v>
      </c>
      <c r="E1666" s="33" t="s">
        <v>3</v>
      </c>
      <c r="F1666" s="43">
        <v>233</v>
      </c>
      <c r="G1666" s="33" t="s">
        <v>4</v>
      </c>
      <c r="H1666" s="30">
        <v>584</v>
      </c>
      <c r="I1666" s="87" t="s">
        <v>18</v>
      </c>
      <c r="J1666" s="88" t="s">
        <v>136</v>
      </c>
      <c r="K1666" s="270">
        <v>515465</v>
      </c>
      <c r="L1666" s="15" t="s">
        <v>7</v>
      </c>
      <c r="M1666" s="44" t="s">
        <v>8</v>
      </c>
      <c r="N1666" s="33" t="s">
        <v>9</v>
      </c>
      <c r="O1666" s="33" t="s">
        <v>10</v>
      </c>
    </row>
    <row r="1667" spans="1:15" ht="36" hidden="1" x14ac:dyDescent="0.2">
      <c r="A1667" s="107">
        <v>145</v>
      </c>
      <c r="B1667" s="33" t="s">
        <v>2386</v>
      </c>
      <c r="C1667" s="33" t="s">
        <v>2387</v>
      </c>
      <c r="D1667" s="43" t="s">
        <v>2388</v>
      </c>
      <c r="E1667" s="33" t="s">
        <v>3</v>
      </c>
      <c r="F1667" s="43">
        <v>233</v>
      </c>
      <c r="G1667" s="33" t="s">
        <v>4</v>
      </c>
      <c r="H1667" s="30">
        <v>533</v>
      </c>
      <c r="I1667" s="87" t="s">
        <v>3029</v>
      </c>
      <c r="J1667" s="88" t="s">
        <v>3028</v>
      </c>
      <c r="K1667" s="270">
        <v>548119</v>
      </c>
      <c r="L1667" s="15" t="s">
        <v>131</v>
      </c>
      <c r="M1667" s="44" t="s">
        <v>8</v>
      </c>
      <c r="N1667" s="33" t="s">
        <v>9</v>
      </c>
      <c r="O1667" s="33" t="s">
        <v>10</v>
      </c>
    </row>
    <row r="1668" spans="1:15" ht="36" hidden="1" x14ac:dyDescent="0.2">
      <c r="A1668" s="108">
        <v>146</v>
      </c>
      <c r="B1668" s="33" t="s">
        <v>0</v>
      </c>
      <c r="C1668" s="33" t="s">
        <v>1</v>
      </c>
      <c r="D1668" s="43" t="s">
        <v>2388</v>
      </c>
      <c r="E1668" s="33" t="s">
        <v>3</v>
      </c>
      <c r="F1668" s="43">
        <v>233</v>
      </c>
      <c r="G1668" s="33" t="s">
        <v>4</v>
      </c>
      <c r="H1668" s="30">
        <v>1514</v>
      </c>
      <c r="I1668" s="43" t="s">
        <v>1242</v>
      </c>
      <c r="J1668" s="43" t="s">
        <v>1243</v>
      </c>
      <c r="K1668" s="270">
        <v>936103.29</v>
      </c>
      <c r="L1668" s="15" t="s">
        <v>7</v>
      </c>
      <c r="M1668" s="44" t="s">
        <v>8</v>
      </c>
      <c r="N1668" s="33" t="s">
        <v>9</v>
      </c>
      <c r="O1668" s="33" t="s">
        <v>10</v>
      </c>
    </row>
    <row r="1669" spans="1:15" ht="36" hidden="1" x14ac:dyDescent="0.2">
      <c r="A1669" s="107">
        <v>147</v>
      </c>
      <c r="B1669" s="33" t="s">
        <v>2390</v>
      </c>
      <c r="C1669" s="33" t="s">
        <v>2391</v>
      </c>
      <c r="D1669" s="43" t="s">
        <v>2388</v>
      </c>
      <c r="E1669" s="33" t="s">
        <v>3</v>
      </c>
      <c r="F1669" s="33">
        <v>233</v>
      </c>
      <c r="G1669" s="33" t="s">
        <v>4</v>
      </c>
      <c r="H1669" s="30" t="s">
        <v>2389</v>
      </c>
      <c r="I1669" s="43" t="s">
        <v>2392</v>
      </c>
      <c r="J1669" s="43" t="s">
        <v>2393</v>
      </c>
      <c r="K1669" s="271">
        <v>758703</v>
      </c>
      <c r="L1669" s="15" t="s">
        <v>7</v>
      </c>
      <c r="M1669" s="44" t="s">
        <v>8</v>
      </c>
      <c r="N1669" s="33" t="s">
        <v>9</v>
      </c>
      <c r="O1669" s="33" t="s">
        <v>10</v>
      </c>
    </row>
    <row r="1670" spans="1:15" ht="36" hidden="1" x14ac:dyDescent="0.2">
      <c r="A1670" s="108">
        <v>148</v>
      </c>
      <c r="B1670" s="33" t="s">
        <v>2390</v>
      </c>
      <c r="C1670" s="33" t="s">
        <v>2391</v>
      </c>
      <c r="D1670" s="43" t="s">
        <v>2388</v>
      </c>
      <c r="E1670" s="33" t="s">
        <v>3</v>
      </c>
      <c r="F1670" s="33">
        <v>233</v>
      </c>
      <c r="G1670" s="33" t="s">
        <v>4</v>
      </c>
      <c r="H1670" s="30" t="s">
        <v>2389</v>
      </c>
      <c r="I1670" s="43" t="s">
        <v>2394</v>
      </c>
      <c r="J1670" s="43" t="s">
        <v>2395</v>
      </c>
      <c r="K1670" s="271">
        <v>1331276</v>
      </c>
      <c r="L1670" s="15" t="s">
        <v>7</v>
      </c>
      <c r="M1670" s="44" t="s">
        <v>8</v>
      </c>
      <c r="N1670" s="33" t="s">
        <v>9</v>
      </c>
      <c r="O1670" s="33" t="s">
        <v>10</v>
      </c>
    </row>
    <row r="1671" spans="1:15" ht="36" hidden="1" x14ac:dyDescent="0.2">
      <c r="A1671" s="107">
        <v>149</v>
      </c>
      <c r="B1671" s="89" t="s">
        <v>2390</v>
      </c>
      <c r="C1671" s="89" t="s">
        <v>2391</v>
      </c>
      <c r="D1671" s="43" t="s">
        <v>2388</v>
      </c>
      <c r="E1671" s="33" t="s">
        <v>3</v>
      </c>
      <c r="F1671" s="89">
        <v>233</v>
      </c>
      <c r="G1671" s="89" t="s">
        <v>4</v>
      </c>
      <c r="H1671" s="30" t="s">
        <v>2389</v>
      </c>
      <c r="I1671" s="90" t="s">
        <v>2396</v>
      </c>
      <c r="J1671" s="90" t="s">
        <v>2397</v>
      </c>
      <c r="K1671" s="271">
        <v>733131</v>
      </c>
      <c r="L1671" s="15" t="s">
        <v>7</v>
      </c>
      <c r="M1671" s="44" t="s">
        <v>8</v>
      </c>
      <c r="N1671" s="89" t="s">
        <v>9</v>
      </c>
      <c r="O1671" s="89" t="s">
        <v>10</v>
      </c>
    </row>
    <row r="1672" spans="1:15" ht="36" hidden="1" x14ac:dyDescent="0.2">
      <c r="A1672" s="108">
        <v>150</v>
      </c>
      <c r="B1672" s="89" t="s">
        <v>2390</v>
      </c>
      <c r="C1672" s="89" t="s">
        <v>2391</v>
      </c>
      <c r="D1672" s="43" t="s">
        <v>2388</v>
      </c>
      <c r="E1672" s="33" t="s">
        <v>3</v>
      </c>
      <c r="F1672" s="89">
        <v>233</v>
      </c>
      <c r="G1672" s="89" t="s">
        <v>4</v>
      </c>
      <c r="H1672" s="30" t="s">
        <v>2389</v>
      </c>
      <c r="I1672" s="30">
        <v>80425</v>
      </c>
      <c r="J1672" s="43" t="s">
        <v>2398</v>
      </c>
      <c r="K1672" s="271">
        <v>1455000</v>
      </c>
      <c r="L1672" s="15" t="s">
        <v>7</v>
      </c>
      <c r="M1672" s="44" t="s">
        <v>8</v>
      </c>
      <c r="N1672" s="89" t="s">
        <v>9</v>
      </c>
      <c r="O1672" s="89" t="s">
        <v>10</v>
      </c>
    </row>
    <row r="1673" spans="1:15" ht="36" hidden="1" x14ac:dyDescent="0.2">
      <c r="A1673" s="107">
        <v>151</v>
      </c>
      <c r="B1673" s="89" t="s">
        <v>2390</v>
      </c>
      <c r="C1673" s="89" t="s">
        <v>2391</v>
      </c>
      <c r="D1673" s="43" t="s">
        <v>2388</v>
      </c>
      <c r="E1673" s="33" t="s">
        <v>3</v>
      </c>
      <c r="F1673" s="89">
        <v>233</v>
      </c>
      <c r="G1673" s="89" t="s">
        <v>4</v>
      </c>
      <c r="H1673" s="30" t="s">
        <v>2389</v>
      </c>
      <c r="I1673" s="31">
        <v>80423</v>
      </c>
      <c r="J1673" s="90" t="s">
        <v>2399</v>
      </c>
      <c r="K1673" s="271">
        <v>1044075</v>
      </c>
      <c r="L1673" s="15" t="s">
        <v>7</v>
      </c>
      <c r="M1673" s="44" t="s">
        <v>8</v>
      </c>
      <c r="N1673" s="89" t="s">
        <v>9</v>
      </c>
      <c r="O1673" s="89" t="s">
        <v>10</v>
      </c>
    </row>
    <row r="1674" spans="1:15" ht="36" hidden="1" x14ac:dyDescent="0.2">
      <c r="A1674" s="108">
        <v>152</v>
      </c>
      <c r="B1674" s="33" t="s">
        <v>0</v>
      </c>
      <c r="C1674" s="33" t="s">
        <v>1</v>
      </c>
      <c r="D1674" s="43" t="s">
        <v>2388</v>
      </c>
      <c r="E1674" s="33" t="s">
        <v>3</v>
      </c>
      <c r="F1674" s="43">
        <v>233</v>
      </c>
      <c r="G1674" s="33" t="s">
        <v>4</v>
      </c>
      <c r="H1674" s="30" t="s">
        <v>2389</v>
      </c>
      <c r="I1674" s="43" t="s">
        <v>2400</v>
      </c>
      <c r="J1674" s="43" t="s">
        <v>2401</v>
      </c>
      <c r="K1674" s="270">
        <v>600170</v>
      </c>
      <c r="L1674" s="15" t="s">
        <v>7</v>
      </c>
      <c r="M1674" s="44" t="s">
        <v>8</v>
      </c>
      <c r="N1674" s="33" t="s">
        <v>9</v>
      </c>
      <c r="O1674" s="33" t="s">
        <v>10</v>
      </c>
    </row>
    <row r="1675" spans="1:15" ht="36" hidden="1" x14ac:dyDescent="0.2">
      <c r="A1675" s="107">
        <v>153</v>
      </c>
      <c r="B1675" s="33" t="s">
        <v>0</v>
      </c>
      <c r="C1675" s="33" t="s">
        <v>1</v>
      </c>
      <c r="D1675" s="43" t="s">
        <v>2388</v>
      </c>
      <c r="E1675" s="33" t="s">
        <v>3</v>
      </c>
      <c r="F1675" s="43">
        <v>233</v>
      </c>
      <c r="G1675" s="33" t="s">
        <v>4</v>
      </c>
      <c r="H1675" s="30">
        <v>1675.92</v>
      </c>
      <c r="I1675" s="43" t="s">
        <v>1524</v>
      </c>
      <c r="J1675" s="43" t="s">
        <v>1525</v>
      </c>
      <c r="K1675" s="270">
        <v>689724</v>
      </c>
      <c r="L1675" s="15" t="s">
        <v>7</v>
      </c>
      <c r="M1675" s="44" t="s">
        <v>8</v>
      </c>
      <c r="N1675" s="33" t="s">
        <v>9</v>
      </c>
      <c r="O1675" s="33" t="s">
        <v>10</v>
      </c>
    </row>
    <row r="1676" spans="1:15" ht="36" hidden="1" x14ac:dyDescent="0.2">
      <c r="A1676" s="109">
        <v>155</v>
      </c>
      <c r="B1676" s="33" t="s">
        <v>0</v>
      </c>
      <c r="C1676" s="33" t="s">
        <v>1</v>
      </c>
      <c r="D1676" s="33" t="s">
        <v>2388</v>
      </c>
      <c r="E1676" s="33" t="s">
        <v>3</v>
      </c>
      <c r="F1676" s="33">
        <v>233</v>
      </c>
      <c r="G1676" s="33" t="s">
        <v>4</v>
      </c>
      <c r="H1676" s="92" t="s">
        <v>2389</v>
      </c>
      <c r="I1676" s="33" t="s">
        <v>2403</v>
      </c>
      <c r="J1676" s="33" t="s">
        <v>2404</v>
      </c>
      <c r="K1676" s="272">
        <v>782520</v>
      </c>
      <c r="L1676" s="91" t="s">
        <v>7</v>
      </c>
      <c r="M1676" s="44" t="s">
        <v>8</v>
      </c>
      <c r="N1676" s="33" t="s">
        <v>9</v>
      </c>
      <c r="O1676" s="33" t="s">
        <v>10</v>
      </c>
    </row>
    <row r="1677" spans="1:15" ht="36" hidden="1" x14ac:dyDescent="0.2">
      <c r="A1677" s="110">
        <v>156</v>
      </c>
      <c r="B1677" s="33" t="s">
        <v>0</v>
      </c>
      <c r="C1677" s="33" t="s">
        <v>1</v>
      </c>
      <c r="D1677" s="33" t="s">
        <v>2388</v>
      </c>
      <c r="E1677" s="33" t="s">
        <v>3</v>
      </c>
      <c r="F1677" s="33">
        <v>233</v>
      </c>
      <c r="G1677" s="33" t="s">
        <v>4</v>
      </c>
      <c r="H1677" s="92" t="s">
        <v>2389</v>
      </c>
      <c r="I1677" s="33" t="s">
        <v>2405</v>
      </c>
      <c r="J1677" s="33" t="s">
        <v>2406</v>
      </c>
      <c r="K1677" s="272">
        <v>832460</v>
      </c>
      <c r="L1677" s="91" t="s">
        <v>7</v>
      </c>
      <c r="M1677" s="44" t="s">
        <v>8</v>
      </c>
      <c r="N1677" s="33" t="s">
        <v>9</v>
      </c>
      <c r="O1677" s="33" t="s">
        <v>10</v>
      </c>
    </row>
    <row r="1678" spans="1:15" ht="36" hidden="1" x14ac:dyDescent="0.2">
      <c r="A1678" s="107">
        <v>164</v>
      </c>
      <c r="B1678" s="15" t="s">
        <v>2407</v>
      </c>
      <c r="C1678" s="15" t="s">
        <v>2408</v>
      </c>
      <c r="D1678" s="43" t="s">
        <v>2409</v>
      </c>
      <c r="E1678" s="43" t="s">
        <v>2410</v>
      </c>
      <c r="F1678" s="43">
        <v>112</v>
      </c>
      <c r="G1678" s="43" t="s">
        <v>2411</v>
      </c>
      <c r="H1678" s="30" t="s">
        <v>2389</v>
      </c>
      <c r="I1678" s="43" t="s">
        <v>112</v>
      </c>
      <c r="J1678" s="43" t="s">
        <v>113</v>
      </c>
      <c r="K1678" s="266">
        <v>61394500</v>
      </c>
      <c r="L1678" s="15" t="s">
        <v>7</v>
      </c>
      <c r="M1678" s="93" t="s">
        <v>8</v>
      </c>
      <c r="N1678" s="33" t="s">
        <v>9</v>
      </c>
      <c r="O1678" s="33" t="s">
        <v>10</v>
      </c>
    </row>
    <row r="1679" spans="1:15" ht="36" hidden="1" x14ac:dyDescent="0.2">
      <c r="A1679" s="107">
        <v>165</v>
      </c>
      <c r="B1679" s="43" t="s">
        <v>2412</v>
      </c>
      <c r="C1679" s="43" t="s">
        <v>2413</v>
      </c>
      <c r="D1679" s="94" t="s">
        <v>2414</v>
      </c>
      <c r="E1679" s="95" t="s">
        <v>2415</v>
      </c>
      <c r="F1679" s="16">
        <v>642</v>
      </c>
      <c r="G1679" s="16" t="s">
        <v>63</v>
      </c>
      <c r="H1679" s="96">
        <v>394</v>
      </c>
      <c r="I1679" s="97" t="s">
        <v>2405</v>
      </c>
      <c r="J1679" s="97" t="s">
        <v>2406</v>
      </c>
      <c r="K1679" s="267">
        <v>1001694.92</v>
      </c>
      <c r="L1679" s="15" t="s">
        <v>7</v>
      </c>
      <c r="M1679" s="15" t="s">
        <v>8</v>
      </c>
      <c r="N1679" s="16" t="s">
        <v>9</v>
      </c>
      <c r="O1679" s="15" t="s">
        <v>10</v>
      </c>
    </row>
    <row r="1680" spans="1:15" ht="36" hidden="1" x14ac:dyDescent="0.2">
      <c r="A1680" s="108">
        <v>166</v>
      </c>
      <c r="B1680" s="33" t="s">
        <v>2416</v>
      </c>
      <c r="C1680" s="33" t="s">
        <v>2417</v>
      </c>
      <c r="D1680" s="33" t="s">
        <v>2418</v>
      </c>
      <c r="E1680" s="43" t="s">
        <v>2419</v>
      </c>
      <c r="F1680" s="95">
        <v>362</v>
      </c>
      <c r="G1680" s="95" t="s">
        <v>199</v>
      </c>
      <c r="H1680" s="98">
        <v>12</v>
      </c>
      <c r="I1680" s="43" t="s">
        <v>2225</v>
      </c>
      <c r="J1680" s="43" t="s">
        <v>2402</v>
      </c>
      <c r="K1680" s="270">
        <v>1014000</v>
      </c>
      <c r="L1680" s="15" t="s">
        <v>7</v>
      </c>
      <c r="M1680" s="16" t="s">
        <v>8</v>
      </c>
      <c r="N1680" s="95" t="s">
        <v>9</v>
      </c>
      <c r="O1680" s="33" t="s">
        <v>10</v>
      </c>
    </row>
    <row r="1681" spans="1:15" ht="36" hidden="1" x14ac:dyDescent="0.2">
      <c r="A1681" s="11">
        <v>167</v>
      </c>
      <c r="B1681" s="43" t="s">
        <v>2412</v>
      </c>
      <c r="C1681" s="43" t="s">
        <v>2413</v>
      </c>
      <c r="D1681" s="16" t="s">
        <v>2420</v>
      </c>
      <c r="E1681" s="95" t="s">
        <v>2415</v>
      </c>
      <c r="F1681" s="15">
        <v>899</v>
      </c>
      <c r="G1681" s="36" t="s">
        <v>2421</v>
      </c>
      <c r="H1681" s="32">
        <v>465</v>
      </c>
      <c r="I1681" s="15" t="s">
        <v>2422</v>
      </c>
      <c r="J1681" s="15" t="s">
        <v>2423</v>
      </c>
      <c r="K1681" s="271">
        <v>610780</v>
      </c>
      <c r="L1681" s="15" t="s">
        <v>7</v>
      </c>
      <c r="M1681" s="16" t="s">
        <v>8</v>
      </c>
      <c r="N1681" s="33" t="s">
        <v>9</v>
      </c>
      <c r="O1681" s="33" t="s">
        <v>10</v>
      </c>
    </row>
    <row r="1682" spans="1:15" ht="24" hidden="1" x14ac:dyDescent="0.2">
      <c r="A1682" s="11">
        <v>168</v>
      </c>
      <c r="B1682" s="43" t="s">
        <v>2424</v>
      </c>
      <c r="C1682" s="43" t="s">
        <v>2425</v>
      </c>
      <c r="D1682" s="16" t="s">
        <v>2426</v>
      </c>
      <c r="E1682" s="95" t="s">
        <v>2427</v>
      </c>
      <c r="F1682" s="15">
        <v>642</v>
      </c>
      <c r="G1682" s="36" t="s">
        <v>63</v>
      </c>
      <c r="H1682" s="32">
        <v>360</v>
      </c>
      <c r="I1682" s="15" t="s">
        <v>18</v>
      </c>
      <c r="J1682" s="15" t="s">
        <v>136</v>
      </c>
      <c r="K1682" s="271">
        <v>679585</v>
      </c>
      <c r="L1682" s="15" t="s">
        <v>7</v>
      </c>
      <c r="M1682" s="16" t="s">
        <v>313</v>
      </c>
      <c r="N1682" s="33" t="s">
        <v>2428</v>
      </c>
      <c r="O1682" s="33" t="s">
        <v>2429</v>
      </c>
    </row>
    <row r="1683" spans="1:15" ht="36" hidden="1" x14ac:dyDescent="0.2">
      <c r="A1683" s="107">
        <v>169</v>
      </c>
      <c r="B1683" s="43" t="s">
        <v>2407</v>
      </c>
      <c r="C1683" s="43" t="s">
        <v>2408</v>
      </c>
      <c r="D1683" s="16" t="s">
        <v>2430</v>
      </c>
      <c r="E1683" s="95" t="s">
        <v>2410</v>
      </c>
      <c r="F1683" s="15">
        <v>112</v>
      </c>
      <c r="G1683" s="36" t="s">
        <v>2411</v>
      </c>
      <c r="H1683" s="32">
        <v>84970</v>
      </c>
      <c r="I1683" s="15" t="s">
        <v>18</v>
      </c>
      <c r="J1683" s="15" t="s">
        <v>136</v>
      </c>
      <c r="K1683" s="271">
        <v>2000000</v>
      </c>
      <c r="L1683" s="15" t="s">
        <v>7</v>
      </c>
      <c r="M1683" s="16" t="s">
        <v>7</v>
      </c>
      <c r="N1683" s="33" t="s">
        <v>9</v>
      </c>
      <c r="O1683" s="33" t="s">
        <v>10</v>
      </c>
    </row>
    <row r="1684" spans="1:15" ht="36" hidden="1" x14ac:dyDescent="0.2">
      <c r="A1684" s="107">
        <v>170</v>
      </c>
      <c r="B1684" s="43" t="s">
        <v>2407</v>
      </c>
      <c r="C1684" s="43" t="s">
        <v>2408</v>
      </c>
      <c r="D1684" s="16" t="s">
        <v>2431</v>
      </c>
      <c r="E1684" s="95" t="s">
        <v>2410</v>
      </c>
      <c r="F1684" s="15">
        <v>112</v>
      </c>
      <c r="G1684" s="36" t="s">
        <v>2411</v>
      </c>
      <c r="H1684" s="32">
        <v>10859</v>
      </c>
      <c r="I1684" s="15" t="s">
        <v>2225</v>
      </c>
      <c r="J1684" s="15" t="s">
        <v>2402</v>
      </c>
      <c r="K1684" s="271">
        <v>340000</v>
      </c>
      <c r="L1684" s="15" t="s">
        <v>7</v>
      </c>
      <c r="M1684" s="16" t="s">
        <v>7</v>
      </c>
      <c r="N1684" s="33" t="s">
        <v>9</v>
      </c>
      <c r="O1684" s="33" t="s">
        <v>10</v>
      </c>
    </row>
    <row r="1685" spans="1:15" ht="36" hidden="1" x14ac:dyDescent="0.2">
      <c r="A1685" s="107">
        <v>171</v>
      </c>
      <c r="B1685" s="43" t="s">
        <v>2407</v>
      </c>
      <c r="C1685" s="43" t="s">
        <v>2408</v>
      </c>
      <c r="D1685" s="16" t="s">
        <v>2432</v>
      </c>
      <c r="E1685" s="95" t="s">
        <v>2410</v>
      </c>
      <c r="F1685" s="15">
        <v>112</v>
      </c>
      <c r="G1685" s="36" t="s">
        <v>2411</v>
      </c>
      <c r="H1685" s="32">
        <v>18388</v>
      </c>
      <c r="I1685" s="15" t="s">
        <v>1240</v>
      </c>
      <c r="J1685" s="15" t="s">
        <v>2376</v>
      </c>
      <c r="K1685" s="271">
        <v>581601</v>
      </c>
      <c r="L1685" s="15" t="s">
        <v>7</v>
      </c>
      <c r="M1685" s="16" t="s">
        <v>7</v>
      </c>
      <c r="N1685" s="33" t="s">
        <v>9</v>
      </c>
      <c r="O1685" s="33" t="s">
        <v>10</v>
      </c>
    </row>
    <row r="1686" spans="1:15" ht="36" hidden="1" x14ac:dyDescent="0.2">
      <c r="A1686" s="107">
        <v>172</v>
      </c>
      <c r="B1686" s="43" t="s">
        <v>2407</v>
      </c>
      <c r="C1686" s="43" t="s">
        <v>2408</v>
      </c>
      <c r="D1686" s="16" t="s">
        <v>2433</v>
      </c>
      <c r="E1686" s="95" t="s">
        <v>2410</v>
      </c>
      <c r="F1686" s="15">
        <v>112</v>
      </c>
      <c r="G1686" s="36" t="s">
        <v>2411</v>
      </c>
      <c r="H1686" s="32">
        <v>7257</v>
      </c>
      <c r="I1686" s="15" t="s">
        <v>1524</v>
      </c>
      <c r="J1686" s="15" t="s">
        <v>1525</v>
      </c>
      <c r="K1686" s="271">
        <v>245933.22</v>
      </c>
      <c r="L1686" s="15" t="s">
        <v>7</v>
      </c>
      <c r="M1686" s="16" t="s">
        <v>7</v>
      </c>
      <c r="N1686" s="33" t="s">
        <v>9</v>
      </c>
      <c r="O1686" s="33" t="s">
        <v>10</v>
      </c>
    </row>
    <row r="1687" spans="1:15" ht="36" hidden="1" x14ac:dyDescent="0.2">
      <c r="A1687" s="107">
        <v>173</v>
      </c>
      <c r="B1687" s="43" t="s">
        <v>2407</v>
      </c>
      <c r="C1687" s="43" t="s">
        <v>2408</v>
      </c>
      <c r="D1687" s="16" t="s">
        <v>2434</v>
      </c>
      <c r="E1687" s="95" t="s">
        <v>2410</v>
      </c>
      <c r="F1687" s="15">
        <v>112</v>
      </c>
      <c r="G1687" s="36" t="s">
        <v>2411</v>
      </c>
      <c r="H1687" s="32">
        <v>12201</v>
      </c>
      <c r="I1687" s="15" t="s">
        <v>2435</v>
      </c>
      <c r="J1687" s="15" t="s">
        <v>2436</v>
      </c>
      <c r="K1687" s="271" t="s">
        <v>2437</v>
      </c>
      <c r="L1687" s="15" t="s">
        <v>7</v>
      </c>
      <c r="M1687" s="16" t="s">
        <v>7</v>
      </c>
      <c r="N1687" s="33" t="s">
        <v>9</v>
      </c>
      <c r="O1687" s="33" t="s">
        <v>10</v>
      </c>
    </row>
    <row r="1688" spans="1:15" ht="36" hidden="1" x14ac:dyDescent="0.2">
      <c r="A1688" s="107">
        <v>174</v>
      </c>
      <c r="B1688" s="43" t="s">
        <v>2407</v>
      </c>
      <c r="C1688" s="43" t="s">
        <v>2408</v>
      </c>
      <c r="D1688" s="16" t="s">
        <v>2438</v>
      </c>
      <c r="E1688" s="95" t="s">
        <v>2410</v>
      </c>
      <c r="F1688" s="15">
        <v>112</v>
      </c>
      <c r="G1688" s="36" t="s">
        <v>2411</v>
      </c>
      <c r="H1688" s="32">
        <v>15115</v>
      </c>
      <c r="I1688" s="15" t="s">
        <v>1242</v>
      </c>
      <c r="J1688" s="15" t="s">
        <v>1243</v>
      </c>
      <c r="K1688" s="271">
        <v>468470</v>
      </c>
      <c r="L1688" s="15" t="s">
        <v>7</v>
      </c>
      <c r="M1688" s="16" t="s">
        <v>7</v>
      </c>
      <c r="N1688" s="33" t="s">
        <v>9</v>
      </c>
      <c r="O1688" s="33" t="s">
        <v>10</v>
      </c>
    </row>
    <row r="1689" spans="1:15" ht="36" hidden="1" x14ac:dyDescent="0.2">
      <c r="A1689" s="107">
        <v>175</v>
      </c>
      <c r="B1689" s="43" t="s">
        <v>2407</v>
      </c>
      <c r="C1689" s="43" t="s">
        <v>2408</v>
      </c>
      <c r="D1689" s="16" t="s">
        <v>2439</v>
      </c>
      <c r="E1689" s="95" t="s">
        <v>2410</v>
      </c>
      <c r="F1689" s="15">
        <v>112</v>
      </c>
      <c r="G1689" s="36" t="s">
        <v>2411</v>
      </c>
      <c r="H1689" s="32">
        <v>9862</v>
      </c>
      <c r="I1689" s="15" t="s">
        <v>2400</v>
      </c>
      <c r="J1689" s="15" t="s">
        <v>2401</v>
      </c>
      <c r="K1689" s="271" t="s">
        <v>2440</v>
      </c>
      <c r="L1689" s="15" t="s">
        <v>7</v>
      </c>
      <c r="M1689" s="16" t="s">
        <v>7</v>
      </c>
      <c r="N1689" s="33" t="s">
        <v>9</v>
      </c>
      <c r="O1689" s="33" t="s">
        <v>10</v>
      </c>
    </row>
    <row r="1690" spans="1:15" ht="36" hidden="1" x14ac:dyDescent="0.2">
      <c r="A1690" s="107">
        <v>176</v>
      </c>
      <c r="B1690" s="43" t="s">
        <v>2407</v>
      </c>
      <c r="C1690" s="43" t="s">
        <v>2408</v>
      </c>
      <c r="D1690" s="16" t="s">
        <v>2441</v>
      </c>
      <c r="E1690" s="95" t="s">
        <v>2410</v>
      </c>
      <c r="F1690" s="15">
        <v>112</v>
      </c>
      <c r="G1690" s="36" t="s">
        <v>2411</v>
      </c>
      <c r="H1690" s="32">
        <v>7100</v>
      </c>
      <c r="I1690" s="32">
        <v>80425</v>
      </c>
      <c r="J1690" s="15" t="s">
        <v>2398</v>
      </c>
      <c r="K1690" s="271">
        <v>220910</v>
      </c>
      <c r="L1690" s="15" t="s">
        <v>7</v>
      </c>
      <c r="M1690" s="16" t="s">
        <v>7</v>
      </c>
      <c r="N1690" s="33" t="s">
        <v>9</v>
      </c>
      <c r="O1690" s="33" t="s">
        <v>10</v>
      </c>
    </row>
    <row r="1691" spans="1:15" ht="24" x14ac:dyDescent="0.2">
      <c r="A1691" s="11">
        <v>177</v>
      </c>
      <c r="B1691" s="43" t="s">
        <v>2442</v>
      </c>
      <c r="C1691" s="43" t="s">
        <v>2443</v>
      </c>
      <c r="D1691" s="16" t="s">
        <v>2450</v>
      </c>
      <c r="E1691" s="95" t="s">
        <v>2444</v>
      </c>
      <c r="F1691" s="15">
        <v>796</v>
      </c>
      <c r="G1691" s="36" t="s">
        <v>2445</v>
      </c>
      <c r="H1691" s="32">
        <v>2240</v>
      </c>
      <c r="I1691" s="15" t="s">
        <v>2446</v>
      </c>
      <c r="J1691" s="15" t="s">
        <v>136</v>
      </c>
      <c r="K1691" s="271">
        <v>1499657.6</v>
      </c>
      <c r="L1691" s="15" t="s">
        <v>7</v>
      </c>
      <c r="M1691" s="16" t="s">
        <v>8</v>
      </c>
      <c r="N1691" s="33" t="s">
        <v>2428</v>
      </c>
      <c r="O1691" s="33" t="s">
        <v>2429</v>
      </c>
    </row>
    <row r="1692" spans="1:15" ht="36" hidden="1" x14ac:dyDescent="0.2">
      <c r="A1692" s="11">
        <v>179</v>
      </c>
      <c r="B1692" s="2" t="s">
        <v>0</v>
      </c>
      <c r="C1692" s="2" t="s">
        <v>1</v>
      </c>
      <c r="D1692" s="2" t="s">
        <v>2</v>
      </c>
      <c r="E1692" s="2" t="s">
        <v>3</v>
      </c>
      <c r="F1692" s="2">
        <v>233</v>
      </c>
      <c r="G1692" s="2" t="s">
        <v>4</v>
      </c>
      <c r="H1692" s="83">
        <v>504.85</v>
      </c>
      <c r="I1692" s="2" t="s">
        <v>5</v>
      </c>
      <c r="J1692" s="2" t="s">
        <v>6</v>
      </c>
      <c r="K1692" s="261">
        <v>740049</v>
      </c>
      <c r="L1692" s="2" t="s">
        <v>7</v>
      </c>
      <c r="M1692" s="2" t="s">
        <v>8</v>
      </c>
      <c r="N1692" s="2" t="s">
        <v>9</v>
      </c>
      <c r="O1692" s="2" t="s">
        <v>10</v>
      </c>
    </row>
    <row r="1693" spans="1:15" ht="36" hidden="1" x14ac:dyDescent="0.2">
      <c r="A1693" s="11">
        <v>180</v>
      </c>
      <c r="B1693" s="2" t="s">
        <v>0</v>
      </c>
      <c r="C1693" s="2" t="s">
        <v>1</v>
      </c>
      <c r="D1693" s="2" t="s">
        <v>11</v>
      </c>
      <c r="E1693" s="2" t="s">
        <v>3</v>
      </c>
      <c r="F1693" s="2">
        <v>233</v>
      </c>
      <c r="G1693" s="2" t="s">
        <v>4</v>
      </c>
      <c r="H1693" s="83">
        <v>489.2</v>
      </c>
      <c r="I1693" s="2" t="s">
        <v>12</v>
      </c>
      <c r="J1693" s="2" t="s">
        <v>13</v>
      </c>
      <c r="K1693" s="261">
        <v>588700.17000000004</v>
      </c>
      <c r="L1693" s="2" t="s">
        <v>7</v>
      </c>
      <c r="M1693" s="2" t="s">
        <v>8</v>
      </c>
      <c r="N1693" s="2" t="s">
        <v>9</v>
      </c>
      <c r="O1693" s="2" t="s">
        <v>10</v>
      </c>
    </row>
    <row r="1694" spans="1:15" ht="24" hidden="1" x14ac:dyDescent="0.2">
      <c r="A1694" s="746">
        <v>181</v>
      </c>
      <c r="B1694" s="2" t="s">
        <v>14</v>
      </c>
      <c r="C1694" s="2" t="s">
        <v>15</v>
      </c>
      <c r="D1694" s="2" t="s">
        <v>3175</v>
      </c>
      <c r="E1694" s="2" t="s">
        <v>16</v>
      </c>
      <c r="F1694" s="2">
        <v>796</v>
      </c>
      <c r="G1694" s="2" t="s">
        <v>17</v>
      </c>
      <c r="H1694" s="83">
        <v>12</v>
      </c>
      <c r="I1694" s="2" t="s">
        <v>18</v>
      </c>
      <c r="J1694" s="2" t="s">
        <v>33</v>
      </c>
      <c r="K1694" s="261">
        <v>2559000</v>
      </c>
      <c r="L1694" s="2" t="s">
        <v>20</v>
      </c>
      <c r="M1694" s="2" t="s">
        <v>2915</v>
      </c>
      <c r="N1694" s="2" t="s">
        <v>22</v>
      </c>
      <c r="O1694" s="2" t="s">
        <v>23</v>
      </c>
    </row>
    <row r="1695" spans="1:15" hidden="1" x14ac:dyDescent="0.2">
      <c r="A1695" s="747"/>
      <c r="B1695" s="6" t="s">
        <v>25</v>
      </c>
      <c r="C1695" s="6"/>
      <c r="D1695" s="6" t="s">
        <v>2916</v>
      </c>
      <c r="E1695" s="6" t="s">
        <v>32</v>
      </c>
      <c r="F1695" s="6">
        <v>796</v>
      </c>
      <c r="G1695" s="6" t="s">
        <v>17</v>
      </c>
      <c r="H1695" s="84">
        <v>1</v>
      </c>
      <c r="I1695" s="6" t="s">
        <v>18</v>
      </c>
      <c r="J1695" s="6" t="s">
        <v>33</v>
      </c>
      <c r="K1695" s="181">
        <v>200000</v>
      </c>
      <c r="L1695" s="6"/>
      <c r="M1695" s="6"/>
      <c r="N1695" s="6"/>
      <c r="O1695" s="6"/>
    </row>
    <row r="1696" spans="1:15" hidden="1" x14ac:dyDescent="0.2">
      <c r="A1696" s="747"/>
      <c r="B1696" s="6"/>
      <c r="C1696" s="6"/>
      <c r="D1696" s="6" t="s">
        <v>2917</v>
      </c>
      <c r="E1696" s="6" t="s">
        <v>32</v>
      </c>
      <c r="F1696" s="6">
        <v>796</v>
      </c>
      <c r="G1696" s="6" t="s">
        <v>17</v>
      </c>
      <c r="H1696" s="84">
        <v>1</v>
      </c>
      <c r="I1696" s="6" t="s">
        <v>18</v>
      </c>
      <c r="J1696" s="6" t="s">
        <v>33</v>
      </c>
      <c r="K1696" s="181">
        <v>210000</v>
      </c>
      <c r="L1696" s="6"/>
      <c r="M1696" s="6"/>
      <c r="N1696" s="6"/>
      <c r="O1696" s="6"/>
    </row>
    <row r="1697" spans="1:15" hidden="1" x14ac:dyDescent="0.2">
      <c r="A1697" s="747"/>
      <c r="B1697" s="6"/>
      <c r="C1697" s="6"/>
      <c r="D1697" s="6" t="s">
        <v>2918</v>
      </c>
      <c r="E1697" s="6" t="s">
        <v>32</v>
      </c>
      <c r="F1697" s="6">
        <v>796</v>
      </c>
      <c r="G1697" s="6" t="s">
        <v>17</v>
      </c>
      <c r="H1697" s="84">
        <v>1</v>
      </c>
      <c r="I1697" s="6" t="s">
        <v>18</v>
      </c>
      <c r="J1697" s="6" t="s">
        <v>33</v>
      </c>
      <c r="K1697" s="181">
        <v>200000</v>
      </c>
      <c r="L1697" s="6"/>
      <c r="M1697" s="6"/>
      <c r="N1697" s="6"/>
      <c r="O1697" s="6"/>
    </row>
    <row r="1698" spans="1:15" hidden="1" x14ac:dyDescent="0.2">
      <c r="A1698" s="747"/>
      <c r="B1698" s="6"/>
      <c r="C1698" s="6"/>
      <c r="D1698" s="6" t="s">
        <v>2919</v>
      </c>
      <c r="E1698" s="6" t="s">
        <v>32</v>
      </c>
      <c r="F1698" s="6">
        <v>796</v>
      </c>
      <c r="G1698" s="6" t="s">
        <v>17</v>
      </c>
      <c r="H1698" s="84">
        <v>5</v>
      </c>
      <c r="I1698" s="6" t="s">
        <v>18</v>
      </c>
      <c r="J1698" s="6" t="s">
        <v>33</v>
      </c>
      <c r="K1698" s="181">
        <v>1100000</v>
      </c>
      <c r="L1698" s="6"/>
      <c r="M1698" s="6"/>
      <c r="N1698" s="6"/>
      <c r="O1698" s="6"/>
    </row>
    <row r="1699" spans="1:15" ht="24" hidden="1" x14ac:dyDescent="0.2">
      <c r="A1699" s="747"/>
      <c r="B1699" s="6"/>
      <c r="C1699" s="6"/>
      <c r="D1699" s="6" t="s">
        <v>2920</v>
      </c>
      <c r="E1699" s="6" t="s">
        <v>32</v>
      </c>
      <c r="F1699" s="6">
        <v>796</v>
      </c>
      <c r="G1699" s="6" t="s">
        <v>17</v>
      </c>
      <c r="H1699" s="84">
        <v>1</v>
      </c>
      <c r="I1699" s="6" t="s">
        <v>18</v>
      </c>
      <c r="J1699" s="6" t="s">
        <v>33</v>
      </c>
      <c r="K1699" s="181">
        <v>660000</v>
      </c>
      <c r="L1699" s="6"/>
      <c r="M1699" s="6"/>
      <c r="N1699" s="6"/>
      <c r="O1699" s="6"/>
    </row>
    <row r="1700" spans="1:15" hidden="1" x14ac:dyDescent="0.2">
      <c r="A1700" s="748"/>
      <c r="B1700" s="6"/>
      <c r="C1700" s="6"/>
      <c r="D1700" s="6" t="s">
        <v>2921</v>
      </c>
      <c r="E1700" s="6" t="s">
        <v>32</v>
      </c>
      <c r="F1700" s="6">
        <v>796</v>
      </c>
      <c r="G1700" s="6" t="s">
        <v>17</v>
      </c>
      <c r="H1700" s="84">
        <v>3</v>
      </c>
      <c r="I1700" s="6" t="s">
        <v>18</v>
      </c>
      <c r="J1700" s="6" t="s">
        <v>33</v>
      </c>
      <c r="K1700" s="181">
        <v>189000</v>
      </c>
      <c r="L1700" s="6"/>
      <c r="M1700" s="6"/>
      <c r="N1700" s="6"/>
      <c r="O1700" s="6"/>
    </row>
    <row r="1701" spans="1:15" ht="24" hidden="1" x14ac:dyDescent="0.2">
      <c r="A1701" s="746">
        <v>182</v>
      </c>
      <c r="B1701" s="70" t="s">
        <v>26</v>
      </c>
      <c r="C1701" s="2" t="s">
        <v>27</v>
      </c>
      <c r="D1701" s="2" t="s">
        <v>28</v>
      </c>
      <c r="E1701" s="2" t="s">
        <v>29</v>
      </c>
      <c r="F1701" s="2">
        <v>796</v>
      </c>
      <c r="G1701" s="2" t="s">
        <v>17</v>
      </c>
      <c r="H1701" s="83">
        <v>466</v>
      </c>
      <c r="I1701" s="2" t="s">
        <v>18</v>
      </c>
      <c r="J1701" s="2" t="s">
        <v>33</v>
      </c>
      <c r="K1701" s="261">
        <v>4000000</v>
      </c>
      <c r="L1701" s="2" t="s">
        <v>1244</v>
      </c>
      <c r="M1701" s="2" t="s">
        <v>8</v>
      </c>
      <c r="N1701" s="2" t="s">
        <v>22</v>
      </c>
      <c r="O1701" s="2" t="s">
        <v>23</v>
      </c>
    </row>
    <row r="1702" spans="1:15" ht="15" hidden="1" x14ac:dyDescent="0.2">
      <c r="A1702" s="750"/>
      <c r="B1702" s="156"/>
      <c r="C1702" s="120"/>
      <c r="D1702" s="6" t="s">
        <v>31</v>
      </c>
      <c r="E1702" s="6" t="s">
        <v>32</v>
      </c>
      <c r="F1702" s="6">
        <v>796</v>
      </c>
      <c r="G1702" s="6" t="s">
        <v>17</v>
      </c>
      <c r="H1702" s="84">
        <v>27</v>
      </c>
      <c r="I1702" s="2" t="s">
        <v>18</v>
      </c>
      <c r="J1702" s="2" t="s">
        <v>33</v>
      </c>
      <c r="K1702" s="181">
        <v>270000</v>
      </c>
      <c r="L1702" s="6"/>
      <c r="M1702" s="6"/>
      <c r="N1702" s="6"/>
      <c r="O1702" s="6"/>
    </row>
    <row r="1703" spans="1:15" hidden="1" x14ac:dyDescent="0.2">
      <c r="A1703" s="750"/>
      <c r="B1703" s="132"/>
      <c r="C1703" s="6"/>
      <c r="D1703" s="6" t="s">
        <v>34</v>
      </c>
      <c r="E1703" s="6" t="s">
        <v>32</v>
      </c>
      <c r="F1703" s="6">
        <v>796</v>
      </c>
      <c r="G1703" s="6" t="s">
        <v>17</v>
      </c>
      <c r="H1703" s="84">
        <v>1</v>
      </c>
      <c r="I1703" s="6" t="s">
        <v>18</v>
      </c>
      <c r="J1703" s="6" t="s">
        <v>33</v>
      </c>
      <c r="K1703" s="181">
        <v>8000</v>
      </c>
      <c r="L1703" s="6"/>
      <c r="M1703" s="6"/>
      <c r="N1703" s="6"/>
      <c r="O1703" s="6"/>
    </row>
    <row r="1704" spans="1:15" hidden="1" x14ac:dyDescent="0.2">
      <c r="A1704" s="750"/>
      <c r="B1704" s="132"/>
      <c r="C1704" s="6"/>
      <c r="D1704" s="6" t="s">
        <v>35</v>
      </c>
      <c r="E1704" s="6" t="s">
        <v>32</v>
      </c>
      <c r="F1704" s="6">
        <v>796</v>
      </c>
      <c r="G1704" s="6" t="s">
        <v>17</v>
      </c>
      <c r="H1704" s="84">
        <v>11</v>
      </c>
      <c r="I1704" s="6" t="s">
        <v>18</v>
      </c>
      <c r="J1704" s="6" t="s">
        <v>33</v>
      </c>
      <c r="K1704" s="181">
        <v>88000</v>
      </c>
      <c r="L1704" s="6"/>
      <c r="M1704" s="6"/>
      <c r="N1704" s="6"/>
      <c r="O1704" s="6"/>
    </row>
    <row r="1705" spans="1:15" ht="24" hidden="1" x14ac:dyDescent="0.2">
      <c r="A1705" s="750"/>
      <c r="B1705" s="132"/>
      <c r="C1705" s="6"/>
      <c r="D1705" s="6" t="s">
        <v>36</v>
      </c>
      <c r="E1705" s="6" t="s">
        <v>32</v>
      </c>
      <c r="F1705" s="6">
        <v>796</v>
      </c>
      <c r="G1705" s="6" t="s">
        <v>17</v>
      </c>
      <c r="H1705" s="84">
        <v>8</v>
      </c>
      <c r="I1705" s="6" t="s">
        <v>18</v>
      </c>
      <c r="J1705" s="6" t="s">
        <v>33</v>
      </c>
      <c r="K1705" s="181">
        <v>312000</v>
      </c>
      <c r="L1705" s="6"/>
      <c r="M1705" s="6"/>
      <c r="N1705" s="6"/>
      <c r="O1705" s="6"/>
    </row>
    <row r="1706" spans="1:15" ht="24" hidden="1" x14ac:dyDescent="0.2">
      <c r="A1706" s="750"/>
      <c r="B1706" s="132"/>
      <c r="C1706" s="6"/>
      <c r="D1706" s="6" t="s">
        <v>37</v>
      </c>
      <c r="E1706" s="6" t="s">
        <v>32</v>
      </c>
      <c r="F1706" s="6">
        <v>796</v>
      </c>
      <c r="G1706" s="6" t="s">
        <v>17</v>
      </c>
      <c r="H1706" s="84">
        <v>16</v>
      </c>
      <c r="I1706" s="6" t="s">
        <v>18</v>
      </c>
      <c r="J1706" s="6" t="s">
        <v>33</v>
      </c>
      <c r="K1706" s="181">
        <v>128000</v>
      </c>
      <c r="L1706" s="6"/>
      <c r="M1706" s="6"/>
      <c r="N1706" s="6"/>
      <c r="O1706" s="6"/>
    </row>
    <row r="1707" spans="1:15" hidden="1" x14ac:dyDescent="0.2">
      <c r="A1707" s="750"/>
      <c r="B1707" s="132"/>
      <c r="C1707" s="6"/>
      <c r="D1707" s="6" t="s">
        <v>38</v>
      </c>
      <c r="E1707" s="6" t="s">
        <v>32</v>
      </c>
      <c r="F1707" s="6">
        <v>796</v>
      </c>
      <c r="G1707" s="6" t="s">
        <v>17</v>
      </c>
      <c r="H1707" s="84">
        <v>15</v>
      </c>
      <c r="I1707" s="6" t="s">
        <v>18</v>
      </c>
      <c r="J1707" s="6" t="s">
        <v>33</v>
      </c>
      <c r="K1707" s="181">
        <v>120000</v>
      </c>
      <c r="L1707" s="6"/>
      <c r="M1707" s="6"/>
      <c r="N1707" s="6"/>
      <c r="O1707" s="6"/>
    </row>
    <row r="1708" spans="1:15" ht="24" hidden="1" x14ac:dyDescent="0.2">
      <c r="A1708" s="750"/>
      <c r="B1708" s="132"/>
      <c r="C1708" s="6"/>
      <c r="D1708" s="6" t="s">
        <v>39</v>
      </c>
      <c r="E1708" s="6" t="s">
        <v>32</v>
      </c>
      <c r="F1708" s="6">
        <v>796</v>
      </c>
      <c r="G1708" s="6" t="s">
        <v>17</v>
      </c>
      <c r="H1708" s="84">
        <v>20</v>
      </c>
      <c r="I1708" s="6" t="s">
        <v>18</v>
      </c>
      <c r="J1708" s="6" t="s">
        <v>33</v>
      </c>
      <c r="K1708" s="181">
        <v>400000</v>
      </c>
      <c r="L1708" s="6"/>
      <c r="M1708" s="6"/>
      <c r="N1708" s="6"/>
      <c r="O1708" s="6"/>
    </row>
    <row r="1709" spans="1:15" ht="24" hidden="1" x14ac:dyDescent="0.2">
      <c r="A1709" s="750"/>
      <c r="B1709" s="132"/>
      <c r="C1709" s="6"/>
      <c r="D1709" s="6" t="s">
        <v>40</v>
      </c>
      <c r="E1709" s="6" t="s">
        <v>32</v>
      </c>
      <c r="F1709" s="6">
        <v>796</v>
      </c>
      <c r="G1709" s="6" t="s">
        <v>17</v>
      </c>
      <c r="H1709" s="84">
        <v>25</v>
      </c>
      <c r="I1709" s="6" t="s">
        <v>18</v>
      </c>
      <c r="J1709" s="6" t="s">
        <v>33</v>
      </c>
      <c r="K1709" s="181">
        <v>7000</v>
      </c>
      <c r="L1709" s="6"/>
      <c r="M1709" s="6"/>
      <c r="N1709" s="6"/>
      <c r="O1709" s="6"/>
    </row>
    <row r="1710" spans="1:15" ht="24" hidden="1" x14ac:dyDescent="0.2">
      <c r="A1710" s="750"/>
      <c r="B1710" s="132"/>
      <c r="C1710" s="6"/>
      <c r="D1710" s="6" t="s">
        <v>41</v>
      </c>
      <c r="E1710" s="6" t="s">
        <v>32</v>
      </c>
      <c r="F1710" s="6">
        <v>796</v>
      </c>
      <c r="G1710" s="6" t="s">
        <v>17</v>
      </c>
      <c r="H1710" s="84">
        <v>5</v>
      </c>
      <c r="I1710" s="6" t="s">
        <v>18</v>
      </c>
      <c r="J1710" s="6" t="s">
        <v>33</v>
      </c>
      <c r="K1710" s="181">
        <v>1000</v>
      </c>
      <c r="L1710" s="6"/>
      <c r="M1710" s="6"/>
      <c r="N1710" s="6"/>
      <c r="O1710" s="6"/>
    </row>
    <row r="1711" spans="1:15" ht="24" hidden="1" x14ac:dyDescent="0.2">
      <c r="A1711" s="750"/>
      <c r="B1711" s="132"/>
      <c r="C1711" s="6"/>
      <c r="D1711" s="6" t="s">
        <v>42</v>
      </c>
      <c r="E1711" s="6" t="s">
        <v>32</v>
      </c>
      <c r="F1711" s="6">
        <v>796</v>
      </c>
      <c r="G1711" s="6" t="s">
        <v>17</v>
      </c>
      <c r="H1711" s="84">
        <v>20</v>
      </c>
      <c r="I1711" s="6" t="s">
        <v>18</v>
      </c>
      <c r="J1711" s="6" t="s">
        <v>33</v>
      </c>
      <c r="K1711" s="181">
        <v>14000</v>
      </c>
      <c r="L1711" s="6"/>
      <c r="M1711" s="6"/>
      <c r="N1711" s="6"/>
      <c r="O1711" s="6"/>
    </row>
    <row r="1712" spans="1:15" ht="36" hidden="1" x14ac:dyDescent="0.2">
      <c r="A1712" s="750"/>
      <c r="B1712" s="132"/>
      <c r="C1712" s="6"/>
      <c r="D1712" s="6" t="s">
        <v>43</v>
      </c>
      <c r="E1712" s="6" t="s">
        <v>32</v>
      </c>
      <c r="F1712" s="6">
        <v>796</v>
      </c>
      <c r="G1712" s="6" t="s">
        <v>17</v>
      </c>
      <c r="H1712" s="84">
        <v>20</v>
      </c>
      <c r="I1712" s="6" t="s">
        <v>18</v>
      </c>
      <c r="J1712" s="6" t="s">
        <v>33</v>
      </c>
      <c r="K1712" s="181">
        <v>8000</v>
      </c>
      <c r="L1712" s="6"/>
      <c r="M1712" s="6"/>
      <c r="N1712" s="6"/>
      <c r="O1712" s="6"/>
    </row>
    <row r="1713" spans="1:16" hidden="1" x14ac:dyDescent="0.2">
      <c r="A1713" s="750"/>
      <c r="B1713" s="132"/>
      <c r="C1713" s="6"/>
      <c r="D1713" s="6" t="s">
        <v>44</v>
      </c>
      <c r="E1713" s="6" t="s">
        <v>32</v>
      </c>
      <c r="F1713" s="6">
        <v>796</v>
      </c>
      <c r="G1713" s="6" t="s">
        <v>17</v>
      </c>
      <c r="H1713" s="84">
        <v>8</v>
      </c>
      <c r="I1713" s="6" t="s">
        <v>18</v>
      </c>
      <c r="J1713" s="6" t="s">
        <v>33</v>
      </c>
      <c r="K1713" s="181">
        <v>88000</v>
      </c>
      <c r="L1713" s="6"/>
      <c r="M1713" s="6"/>
      <c r="N1713" s="6"/>
      <c r="O1713" s="6"/>
    </row>
    <row r="1714" spans="1:16" hidden="1" x14ac:dyDescent="0.2">
      <c r="A1714" s="750"/>
      <c r="B1714" s="132"/>
      <c r="C1714" s="6"/>
      <c r="D1714" s="6" t="s">
        <v>45</v>
      </c>
      <c r="E1714" s="6" t="s">
        <v>32</v>
      </c>
      <c r="F1714" s="6">
        <v>796</v>
      </c>
      <c r="G1714" s="6" t="s">
        <v>17</v>
      </c>
      <c r="H1714" s="84">
        <v>10</v>
      </c>
      <c r="I1714" s="6" t="s">
        <v>18</v>
      </c>
      <c r="J1714" s="6" t="s">
        <v>33</v>
      </c>
      <c r="K1714" s="181">
        <v>90000</v>
      </c>
      <c r="L1714" s="6"/>
      <c r="M1714" s="6"/>
      <c r="N1714" s="6"/>
      <c r="O1714" s="6"/>
    </row>
    <row r="1715" spans="1:16" hidden="1" x14ac:dyDescent="0.2">
      <c r="A1715" s="750"/>
      <c r="B1715" s="132"/>
      <c r="C1715" s="6"/>
      <c r="D1715" s="6" t="s">
        <v>46</v>
      </c>
      <c r="E1715" s="6" t="s">
        <v>32</v>
      </c>
      <c r="F1715" s="6">
        <v>796</v>
      </c>
      <c r="G1715" s="6" t="s">
        <v>17</v>
      </c>
      <c r="H1715" s="84">
        <v>60</v>
      </c>
      <c r="I1715" s="6" t="s">
        <v>18</v>
      </c>
      <c r="J1715" s="6" t="s">
        <v>33</v>
      </c>
      <c r="K1715" s="181">
        <v>240000</v>
      </c>
      <c r="L1715" s="6"/>
      <c r="M1715" s="6"/>
      <c r="N1715" s="6"/>
      <c r="O1715" s="6"/>
    </row>
    <row r="1716" spans="1:16" ht="24" hidden="1" x14ac:dyDescent="0.2">
      <c r="A1716" s="750"/>
      <c r="B1716" s="132"/>
      <c r="C1716" s="6"/>
      <c r="D1716" s="6" t="s">
        <v>47</v>
      </c>
      <c r="E1716" s="6" t="s">
        <v>32</v>
      </c>
      <c r="F1716" s="6">
        <v>796</v>
      </c>
      <c r="G1716" s="6" t="s">
        <v>17</v>
      </c>
      <c r="H1716" s="84">
        <v>5</v>
      </c>
      <c r="I1716" s="6" t="s">
        <v>18</v>
      </c>
      <c r="J1716" s="6" t="s">
        <v>33</v>
      </c>
      <c r="K1716" s="181">
        <v>65000</v>
      </c>
      <c r="L1716" s="6"/>
      <c r="M1716" s="6"/>
      <c r="N1716" s="6"/>
      <c r="O1716" s="6"/>
    </row>
    <row r="1717" spans="1:16" ht="36" hidden="1" x14ac:dyDescent="0.2">
      <c r="A1717" s="750"/>
      <c r="B1717" s="132"/>
      <c r="C1717" s="6"/>
      <c r="D1717" s="6" t="s">
        <v>48</v>
      </c>
      <c r="E1717" s="6" t="s">
        <v>32</v>
      </c>
      <c r="F1717" s="6">
        <v>796</v>
      </c>
      <c r="G1717" s="6" t="s">
        <v>17</v>
      </c>
      <c r="H1717" s="84">
        <v>100</v>
      </c>
      <c r="I1717" s="6" t="s">
        <v>18</v>
      </c>
      <c r="J1717" s="6" t="s">
        <v>33</v>
      </c>
      <c r="K1717" s="181">
        <v>200000</v>
      </c>
      <c r="L1717" s="6"/>
      <c r="M1717" s="6"/>
      <c r="N1717" s="6"/>
      <c r="O1717" s="6"/>
    </row>
    <row r="1718" spans="1:16" hidden="1" x14ac:dyDescent="0.2">
      <c r="A1718" s="750"/>
      <c r="B1718" s="132"/>
      <c r="C1718" s="6"/>
      <c r="D1718" s="6" t="s">
        <v>49</v>
      </c>
      <c r="E1718" s="6" t="s">
        <v>32</v>
      </c>
      <c r="F1718" s="6">
        <v>796</v>
      </c>
      <c r="G1718" s="6" t="s">
        <v>17</v>
      </c>
      <c r="H1718" s="84">
        <v>50</v>
      </c>
      <c r="I1718" s="6" t="s">
        <v>18</v>
      </c>
      <c r="J1718" s="6" t="s">
        <v>33</v>
      </c>
      <c r="K1718" s="181">
        <v>200000</v>
      </c>
      <c r="L1718" s="6"/>
      <c r="M1718" s="6"/>
      <c r="N1718" s="6"/>
      <c r="O1718" s="6"/>
    </row>
    <row r="1719" spans="1:16" hidden="1" x14ac:dyDescent="0.2">
      <c r="A1719" s="750"/>
      <c r="B1719" s="132"/>
      <c r="C1719" s="6"/>
      <c r="D1719" s="6" t="s">
        <v>50</v>
      </c>
      <c r="E1719" s="6" t="s">
        <v>32</v>
      </c>
      <c r="F1719" s="6">
        <v>796</v>
      </c>
      <c r="G1719" s="6" t="s">
        <v>17</v>
      </c>
      <c r="H1719" s="84">
        <v>5</v>
      </c>
      <c r="I1719" s="6" t="s">
        <v>18</v>
      </c>
      <c r="J1719" s="6" t="s">
        <v>33</v>
      </c>
      <c r="K1719" s="181">
        <v>175000</v>
      </c>
      <c r="L1719" s="6"/>
      <c r="M1719" s="6"/>
      <c r="N1719" s="6"/>
      <c r="O1719" s="6"/>
    </row>
    <row r="1720" spans="1:16" ht="24" hidden="1" x14ac:dyDescent="0.2">
      <c r="A1720" s="750"/>
      <c r="B1720" s="156"/>
      <c r="C1720" s="120"/>
      <c r="D1720" s="6" t="s">
        <v>51</v>
      </c>
      <c r="E1720" s="6" t="s">
        <v>32</v>
      </c>
      <c r="F1720" s="6">
        <v>796</v>
      </c>
      <c r="G1720" s="6" t="s">
        <v>17</v>
      </c>
      <c r="H1720" s="84">
        <v>15</v>
      </c>
      <c r="I1720" s="6" t="s">
        <v>18</v>
      </c>
      <c r="J1720" s="6" t="s">
        <v>19</v>
      </c>
      <c r="K1720" s="181">
        <v>330000</v>
      </c>
      <c r="L1720" s="6"/>
      <c r="M1720" s="6"/>
      <c r="N1720" s="6"/>
      <c r="O1720" s="6"/>
    </row>
    <row r="1721" spans="1:16" ht="24" hidden="1" x14ac:dyDescent="0.2">
      <c r="A1721" s="750"/>
      <c r="B1721" s="132"/>
      <c r="C1721" s="6"/>
      <c r="D1721" s="6" t="s">
        <v>52</v>
      </c>
      <c r="E1721" s="6" t="s">
        <v>32</v>
      </c>
      <c r="F1721" s="6">
        <v>796</v>
      </c>
      <c r="G1721" s="6" t="s">
        <v>17</v>
      </c>
      <c r="H1721" s="84">
        <v>15</v>
      </c>
      <c r="I1721" s="6" t="s">
        <v>18</v>
      </c>
      <c r="J1721" s="6" t="s">
        <v>19</v>
      </c>
      <c r="K1721" s="181">
        <v>570000</v>
      </c>
      <c r="L1721" s="6"/>
      <c r="M1721" s="6"/>
      <c r="N1721" s="6"/>
      <c r="O1721" s="6"/>
    </row>
    <row r="1722" spans="1:16" hidden="1" x14ac:dyDescent="0.2">
      <c r="A1722" s="750"/>
      <c r="B1722" s="132"/>
      <c r="C1722" s="6"/>
      <c r="D1722" s="6" t="s">
        <v>53</v>
      </c>
      <c r="E1722" s="6" t="s">
        <v>32</v>
      </c>
      <c r="F1722" s="6">
        <v>796</v>
      </c>
      <c r="G1722" s="6" t="s">
        <v>17</v>
      </c>
      <c r="H1722" s="84">
        <v>22</v>
      </c>
      <c r="I1722" s="6" t="s">
        <v>18</v>
      </c>
      <c r="J1722" s="6" t="s">
        <v>19</v>
      </c>
      <c r="K1722" s="181">
        <v>440000</v>
      </c>
      <c r="L1722" s="6"/>
      <c r="M1722" s="6"/>
      <c r="N1722" s="6"/>
      <c r="O1722" s="6"/>
    </row>
    <row r="1723" spans="1:16" hidden="1" x14ac:dyDescent="0.2">
      <c r="A1723" s="750"/>
      <c r="B1723" s="132"/>
      <c r="C1723" s="6"/>
      <c r="D1723" s="6" t="s">
        <v>54</v>
      </c>
      <c r="E1723" s="6" t="s">
        <v>32</v>
      </c>
      <c r="F1723" s="6">
        <v>796</v>
      </c>
      <c r="G1723" s="6" t="s">
        <v>17</v>
      </c>
      <c r="H1723" s="84">
        <v>2</v>
      </c>
      <c r="I1723" s="6" t="s">
        <v>18</v>
      </c>
      <c r="J1723" s="6" t="s">
        <v>19</v>
      </c>
      <c r="K1723" s="181">
        <v>60000</v>
      </c>
      <c r="L1723" s="6"/>
      <c r="M1723" s="6"/>
      <c r="N1723" s="6"/>
      <c r="O1723" s="6"/>
    </row>
    <row r="1724" spans="1:16" ht="24" hidden="1" x14ac:dyDescent="0.2">
      <c r="A1724" s="751"/>
      <c r="B1724" s="132"/>
      <c r="C1724" s="6"/>
      <c r="D1724" s="6" t="s">
        <v>55</v>
      </c>
      <c r="E1724" s="6" t="s">
        <v>32</v>
      </c>
      <c r="F1724" s="6">
        <v>796</v>
      </c>
      <c r="G1724" s="6" t="s">
        <v>17</v>
      </c>
      <c r="H1724" s="84">
        <v>6</v>
      </c>
      <c r="I1724" s="6" t="s">
        <v>18</v>
      </c>
      <c r="J1724" s="6" t="s">
        <v>19</v>
      </c>
      <c r="K1724" s="181">
        <v>186000</v>
      </c>
      <c r="L1724" s="6"/>
      <c r="M1724" s="6"/>
      <c r="N1724" s="6"/>
      <c r="O1724" s="6"/>
    </row>
    <row r="1725" spans="1:16" ht="24" x14ac:dyDescent="0.2">
      <c r="A1725" s="106">
        <v>184</v>
      </c>
      <c r="B1725" s="2" t="s">
        <v>59</v>
      </c>
      <c r="C1725" s="2" t="s">
        <v>60</v>
      </c>
      <c r="D1725" s="2" t="s">
        <v>61</v>
      </c>
      <c r="E1725" s="2" t="s">
        <v>62</v>
      </c>
      <c r="F1725" s="2">
        <v>642</v>
      </c>
      <c r="G1725" s="2" t="s">
        <v>63</v>
      </c>
      <c r="H1725" s="83">
        <v>16</v>
      </c>
      <c r="I1725" s="2" t="s">
        <v>18</v>
      </c>
      <c r="J1725" s="2" t="s">
        <v>19</v>
      </c>
      <c r="K1725" s="180">
        <v>890000</v>
      </c>
      <c r="L1725" s="2" t="s">
        <v>7</v>
      </c>
      <c r="M1725" s="16" t="s">
        <v>8</v>
      </c>
      <c r="N1725" s="2"/>
      <c r="O1725" s="2"/>
      <c r="P1725" s="1" t="s">
        <v>3578</v>
      </c>
    </row>
    <row r="1726" spans="1:16" ht="24" hidden="1" x14ac:dyDescent="0.2">
      <c r="A1726" s="106">
        <v>185</v>
      </c>
      <c r="B1726" s="2" t="s">
        <v>2447</v>
      </c>
      <c r="C1726" s="2" t="s">
        <v>2451</v>
      </c>
      <c r="D1726" s="2" t="s">
        <v>2448</v>
      </c>
      <c r="E1726" s="2" t="s">
        <v>2449</v>
      </c>
      <c r="F1726" s="2">
        <v>796</v>
      </c>
      <c r="G1726" s="2" t="s">
        <v>17</v>
      </c>
      <c r="H1726" s="83">
        <v>182</v>
      </c>
      <c r="I1726" s="2" t="s">
        <v>18</v>
      </c>
      <c r="J1726" s="2" t="s">
        <v>19</v>
      </c>
      <c r="K1726" s="261">
        <v>1432528.81</v>
      </c>
      <c r="L1726" s="2" t="s">
        <v>56</v>
      </c>
      <c r="M1726" s="2" t="s">
        <v>64</v>
      </c>
      <c r="N1726" s="2" t="s">
        <v>22</v>
      </c>
      <c r="O1726" s="2" t="s">
        <v>23</v>
      </c>
    </row>
    <row r="1727" spans="1:16" ht="24" hidden="1" x14ac:dyDescent="0.2">
      <c r="A1727" s="108">
        <v>186</v>
      </c>
      <c r="B1727" s="160" t="s">
        <v>3182</v>
      </c>
      <c r="C1727" s="160" t="s">
        <v>3183</v>
      </c>
      <c r="D1727" s="160" t="s">
        <v>3262</v>
      </c>
      <c r="E1727" s="160" t="s">
        <v>3262</v>
      </c>
      <c r="F1727" s="161">
        <v>642</v>
      </c>
      <c r="G1727" s="161" t="s">
        <v>63</v>
      </c>
      <c r="H1727" s="98">
        <v>6</v>
      </c>
      <c r="I1727" s="1" t="s">
        <v>3185</v>
      </c>
      <c r="J1727" s="1" t="s">
        <v>2423</v>
      </c>
      <c r="K1727" s="270">
        <v>1062592</v>
      </c>
      <c r="L1727" s="15" t="s">
        <v>1244</v>
      </c>
      <c r="M1727" s="162" t="s">
        <v>8</v>
      </c>
      <c r="N1727" s="2" t="s">
        <v>22</v>
      </c>
      <c r="O1727" s="33" t="s">
        <v>10</v>
      </c>
    </row>
    <row r="1728" spans="1:16" hidden="1" x14ac:dyDescent="0.2">
      <c r="A1728" s="243"/>
      <c r="B1728" s="244"/>
      <c r="C1728" s="244"/>
      <c r="D1728" s="244" t="s">
        <v>3547</v>
      </c>
      <c r="E1728" s="244" t="s">
        <v>3262</v>
      </c>
      <c r="F1728" s="245">
        <v>643</v>
      </c>
      <c r="G1728" s="245" t="s">
        <v>3184</v>
      </c>
      <c r="H1728" s="246">
        <v>6</v>
      </c>
      <c r="I1728" s="5" t="s">
        <v>3548</v>
      </c>
      <c r="J1728" s="5" t="s">
        <v>2423</v>
      </c>
      <c r="K1728" s="248">
        <v>864592</v>
      </c>
      <c r="L1728" s="18"/>
      <c r="M1728" s="247"/>
      <c r="N1728" s="245"/>
      <c r="O1728" s="42"/>
    </row>
    <row r="1729" spans="1:16" ht="24" hidden="1" x14ac:dyDescent="0.2">
      <c r="A1729" s="243"/>
      <c r="B1729" s="244"/>
      <c r="C1729" s="244"/>
      <c r="D1729" s="244" t="s">
        <v>3549</v>
      </c>
      <c r="E1729" s="244" t="s">
        <v>3262</v>
      </c>
      <c r="F1729" s="245">
        <v>644</v>
      </c>
      <c r="G1729" s="245" t="s">
        <v>3184</v>
      </c>
      <c r="H1729" s="246">
        <v>6</v>
      </c>
      <c r="I1729" s="5" t="s">
        <v>3550</v>
      </c>
      <c r="J1729" s="5" t="s">
        <v>2423</v>
      </c>
      <c r="K1729" s="248">
        <v>198000</v>
      </c>
      <c r="L1729" s="18"/>
      <c r="M1729" s="247"/>
      <c r="N1729" s="245"/>
      <c r="O1729" s="42"/>
    </row>
    <row r="1730" spans="1:16" ht="36" hidden="1" x14ac:dyDescent="0.2">
      <c r="A1730" s="108">
        <v>187</v>
      </c>
      <c r="B1730" s="33" t="s">
        <v>2416</v>
      </c>
      <c r="C1730" s="33" t="s">
        <v>2417</v>
      </c>
      <c r="D1730" s="33" t="s">
        <v>2961</v>
      </c>
      <c r="E1730" s="43" t="s">
        <v>2419</v>
      </c>
      <c r="F1730" s="95">
        <v>362</v>
      </c>
      <c r="G1730" s="95" t="s">
        <v>199</v>
      </c>
      <c r="H1730" s="98">
        <v>12</v>
      </c>
      <c r="I1730" s="2" t="s">
        <v>18</v>
      </c>
      <c r="J1730" s="2" t="s">
        <v>19</v>
      </c>
      <c r="K1730" s="270">
        <v>1033000</v>
      </c>
      <c r="L1730" s="15" t="s">
        <v>131</v>
      </c>
      <c r="M1730" s="16" t="s">
        <v>8</v>
      </c>
      <c r="N1730" s="95" t="s">
        <v>9</v>
      </c>
      <c r="O1730" s="33" t="s">
        <v>10</v>
      </c>
    </row>
    <row r="1731" spans="1:16" ht="36" hidden="1" x14ac:dyDescent="0.2">
      <c r="A1731" s="745">
        <v>188</v>
      </c>
      <c r="B1731" s="137" t="s">
        <v>2501</v>
      </c>
      <c r="C1731" s="137" t="s">
        <v>2500</v>
      </c>
      <c r="D1731" s="137" t="s">
        <v>3023</v>
      </c>
      <c r="E1731" s="137" t="s">
        <v>2783</v>
      </c>
      <c r="F1731" s="137">
        <v>796</v>
      </c>
      <c r="G1731" s="137" t="s">
        <v>17</v>
      </c>
      <c r="H1731" s="138">
        <v>504463.5</v>
      </c>
      <c r="I1731" s="137" t="s">
        <v>355</v>
      </c>
      <c r="J1731" s="137" t="s">
        <v>3024</v>
      </c>
      <c r="K1731" s="273">
        <v>622226.6</v>
      </c>
      <c r="L1731" s="15" t="s">
        <v>1244</v>
      </c>
      <c r="M1731" s="16" t="s">
        <v>8</v>
      </c>
      <c r="N1731" s="137" t="s">
        <v>22</v>
      </c>
      <c r="O1731" s="137" t="s">
        <v>23</v>
      </c>
    </row>
    <row r="1732" spans="1:16" hidden="1" x14ac:dyDescent="0.2">
      <c r="A1732" s="749"/>
      <c r="B1732" s="139"/>
      <c r="C1732" s="139"/>
      <c r="D1732" s="139" t="s">
        <v>1568</v>
      </c>
      <c r="E1732" s="139" t="s">
        <v>1569</v>
      </c>
      <c r="F1732" s="139">
        <v>796</v>
      </c>
      <c r="G1732" s="139" t="s">
        <v>17</v>
      </c>
      <c r="H1732" s="140">
        <v>216450</v>
      </c>
      <c r="I1732" s="139" t="s">
        <v>355</v>
      </c>
      <c r="J1732" s="139" t="s">
        <v>2789</v>
      </c>
      <c r="K1732" s="191">
        <v>216450</v>
      </c>
      <c r="L1732" s="139"/>
      <c r="M1732" s="139"/>
      <c r="N1732" s="139"/>
      <c r="O1732" s="139"/>
    </row>
    <row r="1733" spans="1:16" hidden="1" x14ac:dyDescent="0.2">
      <c r="A1733" s="749"/>
      <c r="B1733" s="139"/>
      <c r="C1733" s="139"/>
      <c r="D1733" s="139" t="s">
        <v>1570</v>
      </c>
      <c r="E1733" s="139" t="s">
        <v>1571</v>
      </c>
      <c r="F1733" s="139">
        <v>796</v>
      </c>
      <c r="G1733" s="139" t="s">
        <v>17</v>
      </c>
      <c r="H1733" s="140">
        <v>153040</v>
      </c>
      <c r="I1733" s="139" t="s">
        <v>355</v>
      </c>
      <c r="J1733" s="139" t="s">
        <v>2789</v>
      </c>
      <c r="K1733" s="191">
        <v>153040</v>
      </c>
      <c r="L1733" s="139"/>
      <c r="M1733" s="139"/>
      <c r="N1733" s="139"/>
      <c r="O1733" s="139"/>
    </row>
    <row r="1734" spans="1:16" hidden="1" x14ac:dyDescent="0.2">
      <c r="A1734" s="749"/>
      <c r="B1734" s="139"/>
      <c r="C1734" s="139"/>
      <c r="D1734" s="139" t="s">
        <v>1572</v>
      </c>
      <c r="E1734" s="139" t="s">
        <v>1573</v>
      </c>
      <c r="F1734" s="139">
        <v>796</v>
      </c>
      <c r="G1734" s="139" t="s">
        <v>17</v>
      </c>
      <c r="H1734" s="140">
        <v>20443</v>
      </c>
      <c r="I1734" s="139" t="s">
        <v>355</v>
      </c>
      <c r="J1734" s="139" t="s">
        <v>2789</v>
      </c>
      <c r="K1734" s="191">
        <v>20443</v>
      </c>
      <c r="L1734" s="139"/>
      <c r="M1734" s="139"/>
      <c r="N1734" s="139"/>
      <c r="O1734" s="139"/>
    </row>
    <row r="1735" spans="1:16" ht="24" hidden="1" x14ac:dyDescent="0.2">
      <c r="A1735" s="749"/>
      <c r="B1735" s="139"/>
      <c r="C1735" s="139"/>
      <c r="D1735" s="139" t="s">
        <v>1574</v>
      </c>
      <c r="E1735" s="139" t="s">
        <v>1575</v>
      </c>
      <c r="F1735" s="139">
        <v>796</v>
      </c>
      <c r="G1735" s="139" t="s">
        <v>17</v>
      </c>
      <c r="H1735" s="140">
        <v>37050</v>
      </c>
      <c r="I1735" s="139" t="s">
        <v>355</v>
      </c>
      <c r="J1735" s="139" t="s">
        <v>3025</v>
      </c>
      <c r="K1735" s="191">
        <v>29640</v>
      </c>
      <c r="L1735" s="139"/>
      <c r="M1735" s="139"/>
      <c r="N1735" s="139"/>
      <c r="O1735" s="139"/>
    </row>
    <row r="1736" spans="1:16" ht="24" hidden="1" x14ac:dyDescent="0.2">
      <c r="A1736" s="749"/>
      <c r="B1736" s="139"/>
      <c r="C1736" s="139"/>
      <c r="D1736" s="139" t="s">
        <v>1574</v>
      </c>
      <c r="E1736" s="139" t="s">
        <v>1575</v>
      </c>
      <c r="F1736" s="139">
        <v>796</v>
      </c>
      <c r="G1736" s="139" t="s">
        <v>17</v>
      </c>
      <c r="H1736" s="140">
        <v>6922</v>
      </c>
      <c r="I1736" s="139" t="s">
        <v>355</v>
      </c>
      <c r="J1736" s="139" t="s">
        <v>3026</v>
      </c>
      <c r="K1736" s="191">
        <v>5537.6</v>
      </c>
      <c r="L1736" s="139"/>
      <c r="M1736" s="139"/>
      <c r="N1736" s="139"/>
      <c r="O1736" s="139"/>
    </row>
    <row r="1737" spans="1:16" ht="24" hidden="1" x14ac:dyDescent="0.2">
      <c r="A1737" s="749"/>
      <c r="B1737" s="139"/>
      <c r="C1737" s="139"/>
      <c r="D1737" s="139" t="s">
        <v>1574</v>
      </c>
      <c r="E1737" s="139" t="s">
        <v>1575</v>
      </c>
      <c r="F1737" s="139">
        <v>796</v>
      </c>
      <c r="G1737" s="139" t="s">
        <v>17</v>
      </c>
      <c r="H1737" s="140">
        <v>54835</v>
      </c>
      <c r="I1737" s="139" t="s">
        <v>355</v>
      </c>
      <c r="J1737" s="139" t="s">
        <v>2789</v>
      </c>
      <c r="K1737" s="191">
        <v>43868</v>
      </c>
      <c r="L1737" s="139"/>
      <c r="M1737" s="139"/>
      <c r="N1737" s="139"/>
      <c r="O1737" s="139"/>
    </row>
    <row r="1738" spans="1:16" hidden="1" x14ac:dyDescent="0.2">
      <c r="A1738" s="749"/>
      <c r="B1738" s="139"/>
      <c r="C1738" s="139"/>
      <c r="D1738" s="139" t="s">
        <v>1576</v>
      </c>
      <c r="E1738" s="139" t="s">
        <v>1577</v>
      </c>
      <c r="F1738" s="139">
        <v>796</v>
      </c>
      <c r="G1738" s="139" t="s">
        <v>17</v>
      </c>
      <c r="H1738" s="140">
        <v>5010</v>
      </c>
      <c r="I1738" s="139" t="s">
        <v>355</v>
      </c>
      <c r="J1738" s="139" t="s">
        <v>2822</v>
      </c>
      <c r="K1738" s="191">
        <v>1002</v>
      </c>
      <c r="L1738" s="139"/>
      <c r="M1738" s="139"/>
      <c r="N1738" s="139"/>
      <c r="O1738" s="139"/>
    </row>
    <row r="1739" spans="1:16" hidden="1" x14ac:dyDescent="0.2">
      <c r="A1739" s="749"/>
      <c r="B1739" s="139"/>
      <c r="C1739" s="139"/>
      <c r="D1739" s="139" t="s">
        <v>1579</v>
      </c>
      <c r="E1739" s="139" t="s">
        <v>1577</v>
      </c>
      <c r="F1739" s="139">
        <v>796</v>
      </c>
      <c r="G1739" s="139" t="s">
        <v>17</v>
      </c>
      <c r="H1739" s="140">
        <v>9150</v>
      </c>
      <c r="I1739" s="139" t="s">
        <v>355</v>
      </c>
      <c r="J1739" s="139" t="s">
        <v>2822</v>
      </c>
      <c r="K1739" s="191">
        <v>2196</v>
      </c>
      <c r="L1739" s="139"/>
      <c r="M1739" s="139"/>
      <c r="N1739" s="139"/>
      <c r="O1739" s="139"/>
    </row>
    <row r="1740" spans="1:16" hidden="1" x14ac:dyDescent="0.2">
      <c r="A1740" s="749"/>
      <c r="B1740" s="139"/>
      <c r="C1740" s="139"/>
      <c r="D1740" s="139" t="s">
        <v>1581</v>
      </c>
      <c r="E1740" s="139" t="s">
        <v>153</v>
      </c>
      <c r="F1740" s="139">
        <v>796</v>
      </c>
      <c r="G1740" s="139" t="s">
        <v>17</v>
      </c>
      <c r="H1740" s="140">
        <v>90</v>
      </c>
      <c r="I1740" s="139" t="s">
        <v>355</v>
      </c>
      <c r="J1740" s="139" t="s">
        <v>2787</v>
      </c>
      <c r="K1740" s="191">
        <v>2700</v>
      </c>
      <c r="L1740" s="139"/>
      <c r="M1740" s="139"/>
      <c r="N1740" s="139"/>
      <c r="O1740" s="139"/>
    </row>
    <row r="1741" spans="1:16" ht="24" hidden="1" x14ac:dyDescent="0.2">
      <c r="A1741" s="749"/>
      <c r="B1741" s="139"/>
      <c r="C1741" s="139"/>
      <c r="D1741" s="139" t="s">
        <v>1582</v>
      </c>
      <c r="E1741" s="139" t="s">
        <v>1583</v>
      </c>
      <c r="F1741" s="139">
        <v>778</v>
      </c>
      <c r="G1741" s="139" t="s">
        <v>401</v>
      </c>
      <c r="H1741" s="140">
        <v>992.5</v>
      </c>
      <c r="I1741" s="139" t="s">
        <v>355</v>
      </c>
      <c r="J1741" s="139" t="s">
        <v>2789</v>
      </c>
      <c r="K1741" s="191">
        <v>99250</v>
      </c>
      <c r="L1741" s="139"/>
      <c r="M1741" s="139"/>
      <c r="N1741" s="139"/>
      <c r="O1741" s="139"/>
    </row>
    <row r="1742" spans="1:16" ht="24" hidden="1" x14ac:dyDescent="0.2">
      <c r="A1742" s="749"/>
      <c r="B1742" s="139"/>
      <c r="C1742" s="139"/>
      <c r="D1742" s="139" t="s">
        <v>1584</v>
      </c>
      <c r="E1742" s="139" t="s">
        <v>1583</v>
      </c>
      <c r="F1742" s="139">
        <v>778</v>
      </c>
      <c r="G1742" s="139" t="s">
        <v>401</v>
      </c>
      <c r="H1742" s="140">
        <v>481</v>
      </c>
      <c r="I1742" s="139" t="s">
        <v>355</v>
      </c>
      <c r="J1742" s="139" t="s">
        <v>2789</v>
      </c>
      <c r="K1742" s="191">
        <v>48100</v>
      </c>
      <c r="L1742" s="139"/>
      <c r="M1742" s="139"/>
      <c r="N1742" s="139"/>
      <c r="O1742" s="139"/>
    </row>
    <row r="1743" spans="1:16" ht="24" hidden="1" x14ac:dyDescent="0.2">
      <c r="A1743" s="194">
        <v>189</v>
      </c>
      <c r="B1743" s="2" t="s">
        <v>2519</v>
      </c>
      <c r="C1743" s="2" t="s">
        <v>2457</v>
      </c>
      <c r="D1743" s="2" t="s">
        <v>3120</v>
      </c>
      <c r="E1743" s="2" t="s">
        <v>2493</v>
      </c>
      <c r="F1743" s="2" t="s">
        <v>135</v>
      </c>
      <c r="G1743" s="2" t="s">
        <v>63</v>
      </c>
      <c r="H1743" s="83">
        <v>1</v>
      </c>
      <c r="I1743" s="2" t="s">
        <v>18</v>
      </c>
      <c r="J1743" s="2" t="s">
        <v>33</v>
      </c>
      <c r="K1743" s="180">
        <v>924539</v>
      </c>
      <c r="L1743" s="2" t="s">
        <v>131</v>
      </c>
      <c r="M1743" s="2" t="s">
        <v>1393</v>
      </c>
      <c r="N1743" s="2" t="s">
        <v>22</v>
      </c>
      <c r="O1743" s="137" t="s">
        <v>23</v>
      </c>
      <c r="P1743" s="1" t="s">
        <v>3578</v>
      </c>
    </row>
    <row r="1744" spans="1:16" ht="24" hidden="1" x14ac:dyDescent="0.2">
      <c r="A1744" s="194">
        <v>190</v>
      </c>
      <c r="B1744" s="2" t="s">
        <v>2490</v>
      </c>
      <c r="C1744" s="2" t="s">
        <v>2457</v>
      </c>
      <c r="D1744" s="2" t="s">
        <v>3121</v>
      </c>
      <c r="E1744" s="2" t="s">
        <v>2489</v>
      </c>
      <c r="F1744" s="2" t="s">
        <v>135</v>
      </c>
      <c r="G1744" s="2" t="s">
        <v>63</v>
      </c>
      <c r="H1744" s="83">
        <v>1</v>
      </c>
      <c r="I1744" s="2" t="s">
        <v>18</v>
      </c>
      <c r="J1744" s="2" t="s">
        <v>33</v>
      </c>
      <c r="K1744" s="180">
        <v>2230196</v>
      </c>
      <c r="L1744" s="2" t="s">
        <v>131</v>
      </c>
      <c r="M1744" s="2" t="s">
        <v>850</v>
      </c>
      <c r="N1744" s="2" t="s">
        <v>22</v>
      </c>
      <c r="O1744" s="137" t="s">
        <v>23</v>
      </c>
      <c r="P1744" s="1" t="s">
        <v>3578</v>
      </c>
    </row>
    <row r="1745" spans="1:15" ht="24" hidden="1" x14ac:dyDescent="0.2">
      <c r="A1745" s="106">
        <v>191</v>
      </c>
      <c r="B1745" s="15" t="s">
        <v>853</v>
      </c>
      <c r="C1745" s="15" t="s">
        <v>854</v>
      </c>
      <c r="D1745" s="2" t="s">
        <v>855</v>
      </c>
      <c r="E1745" s="16" t="s">
        <v>856</v>
      </c>
      <c r="F1745" s="2" t="s">
        <v>135</v>
      </c>
      <c r="G1745" s="2" t="s">
        <v>63</v>
      </c>
      <c r="H1745" s="99">
        <v>1</v>
      </c>
      <c r="I1745" s="2" t="s">
        <v>112</v>
      </c>
      <c r="J1745" s="2" t="s">
        <v>113</v>
      </c>
      <c r="K1745" s="261">
        <v>6746500</v>
      </c>
      <c r="L1745" s="2" t="s">
        <v>131</v>
      </c>
      <c r="M1745" s="2" t="s">
        <v>850</v>
      </c>
      <c r="N1745" s="2" t="s">
        <v>22</v>
      </c>
      <c r="O1745" s="2" t="s">
        <v>171</v>
      </c>
    </row>
    <row r="1746" spans="1:15" ht="60" hidden="1" x14ac:dyDescent="0.2">
      <c r="A1746" s="106">
        <v>193</v>
      </c>
      <c r="B1746" s="75" t="s">
        <v>536</v>
      </c>
      <c r="C1746" s="76" t="s">
        <v>537</v>
      </c>
      <c r="D1746" s="2" t="s">
        <v>2964</v>
      </c>
      <c r="E1746" s="2" t="s">
        <v>2965</v>
      </c>
      <c r="F1746" s="2">
        <v>796</v>
      </c>
      <c r="G1746" s="2" t="s">
        <v>107</v>
      </c>
      <c r="H1746" s="66">
        <v>6</v>
      </c>
      <c r="I1746" s="2" t="s">
        <v>112</v>
      </c>
      <c r="J1746" s="2" t="s">
        <v>113</v>
      </c>
      <c r="K1746" s="261">
        <v>1107000</v>
      </c>
      <c r="L1746" s="2" t="s">
        <v>131</v>
      </c>
      <c r="M1746" s="77" t="s">
        <v>2966</v>
      </c>
      <c r="N1746" s="2" t="s">
        <v>22</v>
      </c>
      <c r="O1746" s="2" t="s">
        <v>23</v>
      </c>
    </row>
    <row r="1747" spans="1:15" ht="24" hidden="1" x14ac:dyDescent="0.2">
      <c r="A1747" s="107">
        <v>195</v>
      </c>
      <c r="B1747" s="14" t="s">
        <v>2968</v>
      </c>
      <c r="C1747" s="15" t="s">
        <v>2969</v>
      </c>
      <c r="D1747" s="16" t="s">
        <v>2970</v>
      </c>
      <c r="E1747" s="16" t="s">
        <v>111</v>
      </c>
      <c r="F1747" s="15">
        <v>796</v>
      </c>
      <c r="G1747" s="15" t="s">
        <v>107</v>
      </c>
      <c r="H1747" s="32">
        <v>225</v>
      </c>
      <c r="I1747" s="2" t="s">
        <v>18</v>
      </c>
      <c r="J1747" s="2" t="s">
        <v>136</v>
      </c>
      <c r="K1747" s="267">
        <v>1055000</v>
      </c>
      <c r="L1747" s="37" t="s">
        <v>131</v>
      </c>
      <c r="M1747" s="38" t="s">
        <v>1300</v>
      </c>
      <c r="N1747" s="2" t="s">
        <v>2428</v>
      </c>
      <c r="O1747" s="15" t="s">
        <v>2429</v>
      </c>
    </row>
    <row r="1748" spans="1:15" ht="96" hidden="1" x14ac:dyDescent="0.2">
      <c r="A1748" s="141"/>
      <c r="B1748" s="17"/>
      <c r="C1748" s="18"/>
      <c r="D1748" s="6" t="s">
        <v>2971</v>
      </c>
      <c r="E1748" s="69" t="s">
        <v>2972</v>
      </c>
      <c r="F1748" s="6">
        <v>796</v>
      </c>
      <c r="G1748" s="6" t="s">
        <v>17</v>
      </c>
      <c r="H1748" s="68">
        <v>100</v>
      </c>
      <c r="I1748" s="6" t="s">
        <v>2973</v>
      </c>
      <c r="J1748" s="6" t="s">
        <v>2789</v>
      </c>
      <c r="K1748" s="181">
        <v>375000</v>
      </c>
      <c r="L1748" s="40"/>
      <c r="M1748" s="40"/>
      <c r="N1748" s="41"/>
      <c r="O1748" s="40"/>
    </row>
    <row r="1749" spans="1:15" ht="84" hidden="1" x14ac:dyDescent="0.2">
      <c r="A1749" s="141"/>
      <c r="B1749" s="17"/>
      <c r="C1749" s="18"/>
      <c r="D1749" s="6" t="s">
        <v>2974</v>
      </c>
      <c r="E1749" s="69" t="s">
        <v>2975</v>
      </c>
      <c r="F1749" s="6">
        <v>796</v>
      </c>
      <c r="G1749" s="6" t="s">
        <v>17</v>
      </c>
      <c r="H1749" s="68">
        <v>25</v>
      </c>
      <c r="I1749" s="6" t="s">
        <v>2973</v>
      </c>
      <c r="J1749" s="6" t="s">
        <v>2789</v>
      </c>
      <c r="K1749" s="181">
        <v>170000</v>
      </c>
      <c r="L1749" s="40"/>
      <c r="M1749" s="40"/>
      <c r="N1749" s="41"/>
      <c r="O1749" s="40"/>
    </row>
    <row r="1750" spans="1:15" ht="168" hidden="1" x14ac:dyDescent="0.2">
      <c r="A1750" s="141"/>
      <c r="B1750" s="17"/>
      <c r="C1750" s="18"/>
      <c r="D1750" s="6" t="s">
        <v>2976</v>
      </c>
      <c r="E1750" s="69" t="s">
        <v>2977</v>
      </c>
      <c r="F1750" s="6">
        <v>796</v>
      </c>
      <c r="G1750" s="6" t="s">
        <v>17</v>
      </c>
      <c r="H1750" s="68">
        <v>100</v>
      </c>
      <c r="I1750" s="6" t="s">
        <v>2973</v>
      </c>
      <c r="J1750" s="6" t="s">
        <v>2789</v>
      </c>
      <c r="K1750" s="181">
        <v>510000</v>
      </c>
      <c r="L1750" s="40"/>
      <c r="M1750" s="40"/>
      <c r="N1750" s="41"/>
      <c r="O1750" s="40"/>
    </row>
    <row r="1751" spans="1:15" ht="36" hidden="1" x14ac:dyDescent="0.2">
      <c r="A1751" s="745">
        <v>196</v>
      </c>
      <c r="B1751" s="2" t="s">
        <v>2978</v>
      </c>
      <c r="C1751" s="2" t="s">
        <v>2979</v>
      </c>
      <c r="D1751" s="2" t="s">
        <v>3179</v>
      </c>
      <c r="E1751" s="2" t="s">
        <v>111</v>
      </c>
      <c r="F1751" s="2">
        <v>796</v>
      </c>
      <c r="G1751" s="2" t="s">
        <v>17</v>
      </c>
      <c r="H1751" s="142">
        <v>1387</v>
      </c>
      <c r="I1751" s="2" t="s">
        <v>355</v>
      </c>
      <c r="J1751" s="2" t="s">
        <v>2980</v>
      </c>
      <c r="K1751" s="261">
        <v>1520630</v>
      </c>
      <c r="L1751" s="2" t="s">
        <v>131</v>
      </c>
      <c r="M1751" s="2" t="s">
        <v>1393</v>
      </c>
      <c r="N1751" s="2" t="s">
        <v>22</v>
      </c>
      <c r="O1751" s="2" t="s">
        <v>23</v>
      </c>
    </row>
    <row r="1752" spans="1:15" hidden="1" x14ac:dyDescent="0.2">
      <c r="A1752" s="745"/>
      <c r="B1752" s="6"/>
      <c r="C1752" s="6"/>
      <c r="D1752" s="6" t="s">
        <v>2981</v>
      </c>
      <c r="E1752" s="6" t="s">
        <v>2982</v>
      </c>
      <c r="F1752" s="6">
        <v>796</v>
      </c>
      <c r="G1752" s="6" t="s">
        <v>17</v>
      </c>
      <c r="H1752" s="143">
        <v>20</v>
      </c>
      <c r="I1752" s="6" t="s">
        <v>355</v>
      </c>
      <c r="J1752" s="6" t="s">
        <v>2789</v>
      </c>
      <c r="K1752" s="181">
        <v>40800</v>
      </c>
      <c r="L1752" s="6"/>
      <c r="M1752" s="6"/>
      <c r="N1752" s="6"/>
      <c r="O1752" s="6"/>
    </row>
    <row r="1753" spans="1:15" ht="72" hidden="1" x14ac:dyDescent="0.2">
      <c r="A1753" s="745"/>
      <c r="B1753" s="6"/>
      <c r="C1753" s="6"/>
      <c r="D1753" s="6" t="s">
        <v>2983</v>
      </c>
      <c r="E1753" s="6" t="s">
        <v>2984</v>
      </c>
      <c r="F1753" s="6">
        <v>796</v>
      </c>
      <c r="G1753" s="6" t="s">
        <v>17</v>
      </c>
      <c r="H1753" s="143">
        <v>144</v>
      </c>
      <c r="I1753" s="6" t="s">
        <v>355</v>
      </c>
      <c r="J1753" s="6" t="s">
        <v>2895</v>
      </c>
      <c r="K1753" s="181">
        <v>25920</v>
      </c>
      <c r="L1753" s="6"/>
      <c r="M1753" s="6"/>
      <c r="N1753" s="6"/>
      <c r="O1753" s="6"/>
    </row>
    <row r="1754" spans="1:15" hidden="1" x14ac:dyDescent="0.2">
      <c r="A1754" s="745"/>
      <c r="B1754" s="6"/>
      <c r="C1754" s="6"/>
      <c r="D1754" s="6" t="s">
        <v>2985</v>
      </c>
      <c r="E1754" s="6" t="s">
        <v>2986</v>
      </c>
      <c r="F1754" s="6">
        <v>796</v>
      </c>
      <c r="G1754" s="6" t="s">
        <v>17</v>
      </c>
      <c r="H1754" s="143">
        <v>14</v>
      </c>
      <c r="I1754" s="6" t="s">
        <v>355</v>
      </c>
      <c r="J1754" s="6" t="s">
        <v>2835</v>
      </c>
      <c r="K1754" s="181">
        <v>13090</v>
      </c>
      <c r="L1754" s="6"/>
      <c r="M1754" s="6"/>
      <c r="N1754" s="6"/>
      <c r="O1754" s="6"/>
    </row>
    <row r="1755" spans="1:15" ht="24" hidden="1" x14ac:dyDescent="0.2">
      <c r="A1755" s="745"/>
      <c r="B1755" s="6"/>
      <c r="C1755" s="6"/>
      <c r="D1755" s="6" t="s">
        <v>2987</v>
      </c>
      <c r="E1755" s="6" t="s">
        <v>2988</v>
      </c>
      <c r="F1755" s="6">
        <v>796</v>
      </c>
      <c r="G1755" s="6" t="s">
        <v>17</v>
      </c>
      <c r="H1755" s="143">
        <v>228</v>
      </c>
      <c r="I1755" s="6" t="s">
        <v>355</v>
      </c>
      <c r="J1755" s="6" t="s">
        <v>2989</v>
      </c>
      <c r="K1755" s="181">
        <v>35340</v>
      </c>
      <c r="L1755" s="6"/>
      <c r="M1755" s="6"/>
      <c r="N1755" s="6"/>
      <c r="O1755" s="6"/>
    </row>
    <row r="1756" spans="1:15" hidden="1" x14ac:dyDescent="0.2">
      <c r="A1756" s="745"/>
      <c r="B1756" s="6"/>
      <c r="C1756" s="6"/>
      <c r="D1756" s="6" t="s">
        <v>2990</v>
      </c>
      <c r="E1756" s="6" t="s">
        <v>2991</v>
      </c>
      <c r="F1756" s="6">
        <v>796</v>
      </c>
      <c r="G1756" s="6" t="s">
        <v>17</v>
      </c>
      <c r="H1756" s="143">
        <v>14</v>
      </c>
      <c r="I1756" s="6" t="s">
        <v>355</v>
      </c>
      <c r="J1756" s="6" t="s">
        <v>2835</v>
      </c>
      <c r="K1756" s="181">
        <v>3920</v>
      </c>
      <c r="L1756" s="6"/>
      <c r="M1756" s="6"/>
      <c r="N1756" s="6"/>
      <c r="O1756" s="6"/>
    </row>
    <row r="1757" spans="1:15" hidden="1" x14ac:dyDescent="0.2">
      <c r="A1757" s="745"/>
      <c r="B1757" s="6"/>
      <c r="C1757" s="6"/>
      <c r="D1757" s="6" t="s">
        <v>2992</v>
      </c>
      <c r="E1757" s="6" t="s">
        <v>2993</v>
      </c>
      <c r="F1757" s="6">
        <v>796</v>
      </c>
      <c r="G1757" s="6" t="s">
        <v>17</v>
      </c>
      <c r="H1757" s="143">
        <v>24</v>
      </c>
      <c r="I1757" s="6" t="s">
        <v>355</v>
      </c>
      <c r="J1757" s="6" t="s">
        <v>2895</v>
      </c>
      <c r="K1757" s="181">
        <v>17760</v>
      </c>
      <c r="L1757" s="6"/>
      <c r="M1757" s="6"/>
      <c r="N1757" s="6"/>
      <c r="O1757" s="6"/>
    </row>
    <row r="1758" spans="1:15" ht="24" hidden="1" x14ac:dyDescent="0.2">
      <c r="A1758" s="745"/>
      <c r="B1758" s="6"/>
      <c r="C1758" s="6"/>
      <c r="D1758" s="6" t="s">
        <v>2994</v>
      </c>
      <c r="E1758" s="6" t="s">
        <v>2993</v>
      </c>
      <c r="F1758" s="6">
        <v>796</v>
      </c>
      <c r="G1758" s="6" t="s">
        <v>17</v>
      </c>
      <c r="H1758" s="143">
        <v>180</v>
      </c>
      <c r="I1758" s="6" t="s">
        <v>355</v>
      </c>
      <c r="J1758" s="6" t="s">
        <v>2995</v>
      </c>
      <c r="K1758" s="181">
        <v>133200</v>
      </c>
      <c r="L1758" s="6"/>
      <c r="M1758" s="6"/>
      <c r="N1758" s="6"/>
      <c r="O1758" s="6"/>
    </row>
    <row r="1759" spans="1:15" hidden="1" x14ac:dyDescent="0.2">
      <c r="A1759" s="745"/>
      <c r="B1759" s="6"/>
      <c r="C1759" s="6"/>
      <c r="D1759" s="6" t="s">
        <v>2996</v>
      </c>
      <c r="E1759" s="6" t="s">
        <v>2997</v>
      </c>
      <c r="F1759" s="6">
        <v>796</v>
      </c>
      <c r="G1759" s="6" t="s">
        <v>17</v>
      </c>
      <c r="H1759" s="143">
        <v>20</v>
      </c>
      <c r="I1759" s="6" t="s">
        <v>355</v>
      </c>
      <c r="J1759" s="6" t="s">
        <v>2789</v>
      </c>
      <c r="K1759" s="181">
        <v>7800</v>
      </c>
      <c r="L1759" s="6"/>
      <c r="M1759" s="6"/>
      <c r="N1759" s="6"/>
      <c r="O1759" s="6"/>
    </row>
    <row r="1760" spans="1:15" ht="24" hidden="1" x14ac:dyDescent="0.2">
      <c r="A1760" s="745"/>
      <c r="B1760" s="6"/>
      <c r="C1760" s="6"/>
      <c r="D1760" s="6" t="s">
        <v>2998</v>
      </c>
      <c r="E1760" s="6" t="s">
        <v>2999</v>
      </c>
      <c r="F1760" s="6">
        <v>796</v>
      </c>
      <c r="G1760" s="6" t="s">
        <v>17</v>
      </c>
      <c r="H1760" s="143">
        <v>84</v>
      </c>
      <c r="I1760" s="6" t="s">
        <v>355</v>
      </c>
      <c r="J1760" s="6" t="s">
        <v>2989</v>
      </c>
      <c r="K1760" s="181">
        <v>344400</v>
      </c>
      <c r="L1760" s="6"/>
      <c r="M1760" s="6"/>
      <c r="N1760" s="6"/>
      <c r="O1760" s="6"/>
    </row>
    <row r="1761" spans="1:15" ht="24" hidden="1" x14ac:dyDescent="0.2">
      <c r="A1761" s="745"/>
      <c r="B1761" s="6"/>
      <c r="C1761" s="6"/>
      <c r="D1761" s="6" t="s">
        <v>3000</v>
      </c>
      <c r="E1761" s="6" t="s">
        <v>3001</v>
      </c>
      <c r="F1761" s="6">
        <v>796</v>
      </c>
      <c r="G1761" s="6" t="s">
        <v>17</v>
      </c>
      <c r="H1761" s="143">
        <v>144</v>
      </c>
      <c r="I1761" s="6" t="s">
        <v>355</v>
      </c>
      <c r="J1761" s="6" t="s">
        <v>2895</v>
      </c>
      <c r="K1761" s="181">
        <v>360000</v>
      </c>
      <c r="L1761" s="6"/>
      <c r="M1761" s="6"/>
      <c r="N1761" s="6"/>
      <c r="O1761" s="6"/>
    </row>
    <row r="1762" spans="1:15" ht="24" hidden="1" x14ac:dyDescent="0.2">
      <c r="A1762" s="745"/>
      <c r="B1762" s="6"/>
      <c r="C1762" s="6"/>
      <c r="D1762" s="6" t="s">
        <v>3002</v>
      </c>
      <c r="E1762" s="6" t="s">
        <v>3003</v>
      </c>
      <c r="F1762" s="6">
        <v>796</v>
      </c>
      <c r="G1762" s="6" t="s">
        <v>17</v>
      </c>
      <c r="H1762" s="143">
        <v>20</v>
      </c>
      <c r="I1762" s="6" t="s">
        <v>355</v>
      </c>
      <c r="J1762" s="6" t="s">
        <v>2789</v>
      </c>
      <c r="K1762" s="181">
        <v>111000</v>
      </c>
      <c r="L1762" s="6"/>
      <c r="M1762" s="6"/>
      <c r="N1762" s="6"/>
      <c r="O1762" s="6"/>
    </row>
    <row r="1763" spans="1:15" hidden="1" x14ac:dyDescent="0.2">
      <c r="A1763" s="745"/>
      <c r="B1763" s="6"/>
      <c r="C1763" s="6"/>
      <c r="D1763" s="6" t="s">
        <v>3004</v>
      </c>
      <c r="E1763" s="6" t="s">
        <v>3005</v>
      </c>
      <c r="F1763" s="6">
        <v>796</v>
      </c>
      <c r="G1763" s="6" t="s">
        <v>17</v>
      </c>
      <c r="H1763" s="143">
        <v>20</v>
      </c>
      <c r="I1763" s="6" t="s">
        <v>355</v>
      </c>
      <c r="J1763" s="6" t="s">
        <v>2789</v>
      </c>
      <c r="K1763" s="181">
        <v>10400</v>
      </c>
      <c r="L1763" s="6"/>
      <c r="M1763" s="6"/>
      <c r="N1763" s="6"/>
      <c r="O1763" s="6"/>
    </row>
    <row r="1764" spans="1:15" ht="24" hidden="1" x14ac:dyDescent="0.2">
      <c r="A1764" s="745"/>
      <c r="B1764" s="6"/>
      <c r="C1764" s="6"/>
      <c r="D1764" s="6" t="s">
        <v>3006</v>
      </c>
      <c r="E1764" s="6" t="s">
        <v>3007</v>
      </c>
      <c r="F1764" s="6">
        <v>796</v>
      </c>
      <c r="G1764" s="6" t="s">
        <v>17</v>
      </c>
      <c r="H1764" s="143">
        <v>94</v>
      </c>
      <c r="I1764" s="6" t="s">
        <v>355</v>
      </c>
      <c r="J1764" s="6" t="s">
        <v>2789</v>
      </c>
      <c r="K1764" s="181">
        <v>93060</v>
      </c>
      <c r="L1764" s="6"/>
      <c r="M1764" s="6"/>
      <c r="N1764" s="6"/>
      <c r="O1764" s="6"/>
    </row>
    <row r="1765" spans="1:15" ht="24" hidden="1" x14ac:dyDescent="0.2">
      <c r="A1765" s="745"/>
      <c r="B1765" s="6"/>
      <c r="C1765" s="6"/>
      <c r="D1765" s="6" t="s">
        <v>3008</v>
      </c>
      <c r="E1765" s="6" t="s">
        <v>3009</v>
      </c>
      <c r="F1765" s="6">
        <v>796</v>
      </c>
      <c r="G1765" s="6" t="s">
        <v>17</v>
      </c>
      <c r="H1765" s="143">
        <v>84</v>
      </c>
      <c r="I1765" s="6" t="s">
        <v>355</v>
      </c>
      <c r="J1765" s="6" t="s">
        <v>2989</v>
      </c>
      <c r="K1765" s="181">
        <v>37800</v>
      </c>
      <c r="L1765" s="6"/>
      <c r="M1765" s="6"/>
      <c r="N1765" s="6"/>
      <c r="O1765" s="6"/>
    </row>
    <row r="1766" spans="1:15" ht="72" hidden="1" x14ac:dyDescent="0.2">
      <c r="A1766" s="745"/>
      <c r="B1766" s="6"/>
      <c r="C1766" s="6"/>
      <c r="D1766" s="6" t="s">
        <v>3010</v>
      </c>
      <c r="E1766" s="6" t="s">
        <v>3123</v>
      </c>
      <c r="F1766" s="6">
        <v>796</v>
      </c>
      <c r="G1766" s="6" t="s">
        <v>17</v>
      </c>
      <c r="H1766" s="143">
        <v>144</v>
      </c>
      <c r="I1766" s="6" t="s">
        <v>355</v>
      </c>
      <c r="J1766" s="6" t="s">
        <v>2895</v>
      </c>
      <c r="K1766" s="181">
        <v>53280</v>
      </c>
      <c r="L1766" s="6"/>
      <c r="M1766" s="6"/>
      <c r="N1766" s="6"/>
      <c r="O1766" s="6"/>
    </row>
    <row r="1767" spans="1:15" hidden="1" x14ac:dyDescent="0.2">
      <c r="A1767" s="745"/>
      <c r="B1767" s="6"/>
      <c r="C1767" s="6"/>
      <c r="D1767" s="6" t="s">
        <v>3011</v>
      </c>
      <c r="E1767" s="6" t="s">
        <v>3012</v>
      </c>
      <c r="F1767" s="6">
        <v>796</v>
      </c>
      <c r="G1767" s="6" t="s">
        <v>17</v>
      </c>
      <c r="H1767" s="143">
        <v>20</v>
      </c>
      <c r="I1767" s="6" t="s">
        <v>355</v>
      </c>
      <c r="J1767" s="6" t="s">
        <v>2789</v>
      </c>
      <c r="K1767" s="181">
        <v>14300</v>
      </c>
      <c r="L1767" s="6"/>
      <c r="M1767" s="6"/>
      <c r="N1767" s="6"/>
      <c r="O1767" s="6"/>
    </row>
    <row r="1768" spans="1:15" hidden="1" x14ac:dyDescent="0.2">
      <c r="A1768" s="745"/>
      <c r="B1768" s="6"/>
      <c r="C1768" s="6"/>
      <c r="D1768" s="6" t="s">
        <v>3013</v>
      </c>
      <c r="E1768" s="6" t="s">
        <v>3014</v>
      </c>
      <c r="F1768" s="6">
        <v>796</v>
      </c>
      <c r="G1768" s="6" t="s">
        <v>17</v>
      </c>
      <c r="H1768" s="143">
        <v>59</v>
      </c>
      <c r="I1768" s="6" t="s">
        <v>355</v>
      </c>
      <c r="J1768" s="6" t="s">
        <v>2812</v>
      </c>
      <c r="K1768" s="181">
        <v>173460</v>
      </c>
      <c r="L1768" s="6"/>
      <c r="M1768" s="6"/>
      <c r="N1768" s="6"/>
      <c r="O1768" s="6"/>
    </row>
    <row r="1769" spans="1:15" hidden="1" x14ac:dyDescent="0.2">
      <c r="A1769" s="745"/>
      <c r="B1769" s="6"/>
      <c r="C1769" s="6"/>
      <c r="D1769" s="6" t="s">
        <v>3015</v>
      </c>
      <c r="E1769" s="6" t="s">
        <v>3016</v>
      </c>
      <c r="F1769" s="6">
        <v>796</v>
      </c>
      <c r="G1769" s="6" t="s">
        <v>17</v>
      </c>
      <c r="H1769" s="143">
        <v>14</v>
      </c>
      <c r="I1769" s="6" t="s">
        <v>355</v>
      </c>
      <c r="J1769" s="6" t="s">
        <v>2835</v>
      </c>
      <c r="K1769" s="181">
        <v>30800</v>
      </c>
      <c r="L1769" s="6"/>
      <c r="M1769" s="6"/>
      <c r="N1769" s="6"/>
      <c r="O1769" s="6"/>
    </row>
    <row r="1770" spans="1:15" ht="36" hidden="1" x14ac:dyDescent="0.2">
      <c r="A1770" s="745"/>
      <c r="B1770" s="6"/>
      <c r="C1770" s="6"/>
      <c r="D1770" s="6" t="s">
        <v>3017</v>
      </c>
      <c r="E1770" s="6" t="s">
        <v>3018</v>
      </c>
      <c r="F1770" s="6">
        <v>796</v>
      </c>
      <c r="G1770" s="6" t="s">
        <v>17</v>
      </c>
      <c r="H1770" s="143">
        <v>20</v>
      </c>
      <c r="I1770" s="6" t="s">
        <v>355</v>
      </c>
      <c r="J1770" s="6" t="s">
        <v>2789</v>
      </c>
      <c r="K1770" s="181">
        <v>3200</v>
      </c>
      <c r="L1770" s="6"/>
      <c r="M1770" s="6"/>
      <c r="N1770" s="6"/>
      <c r="O1770" s="6"/>
    </row>
    <row r="1771" spans="1:15" ht="24" hidden="1" x14ac:dyDescent="0.2">
      <c r="A1771" s="745"/>
      <c r="B1771" s="6"/>
      <c r="C1771" s="6"/>
      <c r="D1771" s="6" t="s">
        <v>3019</v>
      </c>
      <c r="E1771" s="6" t="s">
        <v>3020</v>
      </c>
      <c r="F1771" s="6">
        <v>796</v>
      </c>
      <c r="G1771" s="6" t="s">
        <v>17</v>
      </c>
      <c r="H1771" s="143">
        <v>20</v>
      </c>
      <c r="I1771" s="6" t="s">
        <v>355</v>
      </c>
      <c r="J1771" s="6" t="s">
        <v>2789</v>
      </c>
      <c r="K1771" s="181">
        <v>8200</v>
      </c>
      <c r="L1771" s="6"/>
      <c r="M1771" s="6"/>
      <c r="N1771" s="6"/>
      <c r="O1771" s="6"/>
    </row>
    <row r="1772" spans="1:15" ht="36" hidden="1" x14ac:dyDescent="0.2">
      <c r="A1772" s="745"/>
      <c r="B1772" s="6"/>
      <c r="C1772" s="6"/>
      <c r="D1772" s="6" t="s">
        <v>3021</v>
      </c>
      <c r="E1772" s="6" t="s">
        <v>3022</v>
      </c>
      <c r="F1772" s="6">
        <v>796</v>
      </c>
      <c r="G1772" s="6" t="s">
        <v>17</v>
      </c>
      <c r="H1772" s="143">
        <v>20</v>
      </c>
      <c r="I1772" s="6" t="s">
        <v>355</v>
      </c>
      <c r="J1772" s="6" t="s">
        <v>2789</v>
      </c>
      <c r="K1772" s="181">
        <v>2900</v>
      </c>
      <c r="L1772" s="6"/>
      <c r="M1772" s="6"/>
      <c r="N1772" s="6"/>
      <c r="O1772" s="6"/>
    </row>
    <row r="1773" spans="1:15" ht="24" hidden="1" x14ac:dyDescent="0.2">
      <c r="A1773" s="106">
        <v>197</v>
      </c>
      <c r="B1773" s="2" t="s">
        <v>2458</v>
      </c>
      <c r="C1773" s="2" t="s">
        <v>2457</v>
      </c>
      <c r="D1773" s="2" t="s">
        <v>2588</v>
      </c>
      <c r="E1773" s="2" t="s">
        <v>2489</v>
      </c>
      <c r="F1773" s="2" t="s">
        <v>135</v>
      </c>
      <c r="G1773" s="2" t="s">
        <v>63</v>
      </c>
      <c r="H1773" s="83">
        <v>560</v>
      </c>
      <c r="I1773" s="2" t="s">
        <v>112</v>
      </c>
      <c r="J1773" s="2" t="s">
        <v>113</v>
      </c>
      <c r="K1773" s="261">
        <v>1952358</v>
      </c>
      <c r="L1773" s="2" t="s">
        <v>131</v>
      </c>
      <c r="M1773" s="2" t="s">
        <v>850</v>
      </c>
      <c r="N1773" s="2" t="s">
        <v>22</v>
      </c>
      <c r="O1773" s="2" t="s">
        <v>10</v>
      </c>
    </row>
    <row r="1774" spans="1:15" s="7" customFormat="1" ht="96" hidden="1" x14ac:dyDescent="0.2">
      <c r="A1774" s="11">
        <v>198</v>
      </c>
      <c r="B1774" s="33" t="s">
        <v>3030</v>
      </c>
      <c r="C1774" s="33" t="s">
        <v>3031</v>
      </c>
      <c r="D1774" s="43" t="s">
        <v>3032</v>
      </c>
      <c r="E1774" s="33" t="s">
        <v>3033</v>
      </c>
      <c r="F1774" s="43">
        <v>246</v>
      </c>
      <c r="G1774" s="33" t="s">
        <v>3034</v>
      </c>
      <c r="H1774" s="30">
        <v>3525</v>
      </c>
      <c r="I1774" s="43" t="s">
        <v>3036</v>
      </c>
      <c r="J1774" s="43" t="s">
        <v>3035</v>
      </c>
      <c r="K1774" s="271">
        <v>9450000</v>
      </c>
      <c r="L1774" s="2" t="s">
        <v>131</v>
      </c>
      <c r="M1774" s="44" t="s">
        <v>8</v>
      </c>
      <c r="N1774" s="33" t="s">
        <v>9</v>
      </c>
      <c r="O1774" s="33" t="s">
        <v>10</v>
      </c>
    </row>
    <row r="1775" spans="1:15" ht="36" hidden="1" x14ac:dyDescent="0.2">
      <c r="A1775" s="745">
        <v>199</v>
      </c>
      <c r="B1775" s="75" t="s">
        <v>830</v>
      </c>
      <c r="C1775" s="76" t="s">
        <v>831</v>
      </c>
      <c r="D1775" s="2" t="s">
        <v>832</v>
      </c>
      <c r="E1775" s="2" t="s">
        <v>833</v>
      </c>
      <c r="F1775" s="2" t="s">
        <v>834</v>
      </c>
      <c r="G1775" s="2" t="s">
        <v>835</v>
      </c>
      <c r="H1775" s="24">
        <v>704.91299999999978</v>
      </c>
      <c r="I1775" s="2" t="s">
        <v>112</v>
      </c>
      <c r="J1775" s="2" t="s">
        <v>113</v>
      </c>
      <c r="K1775" s="261">
        <v>5448510</v>
      </c>
      <c r="L1775" s="2" t="s">
        <v>131</v>
      </c>
      <c r="M1775" s="2" t="s">
        <v>8</v>
      </c>
      <c r="N1775" s="2" t="s">
        <v>22</v>
      </c>
      <c r="O1775" s="2" t="s">
        <v>23</v>
      </c>
    </row>
    <row r="1776" spans="1:15" ht="24" hidden="1" x14ac:dyDescent="0.2">
      <c r="A1776" s="745"/>
      <c r="B1776" s="2"/>
      <c r="C1776" s="2"/>
      <c r="D1776" s="6" t="s">
        <v>836</v>
      </c>
      <c r="E1776" s="6" t="s">
        <v>837</v>
      </c>
      <c r="F1776" s="6" t="s">
        <v>834</v>
      </c>
      <c r="G1776" s="6" t="s">
        <v>835</v>
      </c>
      <c r="H1776" s="25">
        <v>231.67999999999998</v>
      </c>
      <c r="I1776" s="6" t="s">
        <v>112</v>
      </c>
      <c r="J1776" s="6" t="s">
        <v>113</v>
      </c>
      <c r="K1776" s="181">
        <v>2085120</v>
      </c>
      <c r="L1776" s="6"/>
      <c r="M1776" s="6"/>
      <c r="N1776" s="6"/>
      <c r="O1776" s="6"/>
    </row>
    <row r="1777" spans="1:15" ht="24" hidden="1" x14ac:dyDescent="0.2">
      <c r="A1777" s="745"/>
      <c r="B1777" s="2"/>
      <c r="C1777" s="2"/>
      <c r="D1777" s="6" t="s">
        <v>838</v>
      </c>
      <c r="E1777" s="6" t="s">
        <v>837</v>
      </c>
      <c r="F1777" s="6" t="s">
        <v>834</v>
      </c>
      <c r="G1777" s="6" t="s">
        <v>835</v>
      </c>
      <c r="H1777" s="25">
        <v>82.067000000000007</v>
      </c>
      <c r="I1777" s="6" t="s">
        <v>112</v>
      </c>
      <c r="J1777" s="6" t="s">
        <v>113</v>
      </c>
      <c r="K1777" s="181">
        <v>984804</v>
      </c>
      <c r="L1777" s="6"/>
      <c r="M1777" s="6"/>
      <c r="N1777" s="6"/>
      <c r="O1777" s="6"/>
    </row>
    <row r="1778" spans="1:15" ht="24" hidden="1" x14ac:dyDescent="0.2">
      <c r="A1778" s="745"/>
      <c r="B1778" s="2"/>
      <c r="C1778" s="2"/>
      <c r="D1778" s="6" t="s">
        <v>839</v>
      </c>
      <c r="E1778" s="6" t="s">
        <v>837</v>
      </c>
      <c r="F1778" s="6" t="s">
        <v>834</v>
      </c>
      <c r="G1778" s="6" t="s">
        <v>835</v>
      </c>
      <c r="H1778" s="25">
        <v>390.14599999999996</v>
      </c>
      <c r="I1778" s="6" t="s">
        <v>112</v>
      </c>
      <c r="J1778" s="6" t="s">
        <v>113</v>
      </c>
      <c r="K1778" s="181">
        <v>2340876</v>
      </c>
      <c r="L1778" s="6"/>
      <c r="M1778" s="6"/>
      <c r="N1778" s="6"/>
      <c r="O1778" s="6"/>
    </row>
    <row r="1779" spans="1:15" ht="24" hidden="1" x14ac:dyDescent="0.2">
      <c r="A1779" s="745"/>
      <c r="B1779" s="2"/>
      <c r="C1779" s="2"/>
      <c r="D1779" s="6" t="s">
        <v>840</v>
      </c>
      <c r="E1779" s="6" t="s">
        <v>153</v>
      </c>
      <c r="F1779" s="6" t="s">
        <v>834</v>
      </c>
      <c r="G1779" s="6" t="s">
        <v>835</v>
      </c>
      <c r="H1779" s="25">
        <v>0.51</v>
      </c>
      <c r="I1779" s="6" t="s">
        <v>112</v>
      </c>
      <c r="J1779" s="6" t="s">
        <v>113</v>
      </c>
      <c r="K1779" s="181">
        <v>10200</v>
      </c>
      <c r="L1779" s="6"/>
      <c r="M1779" s="6"/>
      <c r="N1779" s="6"/>
      <c r="O1779" s="6"/>
    </row>
    <row r="1780" spans="1:15" ht="24" hidden="1" x14ac:dyDescent="0.2">
      <c r="A1780" s="745"/>
      <c r="B1780" s="2"/>
      <c r="C1780" s="2"/>
      <c r="D1780" s="6" t="s">
        <v>841</v>
      </c>
      <c r="E1780" s="6" t="s">
        <v>153</v>
      </c>
      <c r="F1780" s="6" t="s">
        <v>834</v>
      </c>
      <c r="G1780" s="6" t="s">
        <v>835</v>
      </c>
      <c r="H1780" s="25">
        <v>0.05</v>
      </c>
      <c r="I1780" s="6" t="s">
        <v>112</v>
      </c>
      <c r="J1780" s="6" t="s">
        <v>113</v>
      </c>
      <c r="K1780" s="181">
        <v>4250</v>
      </c>
      <c r="L1780" s="6"/>
      <c r="M1780" s="6"/>
      <c r="N1780" s="6"/>
      <c r="O1780" s="6"/>
    </row>
    <row r="1781" spans="1:15" ht="24" hidden="1" x14ac:dyDescent="0.2">
      <c r="A1781" s="745"/>
      <c r="B1781" s="2"/>
      <c r="C1781" s="2"/>
      <c r="D1781" s="6" t="s">
        <v>842</v>
      </c>
      <c r="E1781" s="6" t="s">
        <v>153</v>
      </c>
      <c r="F1781" s="6" t="s">
        <v>834</v>
      </c>
      <c r="G1781" s="6" t="s">
        <v>835</v>
      </c>
      <c r="H1781" s="25">
        <v>0.06</v>
      </c>
      <c r="I1781" s="6" t="s">
        <v>112</v>
      </c>
      <c r="J1781" s="6" t="s">
        <v>113</v>
      </c>
      <c r="K1781" s="181">
        <v>1260</v>
      </c>
      <c r="L1781" s="6"/>
      <c r="M1781" s="6"/>
      <c r="N1781" s="6"/>
      <c r="O1781" s="6"/>
    </row>
    <row r="1782" spans="1:15" ht="24" hidden="1" x14ac:dyDescent="0.2">
      <c r="A1782" s="745"/>
      <c r="B1782" s="2"/>
      <c r="C1782" s="2"/>
      <c r="D1782" s="6" t="s">
        <v>843</v>
      </c>
      <c r="E1782" s="6" t="s">
        <v>153</v>
      </c>
      <c r="F1782" s="6" t="s">
        <v>834</v>
      </c>
      <c r="G1782" s="6" t="s">
        <v>835</v>
      </c>
      <c r="H1782" s="25">
        <v>0.1</v>
      </c>
      <c r="I1782" s="6" t="s">
        <v>112</v>
      </c>
      <c r="J1782" s="6" t="s">
        <v>113</v>
      </c>
      <c r="K1782" s="181">
        <v>2200</v>
      </c>
      <c r="L1782" s="6"/>
      <c r="M1782" s="6"/>
      <c r="N1782" s="6"/>
      <c r="O1782" s="6"/>
    </row>
    <row r="1783" spans="1:15" ht="24" hidden="1" x14ac:dyDescent="0.2">
      <c r="A1783" s="745"/>
      <c r="B1783" s="2"/>
      <c r="C1783" s="2"/>
      <c r="D1783" s="6" t="s">
        <v>844</v>
      </c>
      <c r="E1783" s="6" t="s">
        <v>153</v>
      </c>
      <c r="F1783" s="6" t="s">
        <v>834</v>
      </c>
      <c r="G1783" s="6" t="s">
        <v>835</v>
      </c>
      <c r="H1783" s="25">
        <v>0.3</v>
      </c>
      <c r="I1783" s="6" t="s">
        <v>112</v>
      </c>
      <c r="J1783" s="6" t="s">
        <v>113</v>
      </c>
      <c r="K1783" s="181">
        <v>19800</v>
      </c>
      <c r="L1783" s="6"/>
      <c r="M1783" s="6"/>
      <c r="N1783" s="6"/>
      <c r="O1783" s="6"/>
    </row>
    <row r="1784" spans="1:15" ht="24" x14ac:dyDescent="0.2">
      <c r="A1784" s="106">
        <v>200</v>
      </c>
      <c r="B1784" s="2" t="s">
        <v>59</v>
      </c>
      <c r="C1784" s="2" t="s">
        <v>60</v>
      </c>
      <c r="D1784" s="2" t="s">
        <v>3037</v>
      </c>
      <c r="E1784" s="2" t="s">
        <v>62</v>
      </c>
      <c r="F1784" s="2">
        <v>642</v>
      </c>
      <c r="G1784" s="2" t="s">
        <v>63</v>
      </c>
      <c r="H1784" s="83">
        <v>16</v>
      </c>
      <c r="I1784" s="2" t="s">
        <v>18</v>
      </c>
      <c r="J1784" s="2" t="s">
        <v>33</v>
      </c>
      <c r="K1784" s="261">
        <v>890000</v>
      </c>
      <c r="L1784" s="2" t="s">
        <v>131</v>
      </c>
      <c r="M1784" s="2" t="s">
        <v>64</v>
      </c>
      <c r="N1784" s="2" t="s">
        <v>22</v>
      </c>
      <c r="O1784" s="2" t="s">
        <v>23</v>
      </c>
    </row>
    <row r="1785" spans="1:15" ht="24" hidden="1" x14ac:dyDescent="0.2">
      <c r="A1785" s="106">
        <v>201</v>
      </c>
      <c r="B1785" s="15" t="s">
        <v>853</v>
      </c>
      <c r="C1785" s="15" t="s">
        <v>854</v>
      </c>
      <c r="D1785" s="2" t="s">
        <v>855</v>
      </c>
      <c r="E1785" s="16" t="s">
        <v>856</v>
      </c>
      <c r="F1785" s="2" t="s">
        <v>135</v>
      </c>
      <c r="G1785" s="2" t="s">
        <v>63</v>
      </c>
      <c r="H1785" s="66">
        <v>26968</v>
      </c>
      <c r="I1785" s="2" t="s">
        <v>112</v>
      </c>
      <c r="J1785" s="2" t="s">
        <v>113</v>
      </c>
      <c r="K1785" s="261">
        <v>6746500</v>
      </c>
      <c r="L1785" s="2" t="s">
        <v>131</v>
      </c>
      <c r="M1785" s="2" t="s">
        <v>850</v>
      </c>
      <c r="N1785" s="2" t="s">
        <v>22</v>
      </c>
      <c r="O1785" s="2" t="s">
        <v>171</v>
      </c>
    </row>
    <row r="1786" spans="1:15" ht="24" hidden="1" x14ac:dyDescent="0.2">
      <c r="A1786" s="106">
        <v>202</v>
      </c>
      <c r="B1786" s="14" t="s">
        <v>2962</v>
      </c>
      <c r="C1786" s="15" t="s">
        <v>2963</v>
      </c>
      <c r="D1786" s="2" t="s">
        <v>3177</v>
      </c>
      <c r="E1786" s="16" t="s">
        <v>3178</v>
      </c>
      <c r="F1786" s="2" t="s">
        <v>135</v>
      </c>
      <c r="G1786" s="2" t="s">
        <v>63</v>
      </c>
      <c r="H1786" s="66">
        <v>1</v>
      </c>
      <c r="I1786" s="2" t="s">
        <v>18</v>
      </c>
      <c r="J1786" s="2" t="s">
        <v>33</v>
      </c>
      <c r="K1786" s="261">
        <v>600000</v>
      </c>
      <c r="L1786" s="2" t="s">
        <v>131</v>
      </c>
      <c r="M1786" s="2" t="s">
        <v>1300</v>
      </c>
      <c r="N1786" s="2" t="s">
        <v>22</v>
      </c>
      <c r="O1786" s="2" t="s">
        <v>171</v>
      </c>
    </row>
    <row r="1787" spans="1:15" s="7" customFormat="1" ht="36" hidden="1" x14ac:dyDescent="0.2">
      <c r="A1787" s="107">
        <v>203</v>
      </c>
      <c r="B1787" s="15" t="s">
        <v>3479</v>
      </c>
      <c r="C1787" s="15" t="s">
        <v>2486</v>
      </c>
      <c r="D1787" s="15" t="s">
        <v>3480</v>
      </c>
      <c r="E1787" s="16" t="s">
        <v>3481</v>
      </c>
      <c r="F1787" s="15">
        <v>796</v>
      </c>
      <c r="G1787" s="15" t="s">
        <v>17</v>
      </c>
      <c r="H1787" s="15">
        <v>1500</v>
      </c>
      <c r="I1787" s="163" t="s">
        <v>355</v>
      </c>
      <c r="J1787" s="163" t="s">
        <v>2789</v>
      </c>
      <c r="K1787" s="267">
        <v>1522500</v>
      </c>
      <c r="L1787" s="233" t="s">
        <v>1244</v>
      </c>
      <c r="M1787" s="233" t="s">
        <v>1300</v>
      </c>
      <c r="N1787" s="163" t="s">
        <v>22</v>
      </c>
      <c r="O1787" s="163" t="s">
        <v>23</v>
      </c>
    </row>
    <row r="1788" spans="1:15" ht="24" hidden="1" x14ac:dyDescent="0.2">
      <c r="A1788" s="737">
        <v>205</v>
      </c>
      <c r="B1788" s="1" t="s">
        <v>1517</v>
      </c>
      <c r="C1788" s="1" t="s">
        <v>1518</v>
      </c>
      <c r="D1788" s="1" t="s">
        <v>1519</v>
      </c>
      <c r="E1788" s="1" t="s">
        <v>153</v>
      </c>
      <c r="F1788" s="1">
        <v>796</v>
      </c>
      <c r="G1788" s="1" t="s">
        <v>107</v>
      </c>
      <c r="H1788" s="165">
        <v>1781</v>
      </c>
      <c r="I1788" s="1" t="s">
        <v>112</v>
      </c>
      <c r="J1788" s="1" t="s">
        <v>113</v>
      </c>
      <c r="K1788" s="261">
        <v>7607272.2800000003</v>
      </c>
      <c r="L1788" s="2" t="s">
        <v>1244</v>
      </c>
      <c r="M1788" s="1" t="s">
        <v>1393</v>
      </c>
      <c r="N1788" s="1" t="s">
        <v>22</v>
      </c>
      <c r="O1788" s="2" t="s">
        <v>10</v>
      </c>
    </row>
    <row r="1789" spans="1:15" ht="24" hidden="1" x14ac:dyDescent="0.2">
      <c r="A1789" s="738"/>
      <c r="B1789" s="1"/>
      <c r="C1789" s="1"/>
      <c r="D1789" s="5" t="s">
        <v>2944</v>
      </c>
      <c r="E1789" s="5" t="s">
        <v>153</v>
      </c>
      <c r="F1789" s="5">
        <v>796</v>
      </c>
      <c r="G1789" s="5" t="s">
        <v>107</v>
      </c>
      <c r="H1789" s="166">
        <v>37</v>
      </c>
      <c r="I1789" s="5" t="s">
        <v>112</v>
      </c>
      <c r="J1789" s="5" t="s">
        <v>113</v>
      </c>
      <c r="K1789" s="181">
        <v>95400</v>
      </c>
      <c r="L1789" s="5"/>
      <c r="M1789" s="5"/>
      <c r="N1789" s="5"/>
      <c r="O1789" s="6"/>
    </row>
    <row r="1790" spans="1:15" ht="24" hidden="1" x14ac:dyDescent="0.2">
      <c r="A1790" s="738"/>
      <c r="B1790" s="1"/>
      <c r="C1790" s="1"/>
      <c r="D1790" s="5" t="s">
        <v>1520</v>
      </c>
      <c r="E1790" s="5" t="s">
        <v>153</v>
      </c>
      <c r="F1790" s="5">
        <v>796</v>
      </c>
      <c r="G1790" s="5" t="s">
        <v>107</v>
      </c>
      <c r="H1790" s="166">
        <v>85</v>
      </c>
      <c r="I1790" s="5" t="s">
        <v>112</v>
      </c>
      <c r="J1790" s="5" t="s">
        <v>113</v>
      </c>
      <c r="K1790" s="181">
        <v>552500</v>
      </c>
      <c r="L1790" s="5"/>
      <c r="M1790" s="5"/>
      <c r="N1790" s="5"/>
      <c r="O1790" s="6"/>
    </row>
    <row r="1791" spans="1:15" ht="72" hidden="1" x14ac:dyDescent="0.2">
      <c r="A1791" s="739"/>
      <c r="B1791" s="1"/>
      <c r="C1791" s="1"/>
      <c r="D1791" s="5" t="s">
        <v>1521</v>
      </c>
      <c r="E1791" s="5" t="s">
        <v>3187</v>
      </c>
      <c r="F1791" s="5">
        <v>796</v>
      </c>
      <c r="G1791" s="5" t="s">
        <v>107</v>
      </c>
      <c r="H1791" s="166">
        <v>1659</v>
      </c>
      <c r="I1791" s="5" t="s">
        <v>112</v>
      </c>
      <c r="J1791" s="5" t="s">
        <v>113</v>
      </c>
      <c r="K1791" s="181">
        <v>6959372.2800000003</v>
      </c>
      <c r="L1791" s="5"/>
      <c r="M1791" s="5"/>
      <c r="N1791" s="5"/>
      <c r="O1791" s="6"/>
    </row>
    <row r="1792" spans="1:15" customFormat="1" ht="24" hidden="1" x14ac:dyDescent="0.25">
      <c r="A1792" s="178">
        <v>208</v>
      </c>
      <c r="B1792" s="163" t="s">
        <v>2745</v>
      </c>
      <c r="C1792" s="163" t="s">
        <v>3263</v>
      </c>
      <c r="D1792" s="163" t="s">
        <v>3546</v>
      </c>
      <c r="E1792" s="163" t="s">
        <v>3264</v>
      </c>
      <c r="F1792" s="163" t="s">
        <v>135</v>
      </c>
      <c r="G1792" s="163" t="s">
        <v>63</v>
      </c>
      <c r="H1792" s="82">
        <v>1</v>
      </c>
      <c r="I1792" s="163" t="s">
        <v>355</v>
      </c>
      <c r="J1792" s="163" t="s">
        <v>2789</v>
      </c>
      <c r="K1792" s="268">
        <v>2500000</v>
      </c>
      <c r="L1792" s="163" t="s">
        <v>3273</v>
      </c>
      <c r="M1792" s="163" t="s">
        <v>8</v>
      </c>
      <c r="N1792" s="163" t="s">
        <v>22</v>
      </c>
      <c r="O1792" s="163" t="s">
        <v>23</v>
      </c>
    </row>
    <row r="1793" spans="1:17" s="7" customFormat="1" ht="36" hidden="1" x14ac:dyDescent="0.2">
      <c r="A1793" s="107">
        <v>209</v>
      </c>
      <c r="B1793" s="15" t="s">
        <v>3265</v>
      </c>
      <c r="C1793" s="15" t="s">
        <v>3266</v>
      </c>
      <c r="D1793" s="16" t="s">
        <v>3269</v>
      </c>
      <c r="E1793" s="16" t="s">
        <v>3267</v>
      </c>
      <c r="F1793" s="15">
        <v>364</v>
      </c>
      <c r="G1793" s="15" t="s">
        <v>199</v>
      </c>
      <c r="H1793" s="15">
        <v>12</v>
      </c>
      <c r="I1793" s="15" t="s">
        <v>355</v>
      </c>
      <c r="J1793" s="163" t="s">
        <v>2789</v>
      </c>
      <c r="K1793" s="267">
        <v>25700000</v>
      </c>
      <c r="L1793" s="15" t="s">
        <v>3273</v>
      </c>
      <c r="M1793" s="15" t="s">
        <v>8</v>
      </c>
      <c r="N1793" s="16" t="s">
        <v>3268</v>
      </c>
      <c r="O1793" s="15" t="s">
        <v>10</v>
      </c>
    </row>
    <row r="1794" spans="1:17" ht="24" hidden="1" x14ac:dyDescent="0.2">
      <c r="A1794" s="232">
        <v>211</v>
      </c>
      <c r="B1794" s="2" t="s">
        <v>1279</v>
      </c>
      <c r="C1794" s="2" t="s">
        <v>1280</v>
      </c>
      <c r="D1794" s="2" t="s">
        <v>3367</v>
      </c>
      <c r="E1794" s="2" t="s">
        <v>1282</v>
      </c>
      <c r="F1794" s="2">
        <v>796</v>
      </c>
      <c r="G1794" s="96" t="s">
        <v>107</v>
      </c>
      <c r="H1794" s="83">
        <v>94</v>
      </c>
      <c r="I1794" s="2" t="s">
        <v>112</v>
      </c>
      <c r="J1794" s="2" t="s">
        <v>113</v>
      </c>
      <c r="K1794" s="261">
        <v>1545450</v>
      </c>
      <c r="L1794" s="2" t="s">
        <v>1244</v>
      </c>
      <c r="M1794" s="2" t="s">
        <v>850</v>
      </c>
      <c r="N1794" s="2" t="s">
        <v>22</v>
      </c>
      <c r="O1794" s="2" t="s">
        <v>23</v>
      </c>
    </row>
    <row r="1795" spans="1:17" ht="24" hidden="1" x14ac:dyDescent="0.2">
      <c r="A1795" s="179"/>
      <c r="B1795" s="2"/>
      <c r="C1795" s="2"/>
      <c r="D1795" s="6" t="s">
        <v>1283</v>
      </c>
      <c r="E1795" s="6" t="s">
        <v>1284</v>
      </c>
      <c r="F1795" s="6">
        <v>796</v>
      </c>
      <c r="G1795" s="121" t="s">
        <v>107</v>
      </c>
      <c r="H1795" s="84">
        <v>8</v>
      </c>
      <c r="I1795" s="6" t="s">
        <v>112</v>
      </c>
      <c r="J1795" s="6" t="s">
        <v>113</v>
      </c>
      <c r="K1795" s="181">
        <v>181680</v>
      </c>
      <c r="L1795" s="6"/>
      <c r="M1795" s="6"/>
      <c r="N1795" s="6"/>
      <c r="O1795" s="6"/>
    </row>
    <row r="1796" spans="1:17" ht="24" hidden="1" x14ac:dyDescent="0.2">
      <c r="A1796" s="179"/>
      <c r="B1796" s="2"/>
      <c r="C1796" s="2"/>
      <c r="D1796" s="6" t="s">
        <v>1285</v>
      </c>
      <c r="E1796" s="6" t="s">
        <v>1286</v>
      </c>
      <c r="F1796" s="6">
        <v>796</v>
      </c>
      <c r="G1796" s="121" t="s">
        <v>107</v>
      </c>
      <c r="H1796" s="84">
        <v>6</v>
      </c>
      <c r="I1796" s="6" t="s">
        <v>112</v>
      </c>
      <c r="J1796" s="6" t="s">
        <v>113</v>
      </c>
      <c r="K1796" s="181">
        <v>171960</v>
      </c>
      <c r="L1796" s="6"/>
      <c r="M1796" s="6"/>
      <c r="N1796" s="6"/>
      <c r="O1796" s="6"/>
    </row>
    <row r="1797" spans="1:17" ht="24" hidden="1" x14ac:dyDescent="0.2">
      <c r="A1797" s="179"/>
      <c r="B1797" s="2"/>
      <c r="C1797" s="2"/>
      <c r="D1797" s="6" t="s">
        <v>1287</v>
      </c>
      <c r="E1797" s="6" t="s">
        <v>1288</v>
      </c>
      <c r="F1797" s="6">
        <v>796</v>
      </c>
      <c r="G1797" s="121" t="s">
        <v>107</v>
      </c>
      <c r="H1797" s="84">
        <v>41</v>
      </c>
      <c r="I1797" s="6" t="s">
        <v>112</v>
      </c>
      <c r="J1797" s="6" t="s">
        <v>113</v>
      </c>
      <c r="K1797" s="181">
        <v>492000</v>
      </c>
      <c r="L1797" s="6"/>
      <c r="M1797" s="6"/>
      <c r="N1797" s="6"/>
      <c r="O1797" s="6"/>
    </row>
    <row r="1798" spans="1:17" ht="24" hidden="1" x14ac:dyDescent="0.2">
      <c r="A1798" s="179"/>
      <c r="B1798" s="2"/>
      <c r="C1798" s="2"/>
      <c r="D1798" s="6" t="s">
        <v>1289</v>
      </c>
      <c r="E1798" s="6" t="s">
        <v>1290</v>
      </c>
      <c r="F1798" s="6">
        <v>796</v>
      </c>
      <c r="G1798" s="121" t="s">
        <v>107</v>
      </c>
      <c r="H1798" s="84">
        <v>4</v>
      </c>
      <c r="I1798" s="6" t="s">
        <v>112</v>
      </c>
      <c r="J1798" s="6" t="s">
        <v>113</v>
      </c>
      <c r="K1798" s="181">
        <v>151360</v>
      </c>
      <c r="L1798" s="6"/>
      <c r="M1798" s="6"/>
      <c r="N1798" s="6"/>
      <c r="O1798" s="6"/>
    </row>
    <row r="1799" spans="1:17" ht="24" hidden="1" x14ac:dyDescent="0.2">
      <c r="A1799" s="221"/>
      <c r="B1799" s="2"/>
      <c r="C1799" s="2"/>
      <c r="D1799" s="6" t="s">
        <v>1291</v>
      </c>
      <c r="E1799" s="6" t="s">
        <v>1292</v>
      </c>
      <c r="F1799" s="6">
        <v>796</v>
      </c>
      <c r="G1799" s="121" t="s">
        <v>107</v>
      </c>
      <c r="H1799" s="84">
        <v>35</v>
      </c>
      <c r="I1799" s="6" t="s">
        <v>112</v>
      </c>
      <c r="J1799" s="6" t="s">
        <v>113</v>
      </c>
      <c r="K1799" s="181">
        <v>548450</v>
      </c>
      <c r="L1799" s="6"/>
      <c r="M1799" s="6"/>
      <c r="N1799" s="6"/>
      <c r="O1799" s="6"/>
    </row>
    <row r="1800" spans="1:17" customFormat="1" ht="48" hidden="1" x14ac:dyDescent="0.25">
      <c r="A1800" s="193">
        <v>212</v>
      </c>
      <c r="B1800" s="163" t="s">
        <v>200</v>
      </c>
      <c r="C1800" s="163" t="s">
        <v>177</v>
      </c>
      <c r="D1800" s="163" t="s">
        <v>3272</v>
      </c>
      <c r="E1800" s="163" t="s">
        <v>3271</v>
      </c>
      <c r="F1800" s="163">
        <v>796</v>
      </c>
      <c r="G1800" s="163" t="s">
        <v>17</v>
      </c>
      <c r="H1800" s="82">
        <v>2400</v>
      </c>
      <c r="I1800" s="163" t="s">
        <v>355</v>
      </c>
      <c r="J1800" s="163" t="s">
        <v>3199</v>
      </c>
      <c r="K1800" s="175">
        <v>8400000</v>
      </c>
      <c r="L1800" s="163" t="s">
        <v>3273</v>
      </c>
      <c r="M1800" s="163" t="s">
        <v>3273</v>
      </c>
      <c r="N1800" s="163" t="s">
        <v>22</v>
      </c>
      <c r="O1800" s="2" t="s">
        <v>23</v>
      </c>
      <c r="P1800" s="250" t="s">
        <v>3578</v>
      </c>
      <c r="Q1800">
        <v>4441</v>
      </c>
    </row>
    <row r="1801" spans="1:17" s="124" customFormat="1" ht="24" hidden="1" x14ac:dyDescent="0.25">
      <c r="A1801" s="150">
        <v>213</v>
      </c>
      <c r="B1801" s="220" t="s">
        <v>196</v>
      </c>
      <c r="C1801" s="220" t="s">
        <v>2690</v>
      </c>
      <c r="D1801" s="220" t="s">
        <v>2735</v>
      </c>
      <c r="E1801" s="220" t="s">
        <v>1412</v>
      </c>
      <c r="F1801" s="220" t="s">
        <v>198</v>
      </c>
      <c r="G1801" s="220" t="s">
        <v>199</v>
      </c>
      <c r="H1801" s="257">
        <v>12</v>
      </c>
      <c r="I1801" s="220" t="s">
        <v>2736</v>
      </c>
      <c r="J1801" s="220" t="s">
        <v>2737</v>
      </c>
      <c r="K1801" s="260">
        <v>4038280</v>
      </c>
      <c r="L1801" s="220" t="s">
        <v>3273</v>
      </c>
      <c r="M1801" s="220" t="s">
        <v>64</v>
      </c>
      <c r="N1801" s="220" t="s">
        <v>22</v>
      </c>
      <c r="O1801" s="220" t="s">
        <v>23</v>
      </c>
    </row>
    <row r="1802" spans="1:17" s="27" customFormat="1" ht="36" hidden="1" x14ac:dyDescent="0.2">
      <c r="A1802" s="196">
        <v>215</v>
      </c>
      <c r="B1802" s="2" t="s">
        <v>1211</v>
      </c>
      <c r="C1802" s="2" t="s">
        <v>1212</v>
      </c>
      <c r="D1802" s="2" t="s">
        <v>1213</v>
      </c>
      <c r="E1802" s="2" t="s">
        <v>1214</v>
      </c>
      <c r="F1802" s="2" t="s">
        <v>135</v>
      </c>
      <c r="G1802" s="2" t="s">
        <v>63</v>
      </c>
      <c r="H1802" s="66">
        <v>3</v>
      </c>
      <c r="I1802" s="2" t="s">
        <v>18</v>
      </c>
      <c r="J1802" s="2" t="s">
        <v>33</v>
      </c>
      <c r="K1802" s="261">
        <v>1026000</v>
      </c>
      <c r="L1802" s="2" t="s">
        <v>1244</v>
      </c>
      <c r="M1802" s="2" t="s">
        <v>114</v>
      </c>
      <c r="N1802" s="2" t="s">
        <v>22</v>
      </c>
      <c r="O1802" s="2" t="s">
        <v>23</v>
      </c>
      <c r="P1802" s="1" t="s">
        <v>3578</v>
      </c>
    </row>
    <row r="1803" spans="1:17" customFormat="1" ht="24" hidden="1" x14ac:dyDescent="0.25">
      <c r="A1803" s="742">
        <v>216</v>
      </c>
      <c r="B1803" s="163" t="s">
        <v>3275</v>
      </c>
      <c r="C1803" s="163" t="s">
        <v>3276</v>
      </c>
      <c r="D1803" s="163" t="s">
        <v>3277</v>
      </c>
      <c r="E1803" s="163" t="s">
        <v>3278</v>
      </c>
      <c r="F1803" s="163">
        <v>796</v>
      </c>
      <c r="G1803" s="163" t="s">
        <v>17</v>
      </c>
      <c r="H1803" s="82">
        <v>253</v>
      </c>
      <c r="I1803" s="163" t="s">
        <v>2973</v>
      </c>
      <c r="J1803" s="163" t="s">
        <v>2789</v>
      </c>
      <c r="K1803" s="268">
        <v>600018</v>
      </c>
      <c r="L1803" s="163" t="s">
        <v>3273</v>
      </c>
      <c r="M1803" s="163" t="s">
        <v>2915</v>
      </c>
      <c r="N1803" s="2" t="s">
        <v>22</v>
      </c>
      <c r="O1803" s="163" t="s">
        <v>23</v>
      </c>
      <c r="P1803" s="1" t="s">
        <v>3578</v>
      </c>
    </row>
    <row r="1804" spans="1:17" customFormat="1" ht="24" hidden="1" x14ac:dyDescent="0.25">
      <c r="A1804" s="743"/>
      <c r="B1804" s="169"/>
      <c r="C1804" s="169"/>
      <c r="D1804" s="169" t="s">
        <v>3279</v>
      </c>
      <c r="E1804" s="169" t="s">
        <v>3280</v>
      </c>
      <c r="F1804" s="169">
        <v>796</v>
      </c>
      <c r="G1804" s="169" t="s">
        <v>17</v>
      </c>
      <c r="H1804" s="39">
        <v>4</v>
      </c>
      <c r="I1804" s="169" t="s">
        <v>2973</v>
      </c>
      <c r="J1804" s="169" t="s">
        <v>2789</v>
      </c>
      <c r="K1804" s="176">
        <v>46068</v>
      </c>
      <c r="L1804" s="169"/>
      <c r="M1804" s="169"/>
      <c r="N1804" s="169"/>
      <c r="O1804" s="169"/>
    </row>
    <row r="1805" spans="1:17" customFormat="1" ht="15" hidden="1" x14ac:dyDescent="0.25">
      <c r="A1805" s="743"/>
      <c r="B1805" s="169"/>
      <c r="C1805" s="169"/>
      <c r="D1805" s="169" t="s">
        <v>3281</v>
      </c>
      <c r="E1805" s="169" t="s">
        <v>3282</v>
      </c>
      <c r="F1805" s="169">
        <v>796</v>
      </c>
      <c r="G1805" s="169" t="s">
        <v>17</v>
      </c>
      <c r="H1805" s="39">
        <v>2</v>
      </c>
      <c r="I1805" s="169" t="s">
        <v>2973</v>
      </c>
      <c r="J1805" s="169" t="s">
        <v>2789</v>
      </c>
      <c r="K1805" s="176">
        <v>24780</v>
      </c>
      <c r="L1805" s="169"/>
      <c r="M1805" s="169"/>
      <c r="N1805" s="169"/>
      <c r="O1805" s="169"/>
    </row>
    <row r="1806" spans="1:17" customFormat="1" ht="15" hidden="1" x14ac:dyDescent="0.25">
      <c r="A1806" s="743"/>
      <c r="B1806" s="169"/>
      <c r="C1806" s="169"/>
      <c r="D1806" s="169" t="s">
        <v>3283</v>
      </c>
      <c r="E1806" s="169" t="s">
        <v>3284</v>
      </c>
      <c r="F1806" s="169">
        <v>796</v>
      </c>
      <c r="G1806" s="169" t="s">
        <v>17</v>
      </c>
      <c r="H1806" s="39">
        <v>4</v>
      </c>
      <c r="I1806" s="169" t="s">
        <v>2973</v>
      </c>
      <c r="J1806" s="169" t="s">
        <v>2789</v>
      </c>
      <c r="K1806" s="176">
        <v>34372</v>
      </c>
      <c r="L1806" s="169"/>
      <c r="M1806" s="169"/>
      <c r="N1806" s="169"/>
      <c r="O1806" s="169"/>
    </row>
    <row r="1807" spans="1:17" customFormat="1" ht="24" hidden="1" x14ac:dyDescent="0.25">
      <c r="A1807" s="743"/>
      <c r="B1807" s="169"/>
      <c r="C1807" s="169"/>
      <c r="D1807" s="169" t="s">
        <v>3285</v>
      </c>
      <c r="E1807" s="169" t="s">
        <v>3286</v>
      </c>
      <c r="F1807" s="169">
        <v>796</v>
      </c>
      <c r="G1807" s="169" t="s">
        <v>17</v>
      </c>
      <c r="H1807" s="39">
        <v>2</v>
      </c>
      <c r="I1807" s="169" t="s">
        <v>2973</v>
      </c>
      <c r="J1807" s="169" t="s">
        <v>2789</v>
      </c>
      <c r="K1807" s="176">
        <v>68628</v>
      </c>
      <c r="L1807" s="169"/>
      <c r="M1807" s="169"/>
      <c r="N1807" s="169"/>
      <c r="O1807" s="169"/>
    </row>
    <row r="1808" spans="1:17" customFormat="1" ht="24" hidden="1" x14ac:dyDescent="0.25">
      <c r="A1808" s="743"/>
      <c r="B1808" s="169"/>
      <c r="C1808" s="169"/>
      <c r="D1808" s="169" t="s">
        <v>3287</v>
      </c>
      <c r="E1808" s="169" t="s">
        <v>3288</v>
      </c>
      <c r="F1808" s="169">
        <v>796</v>
      </c>
      <c r="G1808" s="169" t="s">
        <v>17</v>
      </c>
      <c r="H1808" s="39">
        <v>6</v>
      </c>
      <c r="I1808" s="169" t="s">
        <v>2973</v>
      </c>
      <c r="J1808" s="169" t="s">
        <v>2789</v>
      </c>
      <c r="K1808" s="176">
        <v>125034</v>
      </c>
      <c r="L1808" s="169"/>
      <c r="M1808" s="169"/>
      <c r="N1808" s="169"/>
      <c r="O1808" s="169"/>
    </row>
    <row r="1809" spans="1:15" customFormat="1" ht="24" hidden="1" x14ac:dyDescent="0.25">
      <c r="A1809" s="743"/>
      <c r="B1809" s="169"/>
      <c r="C1809" s="169"/>
      <c r="D1809" s="169" t="s">
        <v>3289</v>
      </c>
      <c r="E1809" s="169" t="s">
        <v>3290</v>
      </c>
      <c r="F1809" s="169">
        <v>796</v>
      </c>
      <c r="G1809" s="169" t="s">
        <v>17</v>
      </c>
      <c r="H1809" s="39">
        <v>4</v>
      </c>
      <c r="I1809" s="169" t="s">
        <v>2973</v>
      </c>
      <c r="J1809" s="169" t="s">
        <v>2789</v>
      </c>
      <c r="K1809" s="176">
        <v>37220</v>
      </c>
      <c r="L1809" s="169"/>
      <c r="M1809" s="169"/>
      <c r="N1809" s="169"/>
      <c r="O1809" s="169"/>
    </row>
    <row r="1810" spans="1:15" customFormat="1" ht="15" hidden="1" x14ac:dyDescent="0.25">
      <c r="A1810" s="743"/>
      <c r="B1810" s="169"/>
      <c r="C1810" s="169"/>
      <c r="D1810" s="169" t="s">
        <v>3291</v>
      </c>
      <c r="E1810" s="169" t="s">
        <v>3292</v>
      </c>
      <c r="F1810" s="169">
        <v>796</v>
      </c>
      <c r="G1810" s="169" t="s">
        <v>17</v>
      </c>
      <c r="H1810" s="39">
        <v>4</v>
      </c>
      <c r="I1810" s="169" t="s">
        <v>2973</v>
      </c>
      <c r="J1810" s="169" t="s">
        <v>2789</v>
      </c>
      <c r="K1810" s="176">
        <v>37644</v>
      </c>
      <c r="L1810" s="169"/>
      <c r="M1810" s="169"/>
      <c r="N1810" s="169"/>
      <c r="O1810" s="169"/>
    </row>
    <row r="1811" spans="1:15" customFormat="1" ht="24" hidden="1" x14ac:dyDescent="0.25">
      <c r="A1811" s="743"/>
      <c r="B1811" s="169"/>
      <c r="C1811" s="169"/>
      <c r="D1811" s="169" t="s">
        <v>3293</v>
      </c>
      <c r="E1811" s="169" t="s">
        <v>3294</v>
      </c>
      <c r="F1811" s="169">
        <v>796</v>
      </c>
      <c r="G1811" s="169" t="s">
        <v>17</v>
      </c>
      <c r="H1811" s="39">
        <v>4</v>
      </c>
      <c r="I1811" s="169" t="s">
        <v>2973</v>
      </c>
      <c r="J1811" s="169" t="s">
        <v>2789</v>
      </c>
      <c r="K1811" s="176">
        <v>37220</v>
      </c>
      <c r="L1811" s="169"/>
      <c r="M1811" s="169"/>
      <c r="N1811" s="169"/>
      <c r="O1811" s="169"/>
    </row>
    <row r="1812" spans="1:15" customFormat="1" ht="15" hidden="1" x14ac:dyDescent="0.25">
      <c r="A1812" s="743"/>
      <c r="B1812" s="169"/>
      <c r="C1812" s="169"/>
      <c r="D1812" s="169" t="s">
        <v>3295</v>
      </c>
      <c r="E1812" s="169" t="s">
        <v>3296</v>
      </c>
      <c r="F1812" s="169">
        <v>796</v>
      </c>
      <c r="G1812" s="169" t="s">
        <v>17</v>
      </c>
      <c r="H1812" s="39">
        <v>4</v>
      </c>
      <c r="I1812" s="169" t="s">
        <v>2973</v>
      </c>
      <c r="J1812" s="169" t="s">
        <v>2789</v>
      </c>
      <c r="K1812" s="176">
        <v>37644</v>
      </c>
      <c r="L1812" s="169"/>
      <c r="M1812" s="169"/>
      <c r="N1812" s="169"/>
      <c r="O1812" s="169"/>
    </row>
    <row r="1813" spans="1:15" customFormat="1" ht="15" hidden="1" x14ac:dyDescent="0.25">
      <c r="A1813" s="743"/>
      <c r="B1813" s="169"/>
      <c r="C1813" s="169"/>
      <c r="D1813" s="169" t="s">
        <v>3297</v>
      </c>
      <c r="E1813" s="169" t="s">
        <v>3298</v>
      </c>
      <c r="F1813" s="169">
        <v>796</v>
      </c>
      <c r="G1813" s="169" t="s">
        <v>17</v>
      </c>
      <c r="H1813" s="39">
        <v>6</v>
      </c>
      <c r="I1813" s="169" t="s">
        <v>2973</v>
      </c>
      <c r="J1813" s="169" t="s">
        <v>2789</v>
      </c>
      <c r="K1813" s="176">
        <v>27492</v>
      </c>
      <c r="L1813" s="169"/>
      <c r="M1813" s="169"/>
      <c r="N1813" s="169"/>
      <c r="O1813" s="169"/>
    </row>
    <row r="1814" spans="1:15" customFormat="1" ht="15" hidden="1" x14ac:dyDescent="0.25">
      <c r="A1814" s="743"/>
      <c r="B1814" s="169"/>
      <c r="C1814" s="169"/>
      <c r="D1814" s="169" t="s">
        <v>3299</v>
      </c>
      <c r="E1814" s="169" t="s">
        <v>3300</v>
      </c>
      <c r="F1814" s="169">
        <v>796</v>
      </c>
      <c r="G1814" s="169" t="s">
        <v>17</v>
      </c>
      <c r="H1814" s="39">
        <v>4</v>
      </c>
      <c r="I1814" s="169" t="s">
        <v>2973</v>
      </c>
      <c r="J1814" s="169" t="s">
        <v>2789</v>
      </c>
      <c r="K1814" s="176">
        <v>4660</v>
      </c>
      <c r="L1814" s="169"/>
      <c r="M1814" s="169"/>
      <c r="N1814" s="169"/>
      <c r="O1814" s="169"/>
    </row>
    <row r="1815" spans="1:15" customFormat="1" ht="24" hidden="1" x14ac:dyDescent="0.25">
      <c r="A1815" s="743"/>
      <c r="B1815" s="169"/>
      <c r="C1815" s="169"/>
      <c r="D1815" s="169" t="s">
        <v>3301</v>
      </c>
      <c r="E1815" s="169" t="s">
        <v>3302</v>
      </c>
      <c r="F1815" s="169">
        <v>796</v>
      </c>
      <c r="G1815" s="169" t="s">
        <v>17</v>
      </c>
      <c r="H1815" s="39">
        <v>200</v>
      </c>
      <c r="I1815" s="169" t="s">
        <v>2973</v>
      </c>
      <c r="J1815" s="169" t="s">
        <v>2789</v>
      </c>
      <c r="K1815" s="176">
        <v>14600</v>
      </c>
      <c r="L1815" s="169"/>
      <c r="M1815" s="169"/>
      <c r="N1815" s="169"/>
      <c r="O1815" s="169"/>
    </row>
    <row r="1816" spans="1:15" customFormat="1" ht="15" hidden="1" x14ac:dyDescent="0.25">
      <c r="A1816" s="743"/>
      <c r="B1816" s="169"/>
      <c r="C1816" s="169"/>
      <c r="D1816" s="169" t="s">
        <v>3303</v>
      </c>
      <c r="E1816" s="169" t="s">
        <v>3304</v>
      </c>
      <c r="F1816" s="169">
        <v>796</v>
      </c>
      <c r="G1816" s="169" t="s">
        <v>17</v>
      </c>
      <c r="H1816" s="39">
        <v>4</v>
      </c>
      <c r="I1816" s="169" t="s">
        <v>2973</v>
      </c>
      <c r="J1816" s="169" t="s">
        <v>2789</v>
      </c>
      <c r="K1816" s="176">
        <v>44440</v>
      </c>
      <c r="L1816" s="169"/>
      <c r="M1816" s="169"/>
      <c r="N1816" s="169"/>
      <c r="O1816" s="169"/>
    </row>
    <row r="1817" spans="1:15" customFormat="1" ht="24" hidden="1" x14ac:dyDescent="0.25">
      <c r="A1817" s="743"/>
      <c r="B1817" s="169"/>
      <c r="C1817" s="169"/>
      <c r="D1817" s="169" t="s">
        <v>3305</v>
      </c>
      <c r="E1817" s="169" t="s">
        <v>3306</v>
      </c>
      <c r="F1817" s="169">
        <v>796</v>
      </c>
      <c r="G1817" s="169" t="s">
        <v>17</v>
      </c>
      <c r="H1817" s="39">
        <v>1</v>
      </c>
      <c r="I1817" s="169" t="s">
        <v>2973</v>
      </c>
      <c r="J1817" s="169" t="s">
        <v>2789</v>
      </c>
      <c r="K1817" s="176">
        <v>5776</v>
      </c>
      <c r="L1817" s="169"/>
      <c r="M1817" s="169"/>
      <c r="N1817" s="169"/>
      <c r="O1817" s="169"/>
    </row>
    <row r="1818" spans="1:15" customFormat="1" ht="24" hidden="1" x14ac:dyDescent="0.25">
      <c r="A1818" s="744"/>
      <c r="B1818" s="211"/>
      <c r="C1818" s="211"/>
      <c r="D1818" s="211" t="s">
        <v>3307</v>
      </c>
      <c r="E1818" s="211" t="s">
        <v>3308</v>
      </c>
      <c r="F1818" s="211">
        <v>796</v>
      </c>
      <c r="G1818" s="211" t="s">
        <v>17</v>
      </c>
      <c r="H1818" s="214">
        <v>4</v>
      </c>
      <c r="I1818" s="211" t="s">
        <v>2973</v>
      </c>
      <c r="J1818" s="211" t="s">
        <v>2789</v>
      </c>
      <c r="K1818" s="215">
        <v>54440</v>
      </c>
      <c r="L1818" s="211"/>
      <c r="M1818" s="211"/>
      <c r="N1818" s="211"/>
      <c r="O1818" s="211"/>
    </row>
    <row r="1819" spans="1:15" s="197" customFormat="1" ht="24" hidden="1" x14ac:dyDescent="0.25">
      <c r="A1819" s="234">
        <v>217</v>
      </c>
      <c r="B1819" s="163" t="s">
        <v>1776</v>
      </c>
      <c r="C1819" s="163" t="s">
        <v>1777</v>
      </c>
      <c r="D1819" s="163" t="s">
        <v>3310</v>
      </c>
      <c r="E1819" s="163" t="s">
        <v>1779</v>
      </c>
      <c r="F1819" s="163" t="s">
        <v>135</v>
      </c>
      <c r="G1819" s="163" t="s">
        <v>63</v>
      </c>
      <c r="H1819" s="164">
        <f>H1820+H1821+H1822+H1823+H1824+H1825+H1826+H1827</f>
        <v>1260</v>
      </c>
      <c r="I1819" s="163" t="s">
        <v>135</v>
      </c>
      <c r="J1819" s="163" t="s">
        <v>63</v>
      </c>
      <c r="K1819" s="268">
        <f>K1820+K1821+K1822+K1823+K1824+K1825+K1826+K1827</f>
        <v>1078499.43</v>
      </c>
      <c r="L1819" s="163" t="s">
        <v>3273</v>
      </c>
      <c r="M1819" s="163" t="s">
        <v>8</v>
      </c>
      <c r="N1819" s="163" t="s">
        <v>22</v>
      </c>
      <c r="O1819" s="163" t="s">
        <v>23</v>
      </c>
    </row>
    <row r="1820" spans="1:15" s="197" customFormat="1" ht="24" hidden="1" x14ac:dyDescent="0.25">
      <c r="A1820" s="208"/>
      <c r="B1820" s="163"/>
      <c r="C1820" s="163"/>
      <c r="D1820" s="169" t="s">
        <v>1789</v>
      </c>
      <c r="E1820" s="169" t="s">
        <v>1790</v>
      </c>
      <c r="F1820" s="169">
        <v>715</v>
      </c>
      <c r="G1820" s="169" t="s">
        <v>1639</v>
      </c>
      <c r="H1820" s="198">
        <v>211</v>
      </c>
      <c r="I1820" s="169" t="s">
        <v>112</v>
      </c>
      <c r="J1820" s="169" t="s">
        <v>113</v>
      </c>
      <c r="K1820" s="199">
        <v>246853.12</v>
      </c>
      <c r="L1820" s="169"/>
      <c r="M1820" s="169"/>
      <c r="N1820" s="169"/>
      <c r="O1820" s="169"/>
    </row>
    <row r="1821" spans="1:15" s="197" customFormat="1" ht="24" hidden="1" x14ac:dyDescent="0.25">
      <c r="A1821" s="208"/>
      <c r="B1821" s="163"/>
      <c r="C1821" s="163"/>
      <c r="D1821" s="169" t="s">
        <v>1791</v>
      </c>
      <c r="E1821" s="169" t="s">
        <v>1790</v>
      </c>
      <c r="F1821" s="169">
        <v>715</v>
      </c>
      <c r="G1821" s="169" t="s">
        <v>1639</v>
      </c>
      <c r="H1821" s="198">
        <v>284</v>
      </c>
      <c r="I1821" s="169" t="s">
        <v>112</v>
      </c>
      <c r="J1821" s="169" t="s">
        <v>113</v>
      </c>
      <c r="K1821" s="199">
        <v>349464.84</v>
      </c>
      <c r="L1821" s="169"/>
      <c r="M1821" s="169"/>
      <c r="N1821" s="169"/>
      <c r="O1821" s="169"/>
    </row>
    <row r="1822" spans="1:15" s="197" customFormat="1" ht="24" hidden="1" x14ac:dyDescent="0.25">
      <c r="A1822" s="208"/>
      <c r="B1822" s="163"/>
      <c r="C1822" s="163"/>
      <c r="D1822" s="169" t="s">
        <v>1792</v>
      </c>
      <c r="E1822" s="169" t="s">
        <v>1793</v>
      </c>
      <c r="F1822" s="169">
        <v>715</v>
      </c>
      <c r="G1822" s="169" t="s">
        <v>1639</v>
      </c>
      <c r="H1822" s="198">
        <v>117</v>
      </c>
      <c r="I1822" s="169" t="s">
        <v>112</v>
      </c>
      <c r="J1822" s="169" t="s">
        <v>113</v>
      </c>
      <c r="K1822" s="199">
        <v>166873.59</v>
      </c>
      <c r="L1822" s="169"/>
      <c r="M1822" s="169"/>
      <c r="N1822" s="169"/>
      <c r="O1822" s="169"/>
    </row>
    <row r="1823" spans="1:15" s="197" customFormat="1" ht="24" hidden="1" x14ac:dyDescent="0.25">
      <c r="A1823" s="208"/>
      <c r="B1823" s="163"/>
      <c r="C1823" s="163"/>
      <c r="D1823" s="169" t="s">
        <v>1794</v>
      </c>
      <c r="E1823" s="169" t="s">
        <v>1793</v>
      </c>
      <c r="F1823" s="169">
        <v>715</v>
      </c>
      <c r="G1823" s="169" t="s">
        <v>1639</v>
      </c>
      <c r="H1823" s="198">
        <v>90</v>
      </c>
      <c r="I1823" s="169" t="s">
        <v>112</v>
      </c>
      <c r="J1823" s="169" t="s">
        <v>113</v>
      </c>
      <c r="K1823" s="199">
        <v>121652.1</v>
      </c>
      <c r="L1823" s="169"/>
      <c r="M1823" s="169"/>
      <c r="N1823" s="169"/>
      <c r="O1823" s="169"/>
    </row>
    <row r="1824" spans="1:15" s="197" customFormat="1" ht="24" hidden="1" x14ac:dyDescent="0.25">
      <c r="A1824" s="208"/>
      <c r="B1824" s="163"/>
      <c r="C1824" s="163"/>
      <c r="D1824" s="169" t="s">
        <v>1822</v>
      </c>
      <c r="E1824" s="169" t="s">
        <v>1793</v>
      </c>
      <c r="F1824" s="169">
        <v>715</v>
      </c>
      <c r="G1824" s="169" t="s">
        <v>1639</v>
      </c>
      <c r="H1824" s="198">
        <v>216</v>
      </c>
      <c r="I1824" s="169" t="s">
        <v>112</v>
      </c>
      <c r="J1824" s="169" t="s">
        <v>113</v>
      </c>
      <c r="K1824" s="199">
        <v>60406.559999999998</v>
      </c>
      <c r="L1824" s="169"/>
      <c r="M1824" s="169"/>
      <c r="N1824" s="169"/>
      <c r="O1824" s="169"/>
    </row>
    <row r="1825" spans="1:15" s="197" customFormat="1" ht="24" hidden="1" x14ac:dyDescent="0.25">
      <c r="A1825" s="208"/>
      <c r="B1825" s="163"/>
      <c r="C1825" s="163"/>
      <c r="D1825" s="169" t="s">
        <v>1839</v>
      </c>
      <c r="E1825" s="169" t="s">
        <v>1793</v>
      </c>
      <c r="F1825" s="169">
        <v>839</v>
      </c>
      <c r="G1825" s="169" t="s">
        <v>143</v>
      </c>
      <c r="H1825" s="198">
        <v>92</v>
      </c>
      <c r="I1825" s="169" t="s">
        <v>112</v>
      </c>
      <c r="J1825" s="169" t="s">
        <v>113</v>
      </c>
      <c r="K1825" s="199">
        <v>44597</v>
      </c>
      <c r="L1825" s="169"/>
      <c r="M1825" s="169"/>
      <c r="N1825" s="169"/>
      <c r="O1825" s="169"/>
    </row>
    <row r="1826" spans="1:15" s="197" customFormat="1" ht="24" hidden="1" x14ac:dyDescent="0.25">
      <c r="A1826" s="208"/>
      <c r="B1826" s="163"/>
      <c r="C1826" s="163"/>
      <c r="D1826" s="169" t="s">
        <v>1840</v>
      </c>
      <c r="E1826" s="169" t="s">
        <v>1793</v>
      </c>
      <c r="F1826" s="169">
        <v>839</v>
      </c>
      <c r="G1826" s="169" t="s">
        <v>143</v>
      </c>
      <c r="H1826" s="198">
        <v>116</v>
      </c>
      <c r="I1826" s="169" t="s">
        <v>112</v>
      </c>
      <c r="J1826" s="169" t="s">
        <v>113</v>
      </c>
      <c r="K1826" s="199">
        <v>32440.560000000001</v>
      </c>
      <c r="L1826" s="169"/>
      <c r="M1826" s="169"/>
      <c r="N1826" s="169"/>
      <c r="O1826" s="169"/>
    </row>
    <row r="1827" spans="1:15" s="197" customFormat="1" ht="24" hidden="1" x14ac:dyDescent="0.25">
      <c r="A1827" s="208"/>
      <c r="B1827" s="210"/>
      <c r="C1827" s="210"/>
      <c r="D1827" s="211" t="s">
        <v>1841</v>
      </c>
      <c r="E1827" s="211" t="s">
        <v>1793</v>
      </c>
      <c r="F1827" s="211">
        <v>839</v>
      </c>
      <c r="G1827" s="211" t="s">
        <v>143</v>
      </c>
      <c r="H1827" s="212">
        <v>134</v>
      </c>
      <c r="I1827" s="211" t="s">
        <v>112</v>
      </c>
      <c r="J1827" s="211" t="s">
        <v>113</v>
      </c>
      <c r="K1827" s="213">
        <v>56211.66</v>
      </c>
      <c r="L1827" s="211"/>
      <c r="M1827" s="211"/>
      <c r="N1827" s="211"/>
      <c r="O1827" s="211"/>
    </row>
    <row r="1828" spans="1:15" s="197" customFormat="1" ht="24" hidden="1" x14ac:dyDescent="0.25">
      <c r="A1828" s="231">
        <v>218</v>
      </c>
      <c r="B1828" s="163" t="s">
        <v>1776</v>
      </c>
      <c r="C1828" s="163" t="s">
        <v>1777</v>
      </c>
      <c r="D1828" s="163" t="s">
        <v>3311</v>
      </c>
      <c r="E1828" s="163" t="s">
        <v>1779</v>
      </c>
      <c r="F1828" s="163" t="s">
        <v>135</v>
      </c>
      <c r="G1828" s="163" t="s">
        <v>63</v>
      </c>
      <c r="H1828" s="164">
        <f>H1829+H1830+H1831+H1832+H1833+H1834+H1835+H1836+H1837</f>
        <v>48457</v>
      </c>
      <c r="I1828" s="163" t="s">
        <v>135</v>
      </c>
      <c r="J1828" s="163" t="s">
        <v>63</v>
      </c>
      <c r="K1828" s="268">
        <f>K1829+K1830+K1831+K1832+K1833+K1834+K1835+K1836+K1837</f>
        <v>1637384.4500000002</v>
      </c>
      <c r="L1828" s="163" t="s">
        <v>3273</v>
      </c>
      <c r="M1828" s="163" t="s">
        <v>8</v>
      </c>
      <c r="N1828" s="163" t="s">
        <v>22</v>
      </c>
      <c r="O1828" s="163" t="s">
        <v>23</v>
      </c>
    </row>
    <row r="1829" spans="1:15" s="197" customFormat="1" ht="24" hidden="1" x14ac:dyDescent="0.25">
      <c r="A1829" s="208"/>
      <c r="B1829" s="163"/>
      <c r="C1829" s="163"/>
      <c r="D1829" s="169" t="s">
        <v>1804</v>
      </c>
      <c r="E1829" s="169" t="s">
        <v>1805</v>
      </c>
      <c r="F1829" s="169">
        <v>715</v>
      </c>
      <c r="G1829" s="169" t="s">
        <v>1639</v>
      </c>
      <c r="H1829" s="198">
        <v>40</v>
      </c>
      <c r="I1829" s="169" t="s">
        <v>112</v>
      </c>
      <c r="J1829" s="169" t="s">
        <v>113</v>
      </c>
      <c r="K1829" s="199">
        <v>2301.6</v>
      </c>
      <c r="L1829" s="169"/>
      <c r="M1829" s="169"/>
      <c r="N1829" s="169"/>
      <c r="O1829" s="169"/>
    </row>
    <row r="1830" spans="1:15" s="197" customFormat="1" ht="24" hidden="1" x14ac:dyDescent="0.25">
      <c r="A1830" s="208"/>
      <c r="B1830" s="163"/>
      <c r="C1830" s="163"/>
      <c r="D1830" s="169" t="s">
        <v>1806</v>
      </c>
      <c r="E1830" s="169" t="s">
        <v>1807</v>
      </c>
      <c r="F1830" s="169">
        <v>715</v>
      </c>
      <c r="G1830" s="169" t="s">
        <v>1639</v>
      </c>
      <c r="H1830" s="198">
        <v>790</v>
      </c>
      <c r="I1830" s="169" t="s">
        <v>112</v>
      </c>
      <c r="J1830" s="169" t="s">
        <v>113</v>
      </c>
      <c r="K1830" s="199">
        <v>145344.20000000001</v>
      </c>
      <c r="L1830" s="169"/>
      <c r="M1830" s="169"/>
      <c r="N1830" s="169"/>
      <c r="O1830" s="169"/>
    </row>
    <row r="1831" spans="1:15" s="197" customFormat="1" ht="24" hidden="1" x14ac:dyDescent="0.25">
      <c r="A1831" s="208"/>
      <c r="B1831" s="163"/>
      <c r="C1831" s="163"/>
      <c r="D1831" s="169" t="s">
        <v>1808</v>
      </c>
      <c r="E1831" s="169" t="s">
        <v>1805</v>
      </c>
      <c r="F1831" s="169">
        <v>715</v>
      </c>
      <c r="G1831" s="169" t="s">
        <v>1639</v>
      </c>
      <c r="H1831" s="198">
        <v>1256</v>
      </c>
      <c r="I1831" s="169" t="s">
        <v>112</v>
      </c>
      <c r="J1831" s="169" t="s">
        <v>113</v>
      </c>
      <c r="K1831" s="199">
        <v>17885.439999999999</v>
      </c>
      <c r="L1831" s="169"/>
      <c r="M1831" s="169"/>
      <c r="N1831" s="169"/>
      <c r="O1831" s="169"/>
    </row>
    <row r="1832" spans="1:15" s="197" customFormat="1" ht="36" hidden="1" x14ac:dyDescent="0.25">
      <c r="A1832" s="208"/>
      <c r="B1832" s="163"/>
      <c r="C1832" s="163"/>
      <c r="D1832" s="169" t="s">
        <v>1809</v>
      </c>
      <c r="E1832" s="169" t="s">
        <v>1805</v>
      </c>
      <c r="F1832" s="169">
        <v>715</v>
      </c>
      <c r="G1832" s="169" t="s">
        <v>1639</v>
      </c>
      <c r="H1832" s="198">
        <v>5663</v>
      </c>
      <c r="I1832" s="169" t="s">
        <v>112</v>
      </c>
      <c r="J1832" s="169" t="s">
        <v>113</v>
      </c>
      <c r="K1832" s="199">
        <v>800521.68</v>
      </c>
      <c r="L1832" s="169"/>
      <c r="M1832" s="169"/>
      <c r="N1832" s="169"/>
      <c r="O1832" s="169"/>
    </row>
    <row r="1833" spans="1:15" s="197" customFormat="1" ht="24" hidden="1" x14ac:dyDescent="0.25">
      <c r="A1833" s="208"/>
      <c r="B1833" s="163"/>
      <c r="C1833" s="163"/>
      <c r="D1833" s="169" t="s">
        <v>1810</v>
      </c>
      <c r="E1833" s="169" t="s">
        <v>1805</v>
      </c>
      <c r="F1833" s="169">
        <v>715</v>
      </c>
      <c r="G1833" s="169" t="s">
        <v>1639</v>
      </c>
      <c r="H1833" s="198">
        <v>10508</v>
      </c>
      <c r="I1833" s="169" t="s">
        <v>112</v>
      </c>
      <c r="J1833" s="169" t="s">
        <v>113</v>
      </c>
      <c r="K1833" s="199">
        <v>292122.40000000002</v>
      </c>
      <c r="L1833" s="169"/>
      <c r="M1833" s="169"/>
      <c r="N1833" s="169"/>
      <c r="O1833" s="169"/>
    </row>
    <row r="1834" spans="1:15" s="197" customFormat="1" ht="24" hidden="1" x14ac:dyDescent="0.25">
      <c r="A1834" s="208"/>
      <c r="B1834" s="163"/>
      <c r="C1834" s="163"/>
      <c r="D1834" s="169" t="s">
        <v>1811</v>
      </c>
      <c r="E1834" s="169" t="s">
        <v>1805</v>
      </c>
      <c r="F1834" s="169">
        <v>715</v>
      </c>
      <c r="G1834" s="169" t="s">
        <v>1639</v>
      </c>
      <c r="H1834" s="198">
        <v>24918</v>
      </c>
      <c r="I1834" s="169" t="s">
        <v>112</v>
      </c>
      <c r="J1834" s="169" t="s">
        <v>113</v>
      </c>
      <c r="K1834" s="199">
        <v>207068.58</v>
      </c>
      <c r="L1834" s="169"/>
      <c r="M1834" s="169"/>
      <c r="N1834" s="169"/>
      <c r="O1834" s="169"/>
    </row>
    <row r="1835" spans="1:15" s="197" customFormat="1" ht="24" hidden="1" x14ac:dyDescent="0.25">
      <c r="A1835" s="208"/>
      <c r="B1835" s="163"/>
      <c r="C1835" s="163"/>
      <c r="D1835" s="169" t="s">
        <v>1829</v>
      </c>
      <c r="E1835" s="169" t="s">
        <v>1830</v>
      </c>
      <c r="F1835" s="169">
        <v>715</v>
      </c>
      <c r="G1835" s="169" t="s">
        <v>1639</v>
      </c>
      <c r="H1835" s="198">
        <v>1824</v>
      </c>
      <c r="I1835" s="169" t="s">
        <v>112</v>
      </c>
      <c r="J1835" s="169" t="s">
        <v>113</v>
      </c>
      <c r="K1835" s="199">
        <v>69257.279999999999</v>
      </c>
      <c r="L1835" s="169"/>
      <c r="M1835" s="169"/>
      <c r="N1835" s="169"/>
      <c r="O1835" s="169"/>
    </row>
    <row r="1836" spans="1:15" s="197" customFormat="1" ht="24" hidden="1" x14ac:dyDescent="0.25">
      <c r="A1836" s="208"/>
      <c r="B1836" s="163"/>
      <c r="C1836" s="163"/>
      <c r="D1836" s="169" t="s">
        <v>1831</v>
      </c>
      <c r="E1836" s="169" t="s">
        <v>1830</v>
      </c>
      <c r="F1836" s="169">
        <v>715</v>
      </c>
      <c r="G1836" s="169" t="s">
        <v>1639</v>
      </c>
      <c r="H1836" s="198">
        <v>3299</v>
      </c>
      <c r="I1836" s="169" t="s">
        <v>112</v>
      </c>
      <c r="J1836" s="169" t="s">
        <v>113</v>
      </c>
      <c r="K1836" s="199">
        <v>69048.070000000007</v>
      </c>
      <c r="L1836" s="169"/>
      <c r="M1836" s="169"/>
      <c r="N1836" s="169"/>
      <c r="O1836" s="169"/>
    </row>
    <row r="1837" spans="1:15" s="197" customFormat="1" ht="24" hidden="1" x14ac:dyDescent="0.25">
      <c r="A1837" s="209"/>
      <c r="B1837" s="210"/>
      <c r="C1837" s="210"/>
      <c r="D1837" s="211" t="s">
        <v>1832</v>
      </c>
      <c r="E1837" s="211" t="s">
        <v>1833</v>
      </c>
      <c r="F1837" s="211">
        <v>715</v>
      </c>
      <c r="G1837" s="211" t="s">
        <v>1639</v>
      </c>
      <c r="H1837" s="212">
        <v>159</v>
      </c>
      <c r="I1837" s="211" t="s">
        <v>112</v>
      </c>
      <c r="J1837" s="211" t="s">
        <v>113</v>
      </c>
      <c r="K1837" s="213">
        <v>33835.199999999997</v>
      </c>
      <c r="L1837" s="211"/>
      <c r="M1837" s="211"/>
      <c r="N1837" s="211"/>
      <c r="O1837" s="211"/>
    </row>
    <row r="1838" spans="1:15" s="197" customFormat="1" ht="24" hidden="1" x14ac:dyDescent="0.25">
      <c r="A1838" s="234">
        <v>219</v>
      </c>
      <c r="B1838" s="163" t="s">
        <v>1843</v>
      </c>
      <c r="C1838" s="163" t="s">
        <v>1844</v>
      </c>
      <c r="D1838" s="163" t="s">
        <v>3312</v>
      </c>
      <c r="E1838" s="163" t="s">
        <v>1846</v>
      </c>
      <c r="F1838" s="163" t="s">
        <v>135</v>
      </c>
      <c r="G1838" s="163" t="s">
        <v>63</v>
      </c>
      <c r="H1838" s="164">
        <f>H1839+H1840+H1841+H1842+H1843+H1844+H1845+H1846+H1847+H1848+H1849+H1850+H1851+H1852+H1853+H1854+H1855+H1856+H1857+H1858+H1859+H1860+H1862+H1863+H1864+H1865+H1866+H1867+H1868+H1869+H1870+H1871+H1872+H1873+H1874+H1875+H1876+H1877+H1878+H1879+H1880+H1881+H1882+H1883+H1884+H1885+H1886+H1887+H1888+H1889+H1890+H1891+H1892+H1893+H1894+H1895+H1896+H1897+H1898+H1899+H1900+H1901+H1902+H1903+H1904+H1905+H1906+H1907+H1908+H1909+H1910+H1911+H1912+H1913+H1914+H1915+H1916+H1917+H1918+H1919+H1920+H1921+H1922+H1923+H1924+H1925+H1926+H1927+H1928+H1929+H1930+H1931+H1932+H1933+H1934+H1935+H1936+H1937+H1938+H1939+H1861</f>
        <v>6585</v>
      </c>
      <c r="I1838" s="163" t="s">
        <v>112</v>
      </c>
      <c r="J1838" s="163" t="s">
        <v>113</v>
      </c>
      <c r="K1838" s="268">
        <f>K1839+K1840+K1841+K1842+K1843+K1844+K1845+K1846+K1847+K1848+K1849+K1850+K1851+K1852+K1853+K1854+K1855+K1856+K1857+K1858+K1859+K1860+K1862+K1863+K1864+K1865+K1866+K1867+K1868+K1869+K1870+K1871+K1872+K1873+K1874+K1875+K1876+K1877+K1878+K1879+K1880+K1881+K1882+K1883+K1884+K1885+K1886+K1887+K1888+K1889+K1890+K1891+K1892+K1893+K1894+K1895+K1896+K1897+K1898+K1899+K1900+K1901+K1902+K1903+K1904+K1905+K1906+K1907+K1908+K1909+K1910+K1911+K1912+K1913+K1914+K1915+K1916+K1917+K1918+K1919+K1920+K1921+K1922+K1923+K1924+K1925+K1926+K1927+K1928+K1929+K1930+K1931+K1932+K1933+K1934+K1935+K1936+K1937+K1938+K1939+K1861</f>
        <v>1628793.9300000004</v>
      </c>
      <c r="L1838" s="163" t="s">
        <v>3273</v>
      </c>
      <c r="M1838" s="163" t="s">
        <v>8</v>
      </c>
      <c r="N1838" s="163" t="s">
        <v>22</v>
      </c>
      <c r="O1838" s="163" t="s">
        <v>23</v>
      </c>
    </row>
    <row r="1839" spans="1:15" s="197" customFormat="1" ht="24" hidden="1" x14ac:dyDescent="0.25">
      <c r="A1839" s="208"/>
      <c r="B1839" s="163"/>
      <c r="C1839" s="163"/>
      <c r="D1839" s="169" t="s">
        <v>1863</v>
      </c>
      <c r="E1839" s="169" t="s">
        <v>1864</v>
      </c>
      <c r="F1839" s="169">
        <v>839</v>
      </c>
      <c r="G1839" s="169" t="s">
        <v>143</v>
      </c>
      <c r="H1839" s="198">
        <v>32</v>
      </c>
      <c r="I1839" s="169" t="s">
        <v>112</v>
      </c>
      <c r="J1839" s="169" t="s">
        <v>113</v>
      </c>
      <c r="K1839" s="199">
        <v>9120</v>
      </c>
      <c r="L1839" s="169"/>
      <c r="M1839" s="169"/>
      <c r="N1839" s="169"/>
      <c r="O1839" s="169"/>
    </row>
    <row r="1840" spans="1:15" s="197" customFormat="1" ht="24" hidden="1" x14ac:dyDescent="0.25">
      <c r="A1840" s="208"/>
      <c r="B1840" s="163"/>
      <c r="C1840" s="163"/>
      <c r="D1840" s="169" t="s">
        <v>1865</v>
      </c>
      <c r="E1840" s="169" t="s">
        <v>1864</v>
      </c>
      <c r="F1840" s="169">
        <v>839</v>
      </c>
      <c r="G1840" s="169" t="s">
        <v>143</v>
      </c>
      <c r="H1840" s="198">
        <v>118</v>
      </c>
      <c r="I1840" s="169" t="s">
        <v>112</v>
      </c>
      <c r="J1840" s="169" t="s">
        <v>113</v>
      </c>
      <c r="K1840" s="199">
        <v>33630</v>
      </c>
      <c r="L1840" s="169"/>
      <c r="M1840" s="169"/>
      <c r="N1840" s="169"/>
      <c r="O1840" s="169"/>
    </row>
    <row r="1841" spans="1:15" s="197" customFormat="1" ht="24" hidden="1" x14ac:dyDescent="0.25">
      <c r="A1841" s="208"/>
      <c r="B1841" s="163"/>
      <c r="C1841" s="163"/>
      <c r="D1841" s="169" t="s">
        <v>1866</v>
      </c>
      <c r="E1841" s="169" t="s">
        <v>1864</v>
      </c>
      <c r="F1841" s="169">
        <v>839</v>
      </c>
      <c r="G1841" s="169" t="s">
        <v>143</v>
      </c>
      <c r="H1841" s="198">
        <v>42</v>
      </c>
      <c r="I1841" s="169" t="s">
        <v>112</v>
      </c>
      <c r="J1841" s="169" t="s">
        <v>113</v>
      </c>
      <c r="K1841" s="199">
        <v>11970</v>
      </c>
      <c r="L1841" s="169"/>
      <c r="M1841" s="169"/>
      <c r="N1841" s="169"/>
      <c r="O1841" s="169"/>
    </row>
    <row r="1842" spans="1:15" s="197" customFormat="1" ht="24" hidden="1" x14ac:dyDescent="0.25">
      <c r="A1842" s="208"/>
      <c r="B1842" s="163"/>
      <c r="C1842" s="163"/>
      <c r="D1842" s="169" t="s">
        <v>1867</v>
      </c>
      <c r="E1842" s="169" t="s">
        <v>1864</v>
      </c>
      <c r="F1842" s="169">
        <v>839</v>
      </c>
      <c r="G1842" s="169" t="s">
        <v>143</v>
      </c>
      <c r="H1842" s="198">
        <v>24</v>
      </c>
      <c r="I1842" s="169" t="s">
        <v>112</v>
      </c>
      <c r="J1842" s="169" t="s">
        <v>113</v>
      </c>
      <c r="K1842" s="199">
        <v>6840</v>
      </c>
      <c r="L1842" s="169"/>
      <c r="M1842" s="169"/>
      <c r="N1842" s="169"/>
      <c r="O1842" s="169"/>
    </row>
    <row r="1843" spans="1:15" s="197" customFormat="1" ht="24" hidden="1" x14ac:dyDescent="0.25">
      <c r="A1843" s="208"/>
      <c r="B1843" s="163"/>
      <c r="C1843" s="163"/>
      <c r="D1843" s="169" t="s">
        <v>1868</v>
      </c>
      <c r="E1843" s="169" t="s">
        <v>1864</v>
      </c>
      <c r="F1843" s="169">
        <v>839</v>
      </c>
      <c r="G1843" s="169" t="s">
        <v>143</v>
      </c>
      <c r="H1843" s="198">
        <v>134</v>
      </c>
      <c r="I1843" s="169" t="s">
        <v>112</v>
      </c>
      <c r="J1843" s="169" t="s">
        <v>113</v>
      </c>
      <c r="K1843" s="199">
        <v>38190</v>
      </c>
      <c r="L1843" s="169"/>
      <c r="M1843" s="169"/>
      <c r="N1843" s="169"/>
      <c r="O1843" s="169"/>
    </row>
    <row r="1844" spans="1:15" s="197" customFormat="1" ht="24" hidden="1" x14ac:dyDescent="0.25">
      <c r="A1844" s="208"/>
      <c r="B1844" s="163"/>
      <c r="C1844" s="163"/>
      <c r="D1844" s="169" t="s">
        <v>1869</v>
      </c>
      <c r="E1844" s="169" t="s">
        <v>1864</v>
      </c>
      <c r="F1844" s="169">
        <v>839</v>
      </c>
      <c r="G1844" s="169" t="s">
        <v>143</v>
      </c>
      <c r="H1844" s="198">
        <v>1052</v>
      </c>
      <c r="I1844" s="169" t="s">
        <v>112</v>
      </c>
      <c r="J1844" s="169" t="s">
        <v>113</v>
      </c>
      <c r="K1844" s="199">
        <v>299820</v>
      </c>
      <c r="L1844" s="169"/>
      <c r="M1844" s="169"/>
      <c r="N1844" s="169"/>
      <c r="O1844" s="169"/>
    </row>
    <row r="1845" spans="1:15" s="197" customFormat="1" ht="24" hidden="1" x14ac:dyDescent="0.25">
      <c r="A1845" s="208"/>
      <c r="B1845" s="163"/>
      <c r="C1845" s="163"/>
      <c r="D1845" s="169" t="s">
        <v>1870</v>
      </c>
      <c r="E1845" s="169" t="s">
        <v>1864</v>
      </c>
      <c r="F1845" s="169">
        <v>839</v>
      </c>
      <c r="G1845" s="169" t="s">
        <v>143</v>
      </c>
      <c r="H1845" s="198">
        <v>314</v>
      </c>
      <c r="I1845" s="169" t="s">
        <v>112</v>
      </c>
      <c r="J1845" s="169" t="s">
        <v>113</v>
      </c>
      <c r="K1845" s="199">
        <v>89490</v>
      </c>
      <c r="L1845" s="169"/>
      <c r="M1845" s="169"/>
      <c r="N1845" s="169"/>
      <c r="O1845" s="169"/>
    </row>
    <row r="1846" spans="1:15" s="197" customFormat="1" ht="24" hidden="1" x14ac:dyDescent="0.25">
      <c r="A1846" s="208"/>
      <c r="B1846" s="163"/>
      <c r="C1846" s="163"/>
      <c r="D1846" s="169" t="s">
        <v>1871</v>
      </c>
      <c r="E1846" s="169" t="s">
        <v>1864</v>
      </c>
      <c r="F1846" s="169">
        <v>839</v>
      </c>
      <c r="G1846" s="169" t="s">
        <v>143</v>
      </c>
      <c r="H1846" s="198">
        <v>4</v>
      </c>
      <c r="I1846" s="169" t="s">
        <v>112</v>
      </c>
      <c r="J1846" s="169" t="s">
        <v>113</v>
      </c>
      <c r="K1846" s="199">
        <v>1140</v>
      </c>
      <c r="L1846" s="169"/>
      <c r="M1846" s="169"/>
      <c r="N1846" s="169"/>
      <c r="O1846" s="169"/>
    </row>
    <row r="1847" spans="1:15" s="197" customFormat="1" ht="24" hidden="1" x14ac:dyDescent="0.25">
      <c r="A1847" s="208"/>
      <c r="B1847" s="163"/>
      <c r="C1847" s="163"/>
      <c r="D1847" s="169" t="s">
        <v>1872</v>
      </c>
      <c r="E1847" s="169" t="s">
        <v>1864</v>
      </c>
      <c r="F1847" s="169">
        <v>839</v>
      </c>
      <c r="G1847" s="169" t="s">
        <v>143</v>
      </c>
      <c r="H1847" s="198">
        <v>60</v>
      </c>
      <c r="I1847" s="169" t="s">
        <v>112</v>
      </c>
      <c r="J1847" s="169" t="s">
        <v>113</v>
      </c>
      <c r="K1847" s="199">
        <v>17100</v>
      </c>
      <c r="L1847" s="169"/>
      <c r="M1847" s="169"/>
      <c r="N1847" s="169"/>
      <c r="O1847" s="169"/>
    </row>
    <row r="1848" spans="1:15" s="197" customFormat="1" ht="24" hidden="1" x14ac:dyDescent="0.25">
      <c r="A1848" s="208"/>
      <c r="B1848" s="163"/>
      <c r="C1848" s="163"/>
      <c r="D1848" s="169" t="s">
        <v>1873</v>
      </c>
      <c r="E1848" s="169" t="s">
        <v>1864</v>
      </c>
      <c r="F1848" s="169">
        <v>839</v>
      </c>
      <c r="G1848" s="169" t="s">
        <v>143</v>
      </c>
      <c r="H1848" s="198">
        <v>693</v>
      </c>
      <c r="I1848" s="169" t="s">
        <v>112</v>
      </c>
      <c r="J1848" s="169" t="s">
        <v>113</v>
      </c>
      <c r="K1848" s="199">
        <v>197505</v>
      </c>
      <c r="L1848" s="169"/>
      <c r="M1848" s="169"/>
      <c r="N1848" s="169"/>
      <c r="O1848" s="169"/>
    </row>
    <row r="1849" spans="1:15" s="197" customFormat="1" ht="24" hidden="1" x14ac:dyDescent="0.25">
      <c r="A1849" s="208"/>
      <c r="B1849" s="163"/>
      <c r="C1849" s="163"/>
      <c r="D1849" s="169" t="s">
        <v>1874</v>
      </c>
      <c r="E1849" s="169" t="s">
        <v>1864</v>
      </c>
      <c r="F1849" s="169">
        <v>839</v>
      </c>
      <c r="G1849" s="169" t="s">
        <v>143</v>
      </c>
      <c r="H1849" s="198">
        <v>371</v>
      </c>
      <c r="I1849" s="169" t="s">
        <v>112</v>
      </c>
      <c r="J1849" s="169" t="s">
        <v>113</v>
      </c>
      <c r="K1849" s="199">
        <v>105735</v>
      </c>
      <c r="L1849" s="169"/>
      <c r="M1849" s="169"/>
      <c r="N1849" s="169"/>
      <c r="O1849" s="169"/>
    </row>
    <row r="1850" spans="1:15" s="197" customFormat="1" ht="24" hidden="1" x14ac:dyDescent="0.25">
      <c r="A1850" s="208"/>
      <c r="B1850" s="163"/>
      <c r="C1850" s="163"/>
      <c r="D1850" s="169" t="s">
        <v>1875</v>
      </c>
      <c r="E1850" s="169" t="s">
        <v>1864</v>
      </c>
      <c r="F1850" s="169">
        <v>839</v>
      </c>
      <c r="G1850" s="169" t="s">
        <v>143</v>
      </c>
      <c r="H1850" s="198">
        <v>19</v>
      </c>
      <c r="I1850" s="169" t="s">
        <v>112</v>
      </c>
      <c r="J1850" s="169" t="s">
        <v>113</v>
      </c>
      <c r="K1850" s="199">
        <v>5415</v>
      </c>
      <c r="L1850" s="169"/>
      <c r="M1850" s="169"/>
      <c r="N1850" s="169"/>
      <c r="O1850" s="169"/>
    </row>
    <row r="1851" spans="1:15" s="197" customFormat="1" ht="24" hidden="1" x14ac:dyDescent="0.25">
      <c r="A1851" s="208"/>
      <c r="B1851" s="163"/>
      <c r="C1851" s="163"/>
      <c r="D1851" s="169" t="s">
        <v>1876</v>
      </c>
      <c r="E1851" s="169" t="s">
        <v>1864</v>
      </c>
      <c r="F1851" s="169">
        <v>839</v>
      </c>
      <c r="G1851" s="169" t="s">
        <v>143</v>
      </c>
      <c r="H1851" s="198">
        <v>4</v>
      </c>
      <c r="I1851" s="169" t="s">
        <v>112</v>
      </c>
      <c r="J1851" s="169" t="s">
        <v>113</v>
      </c>
      <c r="K1851" s="199">
        <v>1140</v>
      </c>
      <c r="L1851" s="169"/>
      <c r="M1851" s="169"/>
      <c r="N1851" s="169"/>
      <c r="O1851" s="169"/>
    </row>
    <row r="1852" spans="1:15" s="197" customFormat="1" ht="24" hidden="1" x14ac:dyDescent="0.25">
      <c r="A1852" s="208"/>
      <c r="B1852" s="163"/>
      <c r="C1852" s="163"/>
      <c r="D1852" s="169" t="s">
        <v>1877</v>
      </c>
      <c r="E1852" s="169" t="s">
        <v>1864</v>
      </c>
      <c r="F1852" s="169">
        <v>839</v>
      </c>
      <c r="G1852" s="169" t="s">
        <v>143</v>
      </c>
      <c r="H1852" s="198">
        <v>138</v>
      </c>
      <c r="I1852" s="169" t="s">
        <v>112</v>
      </c>
      <c r="J1852" s="169" t="s">
        <v>113</v>
      </c>
      <c r="K1852" s="199">
        <v>39330</v>
      </c>
      <c r="L1852" s="169"/>
      <c r="M1852" s="169"/>
      <c r="N1852" s="169"/>
      <c r="O1852" s="169"/>
    </row>
    <row r="1853" spans="1:15" s="197" customFormat="1" ht="24" hidden="1" x14ac:dyDescent="0.25">
      <c r="A1853" s="208"/>
      <c r="B1853" s="163"/>
      <c r="C1853" s="163"/>
      <c r="D1853" s="169" t="s">
        <v>1878</v>
      </c>
      <c r="E1853" s="169" t="s">
        <v>1864</v>
      </c>
      <c r="F1853" s="169">
        <v>839</v>
      </c>
      <c r="G1853" s="169" t="s">
        <v>143</v>
      </c>
      <c r="H1853" s="198">
        <v>128</v>
      </c>
      <c r="I1853" s="169" t="s">
        <v>112</v>
      </c>
      <c r="J1853" s="169" t="s">
        <v>113</v>
      </c>
      <c r="K1853" s="199">
        <v>36480</v>
      </c>
      <c r="L1853" s="169"/>
      <c r="M1853" s="169"/>
      <c r="N1853" s="169"/>
      <c r="O1853" s="169"/>
    </row>
    <row r="1854" spans="1:15" s="197" customFormat="1" ht="24" hidden="1" x14ac:dyDescent="0.25">
      <c r="A1854" s="208"/>
      <c r="B1854" s="163"/>
      <c r="C1854" s="163"/>
      <c r="D1854" s="169" t="s">
        <v>1879</v>
      </c>
      <c r="E1854" s="169" t="s">
        <v>1864</v>
      </c>
      <c r="F1854" s="169">
        <v>839</v>
      </c>
      <c r="G1854" s="169" t="s">
        <v>143</v>
      </c>
      <c r="H1854" s="198">
        <v>10</v>
      </c>
      <c r="I1854" s="169" t="s">
        <v>112</v>
      </c>
      <c r="J1854" s="169" t="s">
        <v>113</v>
      </c>
      <c r="K1854" s="199">
        <v>2850</v>
      </c>
      <c r="L1854" s="169"/>
      <c r="M1854" s="169"/>
      <c r="N1854" s="169"/>
      <c r="O1854" s="169"/>
    </row>
    <row r="1855" spans="1:15" s="197" customFormat="1" ht="24" hidden="1" x14ac:dyDescent="0.25">
      <c r="A1855" s="208"/>
      <c r="B1855" s="163"/>
      <c r="C1855" s="163"/>
      <c r="D1855" s="169" t="s">
        <v>1880</v>
      </c>
      <c r="E1855" s="169" t="s">
        <v>1864</v>
      </c>
      <c r="F1855" s="169">
        <v>839</v>
      </c>
      <c r="G1855" s="169" t="s">
        <v>143</v>
      </c>
      <c r="H1855" s="198">
        <v>2</v>
      </c>
      <c r="I1855" s="169" t="s">
        <v>112</v>
      </c>
      <c r="J1855" s="169" t="s">
        <v>113</v>
      </c>
      <c r="K1855" s="199">
        <v>570</v>
      </c>
      <c r="L1855" s="169"/>
      <c r="M1855" s="169"/>
      <c r="N1855" s="169"/>
      <c r="O1855" s="169"/>
    </row>
    <row r="1856" spans="1:15" s="197" customFormat="1" ht="24" hidden="1" x14ac:dyDescent="0.25">
      <c r="A1856" s="208"/>
      <c r="B1856" s="163"/>
      <c r="C1856" s="163"/>
      <c r="D1856" s="169" t="s">
        <v>1881</v>
      </c>
      <c r="E1856" s="169" t="s">
        <v>1864</v>
      </c>
      <c r="F1856" s="169">
        <v>839</v>
      </c>
      <c r="G1856" s="169" t="s">
        <v>143</v>
      </c>
      <c r="H1856" s="198">
        <v>14</v>
      </c>
      <c r="I1856" s="169" t="s">
        <v>112</v>
      </c>
      <c r="J1856" s="169" t="s">
        <v>113</v>
      </c>
      <c r="K1856" s="199">
        <v>3990</v>
      </c>
      <c r="L1856" s="169"/>
      <c r="M1856" s="169"/>
      <c r="N1856" s="169"/>
      <c r="O1856" s="169"/>
    </row>
    <row r="1857" spans="1:15" s="197" customFormat="1" ht="24" hidden="1" x14ac:dyDescent="0.25">
      <c r="A1857" s="208"/>
      <c r="B1857" s="163"/>
      <c r="C1857" s="163"/>
      <c r="D1857" s="169" t="s">
        <v>1882</v>
      </c>
      <c r="E1857" s="169" t="s">
        <v>1864</v>
      </c>
      <c r="F1857" s="169">
        <v>839</v>
      </c>
      <c r="G1857" s="169" t="s">
        <v>143</v>
      </c>
      <c r="H1857" s="198">
        <v>2</v>
      </c>
      <c r="I1857" s="169" t="s">
        <v>112</v>
      </c>
      <c r="J1857" s="169" t="s">
        <v>113</v>
      </c>
      <c r="K1857" s="199">
        <v>570</v>
      </c>
      <c r="L1857" s="169"/>
      <c r="M1857" s="169"/>
      <c r="N1857" s="169"/>
      <c r="O1857" s="169"/>
    </row>
    <row r="1858" spans="1:15" s="197" customFormat="1" ht="24" hidden="1" x14ac:dyDescent="0.25">
      <c r="A1858" s="208"/>
      <c r="B1858" s="163"/>
      <c r="C1858" s="163"/>
      <c r="D1858" s="169" t="s">
        <v>1883</v>
      </c>
      <c r="E1858" s="169" t="s">
        <v>1864</v>
      </c>
      <c r="F1858" s="169">
        <v>839</v>
      </c>
      <c r="G1858" s="169" t="s">
        <v>143</v>
      </c>
      <c r="H1858" s="198">
        <v>1</v>
      </c>
      <c r="I1858" s="169" t="s">
        <v>112</v>
      </c>
      <c r="J1858" s="169" t="s">
        <v>113</v>
      </c>
      <c r="K1858" s="199">
        <v>285</v>
      </c>
      <c r="L1858" s="169"/>
      <c r="M1858" s="169"/>
      <c r="N1858" s="169"/>
      <c r="O1858" s="169"/>
    </row>
    <row r="1859" spans="1:15" s="197" customFormat="1" ht="24" hidden="1" x14ac:dyDescent="0.25">
      <c r="A1859" s="208"/>
      <c r="B1859" s="163"/>
      <c r="C1859" s="163"/>
      <c r="D1859" s="169" t="s">
        <v>1884</v>
      </c>
      <c r="E1859" s="169" t="s">
        <v>1864</v>
      </c>
      <c r="F1859" s="169">
        <v>839</v>
      </c>
      <c r="G1859" s="169" t="s">
        <v>143</v>
      </c>
      <c r="H1859" s="198">
        <v>4</v>
      </c>
      <c r="I1859" s="169" t="s">
        <v>112</v>
      </c>
      <c r="J1859" s="169" t="s">
        <v>113</v>
      </c>
      <c r="K1859" s="199">
        <v>1140</v>
      </c>
      <c r="L1859" s="169"/>
      <c r="M1859" s="169"/>
      <c r="N1859" s="169"/>
      <c r="O1859" s="169"/>
    </row>
    <row r="1860" spans="1:15" s="197" customFormat="1" ht="24" hidden="1" x14ac:dyDescent="0.25">
      <c r="A1860" s="208"/>
      <c r="B1860" s="163"/>
      <c r="C1860" s="163"/>
      <c r="D1860" s="169" t="s">
        <v>1885</v>
      </c>
      <c r="E1860" s="169" t="s">
        <v>1864</v>
      </c>
      <c r="F1860" s="169">
        <v>839</v>
      </c>
      <c r="G1860" s="169" t="s">
        <v>143</v>
      </c>
      <c r="H1860" s="198">
        <v>2</v>
      </c>
      <c r="I1860" s="169" t="s">
        <v>112</v>
      </c>
      <c r="J1860" s="169" t="s">
        <v>113</v>
      </c>
      <c r="K1860" s="199">
        <v>570</v>
      </c>
      <c r="L1860" s="169"/>
      <c r="M1860" s="169"/>
      <c r="N1860" s="169"/>
      <c r="O1860" s="169"/>
    </row>
    <row r="1861" spans="1:15" s="197" customFormat="1" ht="36" hidden="1" x14ac:dyDescent="0.25">
      <c r="A1861" s="208"/>
      <c r="B1861" s="163"/>
      <c r="C1861" s="163"/>
      <c r="D1861" s="169" t="s">
        <v>3313</v>
      </c>
      <c r="E1861" s="169" t="s">
        <v>1887</v>
      </c>
      <c r="F1861" s="169">
        <v>795</v>
      </c>
      <c r="G1861" s="169" t="s">
        <v>107</v>
      </c>
      <c r="H1861" s="198">
        <v>5</v>
      </c>
      <c r="I1861" s="169"/>
      <c r="J1861" s="169" t="s">
        <v>113</v>
      </c>
      <c r="K1861" s="199">
        <v>1350</v>
      </c>
      <c r="L1861" s="169"/>
      <c r="M1861" s="169"/>
      <c r="N1861" s="169"/>
      <c r="O1861" s="169"/>
    </row>
    <row r="1862" spans="1:15" s="197" customFormat="1" ht="36" hidden="1" x14ac:dyDescent="0.25">
      <c r="A1862" s="208"/>
      <c r="B1862" s="163"/>
      <c r="C1862" s="163"/>
      <c r="D1862" s="169" t="s">
        <v>1886</v>
      </c>
      <c r="E1862" s="169" t="s">
        <v>1887</v>
      </c>
      <c r="F1862" s="169">
        <v>796</v>
      </c>
      <c r="G1862" s="169" t="s">
        <v>107</v>
      </c>
      <c r="H1862" s="198">
        <v>6</v>
      </c>
      <c r="I1862" s="169" t="s">
        <v>112</v>
      </c>
      <c r="J1862" s="169" t="s">
        <v>113</v>
      </c>
      <c r="K1862" s="199">
        <v>1350</v>
      </c>
      <c r="L1862" s="169"/>
      <c r="M1862" s="169"/>
      <c r="N1862" s="169"/>
      <c r="O1862" s="169"/>
    </row>
    <row r="1863" spans="1:15" s="197" customFormat="1" ht="36" hidden="1" x14ac:dyDescent="0.25">
      <c r="A1863" s="208"/>
      <c r="B1863" s="163"/>
      <c r="C1863" s="163"/>
      <c r="D1863" s="169" t="s">
        <v>1888</v>
      </c>
      <c r="E1863" s="169" t="s">
        <v>1887</v>
      </c>
      <c r="F1863" s="169">
        <v>796</v>
      </c>
      <c r="G1863" s="169" t="s">
        <v>107</v>
      </c>
      <c r="H1863" s="198">
        <v>3</v>
      </c>
      <c r="I1863" s="169" t="s">
        <v>112</v>
      </c>
      <c r="J1863" s="169" t="s">
        <v>113</v>
      </c>
      <c r="K1863" s="199">
        <v>1350</v>
      </c>
      <c r="L1863" s="169"/>
      <c r="M1863" s="169"/>
      <c r="N1863" s="169"/>
      <c r="O1863" s="169"/>
    </row>
    <row r="1864" spans="1:15" s="197" customFormat="1" ht="36" hidden="1" x14ac:dyDescent="0.25">
      <c r="A1864" s="208"/>
      <c r="B1864" s="163"/>
      <c r="C1864" s="163"/>
      <c r="D1864" s="169" t="s">
        <v>1889</v>
      </c>
      <c r="E1864" s="169" t="s">
        <v>1887</v>
      </c>
      <c r="F1864" s="169">
        <v>796</v>
      </c>
      <c r="G1864" s="169" t="s">
        <v>107</v>
      </c>
      <c r="H1864" s="198">
        <v>16</v>
      </c>
      <c r="I1864" s="169" t="s">
        <v>112</v>
      </c>
      <c r="J1864" s="169" t="s">
        <v>113</v>
      </c>
      <c r="K1864" s="199">
        <v>4950</v>
      </c>
      <c r="L1864" s="169"/>
      <c r="M1864" s="169"/>
      <c r="N1864" s="169"/>
      <c r="O1864" s="169"/>
    </row>
    <row r="1865" spans="1:15" s="197" customFormat="1" ht="36" hidden="1" x14ac:dyDescent="0.25">
      <c r="A1865" s="208"/>
      <c r="B1865" s="163"/>
      <c r="C1865" s="163"/>
      <c r="D1865" s="169" t="s">
        <v>1890</v>
      </c>
      <c r="E1865" s="169" t="s">
        <v>1887</v>
      </c>
      <c r="F1865" s="169">
        <v>796</v>
      </c>
      <c r="G1865" s="169" t="s">
        <v>107</v>
      </c>
      <c r="H1865" s="198">
        <v>5</v>
      </c>
      <c r="I1865" s="169" t="s">
        <v>112</v>
      </c>
      <c r="J1865" s="169" t="s">
        <v>113</v>
      </c>
      <c r="K1865" s="199">
        <v>2250</v>
      </c>
      <c r="L1865" s="169"/>
      <c r="M1865" s="169"/>
      <c r="N1865" s="169"/>
      <c r="O1865" s="169"/>
    </row>
    <row r="1866" spans="1:15" s="197" customFormat="1" ht="36" hidden="1" x14ac:dyDescent="0.25">
      <c r="A1866" s="208"/>
      <c r="B1866" s="163"/>
      <c r="C1866" s="163"/>
      <c r="D1866" s="169" t="s">
        <v>1891</v>
      </c>
      <c r="E1866" s="169" t="s">
        <v>1887</v>
      </c>
      <c r="F1866" s="169">
        <v>796</v>
      </c>
      <c r="G1866" s="169" t="s">
        <v>107</v>
      </c>
      <c r="H1866" s="198">
        <v>1</v>
      </c>
      <c r="I1866" s="169" t="s">
        <v>112</v>
      </c>
      <c r="J1866" s="169" t="s">
        <v>113</v>
      </c>
      <c r="K1866" s="199">
        <v>450</v>
      </c>
      <c r="L1866" s="169"/>
      <c r="M1866" s="169"/>
      <c r="N1866" s="169"/>
      <c r="O1866" s="169"/>
    </row>
    <row r="1867" spans="1:15" s="197" customFormat="1" ht="36" hidden="1" x14ac:dyDescent="0.25">
      <c r="A1867" s="208"/>
      <c r="B1867" s="163"/>
      <c r="C1867" s="163"/>
      <c r="D1867" s="169" t="s">
        <v>1892</v>
      </c>
      <c r="E1867" s="169" t="s">
        <v>1887</v>
      </c>
      <c r="F1867" s="169">
        <v>796</v>
      </c>
      <c r="G1867" s="169" t="s">
        <v>107</v>
      </c>
      <c r="H1867" s="198">
        <v>4</v>
      </c>
      <c r="I1867" s="169" t="s">
        <v>112</v>
      </c>
      <c r="J1867" s="169" t="s">
        <v>113</v>
      </c>
      <c r="K1867" s="199">
        <v>1800</v>
      </c>
      <c r="L1867" s="169"/>
      <c r="M1867" s="169"/>
      <c r="N1867" s="169"/>
      <c r="O1867" s="169"/>
    </row>
    <row r="1868" spans="1:15" s="197" customFormat="1" ht="36" hidden="1" x14ac:dyDescent="0.25">
      <c r="A1868" s="208"/>
      <c r="B1868" s="163"/>
      <c r="C1868" s="163"/>
      <c r="D1868" s="169" t="s">
        <v>1893</v>
      </c>
      <c r="E1868" s="169" t="s">
        <v>1887</v>
      </c>
      <c r="F1868" s="169">
        <v>796</v>
      </c>
      <c r="G1868" s="169" t="s">
        <v>107</v>
      </c>
      <c r="H1868" s="198">
        <v>3</v>
      </c>
      <c r="I1868" s="169" t="s">
        <v>112</v>
      </c>
      <c r="J1868" s="169" t="s">
        <v>113</v>
      </c>
      <c r="K1868" s="199">
        <v>900</v>
      </c>
      <c r="L1868" s="169"/>
      <c r="M1868" s="169"/>
      <c r="N1868" s="169"/>
      <c r="O1868" s="169"/>
    </row>
    <row r="1869" spans="1:15" s="197" customFormat="1" ht="36" hidden="1" x14ac:dyDescent="0.25">
      <c r="A1869" s="208"/>
      <c r="B1869" s="163"/>
      <c r="C1869" s="163"/>
      <c r="D1869" s="169" t="s">
        <v>1894</v>
      </c>
      <c r="E1869" s="169" t="s">
        <v>1887</v>
      </c>
      <c r="F1869" s="169">
        <v>796</v>
      </c>
      <c r="G1869" s="169" t="s">
        <v>107</v>
      </c>
      <c r="H1869" s="198">
        <v>1</v>
      </c>
      <c r="I1869" s="169" t="s">
        <v>112</v>
      </c>
      <c r="J1869" s="169" t="s">
        <v>113</v>
      </c>
      <c r="K1869" s="199">
        <v>450</v>
      </c>
      <c r="L1869" s="169"/>
      <c r="M1869" s="169"/>
      <c r="N1869" s="169"/>
      <c r="O1869" s="169"/>
    </row>
    <row r="1870" spans="1:15" s="197" customFormat="1" ht="36" hidden="1" x14ac:dyDescent="0.25">
      <c r="A1870" s="208"/>
      <c r="B1870" s="163"/>
      <c r="C1870" s="163"/>
      <c r="D1870" s="169" t="s">
        <v>1895</v>
      </c>
      <c r="E1870" s="169" t="s">
        <v>1887</v>
      </c>
      <c r="F1870" s="169">
        <v>796</v>
      </c>
      <c r="G1870" s="169" t="s">
        <v>107</v>
      </c>
      <c r="H1870" s="198">
        <v>1</v>
      </c>
      <c r="I1870" s="169" t="s">
        <v>112</v>
      </c>
      <c r="J1870" s="169" t="s">
        <v>113</v>
      </c>
      <c r="K1870" s="199">
        <v>450</v>
      </c>
      <c r="L1870" s="169"/>
      <c r="M1870" s="169"/>
      <c r="N1870" s="169"/>
      <c r="O1870" s="169"/>
    </row>
    <row r="1871" spans="1:15" s="197" customFormat="1" ht="36" hidden="1" x14ac:dyDescent="0.25">
      <c r="A1871" s="208"/>
      <c r="B1871" s="163"/>
      <c r="C1871" s="163"/>
      <c r="D1871" s="169" t="s">
        <v>1896</v>
      </c>
      <c r="E1871" s="169" t="s">
        <v>1887</v>
      </c>
      <c r="F1871" s="169">
        <v>796</v>
      </c>
      <c r="G1871" s="169" t="s">
        <v>107</v>
      </c>
      <c r="H1871" s="198">
        <v>1</v>
      </c>
      <c r="I1871" s="169" t="s">
        <v>112</v>
      </c>
      <c r="J1871" s="169" t="s">
        <v>113</v>
      </c>
      <c r="K1871" s="199">
        <v>450</v>
      </c>
      <c r="L1871" s="169"/>
      <c r="M1871" s="169"/>
      <c r="N1871" s="169"/>
      <c r="O1871" s="169"/>
    </row>
    <row r="1872" spans="1:15" s="197" customFormat="1" ht="24" hidden="1" x14ac:dyDescent="0.25">
      <c r="A1872" s="208"/>
      <c r="B1872" s="163"/>
      <c r="C1872" s="163"/>
      <c r="D1872" s="169" t="s">
        <v>1897</v>
      </c>
      <c r="E1872" s="169" t="s">
        <v>1898</v>
      </c>
      <c r="F1872" s="169">
        <v>796</v>
      </c>
      <c r="G1872" s="169" t="s">
        <v>107</v>
      </c>
      <c r="H1872" s="198">
        <v>2</v>
      </c>
      <c r="I1872" s="169" t="s">
        <v>112</v>
      </c>
      <c r="J1872" s="169" t="s">
        <v>113</v>
      </c>
      <c r="K1872" s="199">
        <v>274.58</v>
      </c>
      <c r="L1872" s="169"/>
      <c r="M1872" s="169"/>
      <c r="N1872" s="169"/>
      <c r="O1872" s="169"/>
    </row>
    <row r="1873" spans="1:15" s="197" customFormat="1" ht="24" hidden="1" x14ac:dyDescent="0.25">
      <c r="A1873" s="208"/>
      <c r="B1873" s="163"/>
      <c r="C1873" s="163"/>
      <c r="D1873" s="169" t="s">
        <v>1899</v>
      </c>
      <c r="E1873" s="169" t="s">
        <v>1898</v>
      </c>
      <c r="F1873" s="169">
        <v>796</v>
      </c>
      <c r="G1873" s="169" t="s">
        <v>107</v>
      </c>
      <c r="H1873" s="198">
        <v>1</v>
      </c>
      <c r="I1873" s="169" t="s">
        <v>112</v>
      </c>
      <c r="J1873" s="169" t="s">
        <v>113</v>
      </c>
      <c r="K1873" s="199">
        <v>137.29</v>
      </c>
      <c r="L1873" s="169"/>
      <c r="M1873" s="169"/>
      <c r="N1873" s="169"/>
      <c r="O1873" s="169"/>
    </row>
    <row r="1874" spans="1:15" s="197" customFormat="1" ht="24" hidden="1" x14ac:dyDescent="0.25">
      <c r="A1874" s="208"/>
      <c r="B1874" s="163"/>
      <c r="C1874" s="163"/>
      <c r="D1874" s="169" t="s">
        <v>1900</v>
      </c>
      <c r="E1874" s="169" t="s">
        <v>1898</v>
      </c>
      <c r="F1874" s="169">
        <v>796</v>
      </c>
      <c r="G1874" s="169" t="s">
        <v>107</v>
      </c>
      <c r="H1874" s="198">
        <v>8</v>
      </c>
      <c r="I1874" s="169" t="s">
        <v>112</v>
      </c>
      <c r="J1874" s="169" t="s">
        <v>113</v>
      </c>
      <c r="K1874" s="199">
        <v>1098.32</v>
      </c>
      <c r="L1874" s="169"/>
      <c r="M1874" s="169"/>
      <c r="N1874" s="169"/>
      <c r="O1874" s="169"/>
    </row>
    <row r="1875" spans="1:15" s="197" customFormat="1" ht="24" hidden="1" x14ac:dyDescent="0.25">
      <c r="A1875" s="208"/>
      <c r="B1875" s="163"/>
      <c r="C1875" s="163"/>
      <c r="D1875" s="169" t="s">
        <v>1901</v>
      </c>
      <c r="E1875" s="169" t="s">
        <v>1898</v>
      </c>
      <c r="F1875" s="169">
        <v>796</v>
      </c>
      <c r="G1875" s="169" t="s">
        <v>107</v>
      </c>
      <c r="H1875" s="198">
        <v>37</v>
      </c>
      <c r="I1875" s="169" t="s">
        <v>112</v>
      </c>
      <c r="J1875" s="169" t="s">
        <v>113</v>
      </c>
      <c r="K1875" s="199">
        <v>5079.7299999999996</v>
      </c>
      <c r="L1875" s="169"/>
      <c r="M1875" s="169"/>
      <c r="N1875" s="169"/>
      <c r="O1875" s="169"/>
    </row>
    <row r="1876" spans="1:15" s="197" customFormat="1" ht="24" hidden="1" x14ac:dyDescent="0.25">
      <c r="A1876" s="208"/>
      <c r="B1876" s="163"/>
      <c r="C1876" s="163"/>
      <c r="D1876" s="169" t="s">
        <v>1902</v>
      </c>
      <c r="E1876" s="169" t="s">
        <v>1898</v>
      </c>
      <c r="F1876" s="169">
        <v>796</v>
      </c>
      <c r="G1876" s="169" t="s">
        <v>107</v>
      </c>
      <c r="H1876" s="198">
        <v>13</v>
      </c>
      <c r="I1876" s="169" t="s">
        <v>112</v>
      </c>
      <c r="J1876" s="169" t="s">
        <v>113</v>
      </c>
      <c r="K1876" s="199">
        <v>1784.77</v>
      </c>
      <c r="L1876" s="169"/>
      <c r="M1876" s="169"/>
      <c r="N1876" s="169"/>
      <c r="O1876" s="169"/>
    </row>
    <row r="1877" spans="1:15" s="197" customFormat="1" ht="24" hidden="1" x14ac:dyDescent="0.25">
      <c r="A1877" s="208"/>
      <c r="B1877" s="163"/>
      <c r="C1877" s="163"/>
      <c r="D1877" s="169" t="s">
        <v>1903</v>
      </c>
      <c r="E1877" s="169" t="s">
        <v>1898</v>
      </c>
      <c r="F1877" s="169">
        <v>796</v>
      </c>
      <c r="G1877" s="169" t="s">
        <v>107</v>
      </c>
      <c r="H1877" s="198">
        <v>17</v>
      </c>
      <c r="I1877" s="169" t="s">
        <v>112</v>
      </c>
      <c r="J1877" s="169" t="s">
        <v>113</v>
      </c>
      <c r="K1877" s="199">
        <v>2333.9299999999998</v>
      </c>
      <c r="L1877" s="169"/>
      <c r="M1877" s="169"/>
      <c r="N1877" s="169"/>
      <c r="O1877" s="169"/>
    </row>
    <row r="1878" spans="1:15" s="197" customFormat="1" ht="24" hidden="1" x14ac:dyDescent="0.25">
      <c r="A1878" s="208"/>
      <c r="B1878" s="163"/>
      <c r="C1878" s="163"/>
      <c r="D1878" s="169" t="s">
        <v>1904</v>
      </c>
      <c r="E1878" s="169" t="s">
        <v>1898</v>
      </c>
      <c r="F1878" s="169">
        <v>796</v>
      </c>
      <c r="G1878" s="169" t="s">
        <v>107</v>
      </c>
      <c r="H1878" s="198">
        <v>41</v>
      </c>
      <c r="I1878" s="169" t="s">
        <v>112</v>
      </c>
      <c r="J1878" s="169" t="s">
        <v>113</v>
      </c>
      <c r="K1878" s="199">
        <v>5628.89</v>
      </c>
      <c r="L1878" s="169"/>
      <c r="M1878" s="169"/>
      <c r="N1878" s="169"/>
      <c r="O1878" s="169"/>
    </row>
    <row r="1879" spans="1:15" s="197" customFormat="1" ht="24" hidden="1" x14ac:dyDescent="0.25">
      <c r="A1879" s="208"/>
      <c r="B1879" s="163"/>
      <c r="C1879" s="163"/>
      <c r="D1879" s="169" t="s">
        <v>1905</v>
      </c>
      <c r="E1879" s="169" t="s">
        <v>1898</v>
      </c>
      <c r="F1879" s="169">
        <v>796</v>
      </c>
      <c r="G1879" s="169" t="s">
        <v>107</v>
      </c>
      <c r="H1879" s="198">
        <v>13</v>
      </c>
      <c r="I1879" s="169" t="s">
        <v>112</v>
      </c>
      <c r="J1879" s="169" t="s">
        <v>113</v>
      </c>
      <c r="K1879" s="199">
        <v>1781</v>
      </c>
      <c r="L1879" s="169"/>
      <c r="M1879" s="169"/>
      <c r="N1879" s="169"/>
      <c r="O1879" s="169"/>
    </row>
    <row r="1880" spans="1:15" s="197" customFormat="1" ht="24" hidden="1" x14ac:dyDescent="0.25">
      <c r="A1880" s="208"/>
      <c r="B1880" s="163"/>
      <c r="C1880" s="163"/>
      <c r="D1880" s="169" t="s">
        <v>1906</v>
      </c>
      <c r="E1880" s="169" t="s">
        <v>1898</v>
      </c>
      <c r="F1880" s="169">
        <v>796</v>
      </c>
      <c r="G1880" s="169" t="s">
        <v>107</v>
      </c>
      <c r="H1880" s="198">
        <v>10</v>
      </c>
      <c r="I1880" s="169" t="s">
        <v>112</v>
      </c>
      <c r="J1880" s="169" t="s">
        <v>113</v>
      </c>
      <c r="K1880" s="199">
        <v>1372.9</v>
      </c>
      <c r="L1880" s="169"/>
      <c r="M1880" s="169"/>
      <c r="N1880" s="169"/>
      <c r="O1880" s="169"/>
    </row>
    <row r="1881" spans="1:15" s="197" customFormat="1" ht="24" hidden="1" x14ac:dyDescent="0.25">
      <c r="A1881" s="208"/>
      <c r="B1881" s="163"/>
      <c r="C1881" s="163"/>
      <c r="D1881" s="169" t="s">
        <v>1907</v>
      </c>
      <c r="E1881" s="169" t="s">
        <v>1898</v>
      </c>
      <c r="F1881" s="169">
        <v>796</v>
      </c>
      <c r="G1881" s="169" t="s">
        <v>107</v>
      </c>
      <c r="H1881" s="198">
        <v>2</v>
      </c>
      <c r="I1881" s="169" t="s">
        <v>112</v>
      </c>
      <c r="J1881" s="169" t="s">
        <v>113</v>
      </c>
      <c r="K1881" s="199">
        <v>274.58</v>
      </c>
      <c r="L1881" s="169"/>
      <c r="M1881" s="169"/>
      <c r="N1881" s="169"/>
      <c r="O1881" s="169"/>
    </row>
    <row r="1882" spans="1:15" s="197" customFormat="1" ht="24" hidden="1" x14ac:dyDescent="0.25">
      <c r="A1882" s="208"/>
      <c r="B1882" s="163"/>
      <c r="C1882" s="163"/>
      <c r="D1882" s="169" t="s">
        <v>1908</v>
      </c>
      <c r="E1882" s="169" t="s">
        <v>1898</v>
      </c>
      <c r="F1882" s="169">
        <v>796</v>
      </c>
      <c r="G1882" s="169" t="s">
        <v>107</v>
      </c>
      <c r="H1882" s="198">
        <v>3</v>
      </c>
      <c r="I1882" s="169" t="s">
        <v>112</v>
      </c>
      <c r="J1882" s="169" t="s">
        <v>113</v>
      </c>
      <c r="K1882" s="199">
        <v>411.87</v>
      </c>
      <c r="L1882" s="169"/>
      <c r="M1882" s="169"/>
      <c r="N1882" s="169"/>
      <c r="O1882" s="169"/>
    </row>
    <row r="1883" spans="1:15" s="197" customFormat="1" ht="24" hidden="1" x14ac:dyDescent="0.25">
      <c r="A1883" s="208"/>
      <c r="B1883" s="163"/>
      <c r="C1883" s="163"/>
      <c r="D1883" s="169" t="s">
        <v>1909</v>
      </c>
      <c r="E1883" s="169" t="s">
        <v>1898</v>
      </c>
      <c r="F1883" s="169">
        <v>796</v>
      </c>
      <c r="G1883" s="169" t="s">
        <v>107</v>
      </c>
      <c r="H1883" s="198">
        <v>7</v>
      </c>
      <c r="I1883" s="169" t="s">
        <v>112</v>
      </c>
      <c r="J1883" s="169" t="s">
        <v>113</v>
      </c>
      <c r="K1883" s="199">
        <v>961.03</v>
      </c>
      <c r="L1883" s="169"/>
      <c r="M1883" s="169"/>
      <c r="N1883" s="169"/>
      <c r="O1883" s="169"/>
    </row>
    <row r="1884" spans="1:15" s="197" customFormat="1" ht="24" hidden="1" x14ac:dyDescent="0.25">
      <c r="A1884" s="208"/>
      <c r="B1884" s="163"/>
      <c r="C1884" s="163"/>
      <c r="D1884" s="169" t="s">
        <v>1910</v>
      </c>
      <c r="E1884" s="169" t="s">
        <v>1898</v>
      </c>
      <c r="F1884" s="169">
        <v>796</v>
      </c>
      <c r="G1884" s="169" t="s">
        <v>107</v>
      </c>
      <c r="H1884" s="198">
        <v>2</v>
      </c>
      <c r="I1884" s="169" t="s">
        <v>112</v>
      </c>
      <c r="J1884" s="169" t="s">
        <v>113</v>
      </c>
      <c r="K1884" s="199">
        <v>274.58</v>
      </c>
      <c r="L1884" s="169"/>
      <c r="M1884" s="169"/>
      <c r="N1884" s="169"/>
      <c r="O1884" s="169"/>
    </row>
    <row r="1885" spans="1:15" s="197" customFormat="1" ht="24" hidden="1" x14ac:dyDescent="0.25">
      <c r="A1885" s="208"/>
      <c r="B1885" s="163"/>
      <c r="C1885" s="163"/>
      <c r="D1885" s="169" t="s">
        <v>2000</v>
      </c>
      <c r="E1885" s="169" t="s">
        <v>2001</v>
      </c>
      <c r="F1885" s="169">
        <v>839</v>
      </c>
      <c r="G1885" s="169" t="s">
        <v>143</v>
      </c>
      <c r="H1885" s="198">
        <v>5</v>
      </c>
      <c r="I1885" s="169" t="s">
        <v>112</v>
      </c>
      <c r="J1885" s="169" t="s">
        <v>113</v>
      </c>
      <c r="K1885" s="199">
        <v>7800</v>
      </c>
      <c r="L1885" s="169"/>
      <c r="M1885" s="169"/>
      <c r="N1885" s="169"/>
      <c r="O1885" s="169"/>
    </row>
    <row r="1886" spans="1:15" s="197" customFormat="1" ht="24" hidden="1" x14ac:dyDescent="0.25">
      <c r="A1886" s="208"/>
      <c r="B1886" s="163"/>
      <c r="C1886" s="163"/>
      <c r="D1886" s="169" t="s">
        <v>2002</v>
      </c>
      <c r="E1886" s="169" t="s">
        <v>2001</v>
      </c>
      <c r="F1886" s="169">
        <v>839</v>
      </c>
      <c r="G1886" s="169" t="s">
        <v>143</v>
      </c>
      <c r="H1886" s="198">
        <v>19</v>
      </c>
      <c r="I1886" s="169" t="s">
        <v>112</v>
      </c>
      <c r="J1886" s="169" t="s">
        <v>113</v>
      </c>
      <c r="K1886" s="199">
        <v>29640</v>
      </c>
      <c r="L1886" s="169"/>
      <c r="M1886" s="169"/>
      <c r="N1886" s="169"/>
      <c r="O1886" s="169"/>
    </row>
    <row r="1887" spans="1:15" s="197" customFormat="1" ht="24" hidden="1" x14ac:dyDescent="0.25">
      <c r="A1887" s="208"/>
      <c r="B1887" s="163"/>
      <c r="C1887" s="163"/>
      <c r="D1887" s="169" t="s">
        <v>2003</v>
      </c>
      <c r="E1887" s="169" t="s">
        <v>2001</v>
      </c>
      <c r="F1887" s="169">
        <v>839</v>
      </c>
      <c r="G1887" s="169" t="s">
        <v>143</v>
      </c>
      <c r="H1887" s="198">
        <v>54</v>
      </c>
      <c r="I1887" s="169" t="s">
        <v>112</v>
      </c>
      <c r="J1887" s="169" t="s">
        <v>113</v>
      </c>
      <c r="K1887" s="199">
        <v>84240</v>
      </c>
      <c r="L1887" s="169"/>
      <c r="M1887" s="169"/>
      <c r="N1887" s="169"/>
      <c r="O1887" s="169"/>
    </row>
    <row r="1888" spans="1:15" s="197" customFormat="1" ht="24" hidden="1" x14ac:dyDescent="0.25">
      <c r="A1888" s="208"/>
      <c r="B1888" s="163"/>
      <c r="C1888" s="163"/>
      <c r="D1888" s="169" t="s">
        <v>2004</v>
      </c>
      <c r="E1888" s="169" t="s">
        <v>2001</v>
      </c>
      <c r="F1888" s="169">
        <v>839</v>
      </c>
      <c r="G1888" s="169" t="s">
        <v>143</v>
      </c>
      <c r="H1888" s="198">
        <v>18</v>
      </c>
      <c r="I1888" s="169" t="s">
        <v>112</v>
      </c>
      <c r="J1888" s="169" t="s">
        <v>113</v>
      </c>
      <c r="K1888" s="199">
        <v>28080</v>
      </c>
      <c r="L1888" s="169"/>
      <c r="M1888" s="169"/>
      <c r="N1888" s="169"/>
      <c r="O1888" s="169"/>
    </row>
    <row r="1889" spans="1:15" s="197" customFormat="1" ht="24" hidden="1" x14ac:dyDescent="0.25">
      <c r="A1889" s="208"/>
      <c r="B1889" s="163"/>
      <c r="C1889" s="163"/>
      <c r="D1889" s="169" t="s">
        <v>2005</v>
      </c>
      <c r="E1889" s="169" t="s">
        <v>2001</v>
      </c>
      <c r="F1889" s="169">
        <v>839</v>
      </c>
      <c r="G1889" s="169" t="s">
        <v>143</v>
      </c>
      <c r="H1889" s="198">
        <v>2</v>
      </c>
      <c r="I1889" s="169" t="s">
        <v>112</v>
      </c>
      <c r="J1889" s="169" t="s">
        <v>113</v>
      </c>
      <c r="K1889" s="199">
        <v>3120</v>
      </c>
      <c r="L1889" s="169"/>
      <c r="M1889" s="169"/>
      <c r="N1889" s="169"/>
      <c r="O1889" s="169"/>
    </row>
    <row r="1890" spans="1:15" s="197" customFormat="1" ht="24" hidden="1" x14ac:dyDescent="0.25">
      <c r="A1890" s="208"/>
      <c r="B1890" s="163"/>
      <c r="C1890" s="163"/>
      <c r="D1890" s="169" t="s">
        <v>2006</v>
      </c>
      <c r="E1890" s="169" t="s">
        <v>2001</v>
      </c>
      <c r="F1890" s="169">
        <v>839</v>
      </c>
      <c r="G1890" s="169" t="s">
        <v>143</v>
      </c>
      <c r="H1890" s="198">
        <v>33</v>
      </c>
      <c r="I1890" s="169" t="s">
        <v>112</v>
      </c>
      <c r="J1890" s="169" t="s">
        <v>113</v>
      </c>
      <c r="K1890" s="199">
        <v>51480</v>
      </c>
      <c r="L1890" s="169"/>
      <c r="M1890" s="169"/>
      <c r="N1890" s="169"/>
      <c r="O1890" s="169"/>
    </row>
    <row r="1891" spans="1:15" s="197" customFormat="1" ht="24" hidden="1" x14ac:dyDescent="0.25">
      <c r="A1891" s="208"/>
      <c r="B1891" s="163"/>
      <c r="C1891" s="163"/>
      <c r="D1891" s="169" t="s">
        <v>2007</v>
      </c>
      <c r="E1891" s="169" t="s">
        <v>2001</v>
      </c>
      <c r="F1891" s="169">
        <v>839</v>
      </c>
      <c r="G1891" s="169" t="s">
        <v>143</v>
      </c>
      <c r="H1891" s="198">
        <v>12</v>
      </c>
      <c r="I1891" s="169" t="s">
        <v>112</v>
      </c>
      <c r="J1891" s="169" t="s">
        <v>113</v>
      </c>
      <c r="K1891" s="199">
        <v>18720</v>
      </c>
      <c r="L1891" s="169"/>
      <c r="M1891" s="169"/>
      <c r="N1891" s="169"/>
      <c r="O1891" s="169"/>
    </row>
    <row r="1892" spans="1:15" s="197" customFormat="1" ht="24" hidden="1" x14ac:dyDescent="0.25">
      <c r="A1892" s="208"/>
      <c r="B1892" s="163"/>
      <c r="C1892" s="163"/>
      <c r="D1892" s="169" t="s">
        <v>2008</v>
      </c>
      <c r="E1892" s="169" t="s">
        <v>2001</v>
      </c>
      <c r="F1892" s="169">
        <v>839</v>
      </c>
      <c r="G1892" s="169" t="s">
        <v>143</v>
      </c>
      <c r="H1892" s="198">
        <v>1</v>
      </c>
      <c r="I1892" s="169" t="s">
        <v>112</v>
      </c>
      <c r="J1892" s="169" t="s">
        <v>113</v>
      </c>
      <c r="K1892" s="199">
        <v>1560</v>
      </c>
      <c r="L1892" s="169"/>
      <c r="M1892" s="169"/>
      <c r="N1892" s="169"/>
      <c r="O1892" s="169"/>
    </row>
    <row r="1893" spans="1:15" s="197" customFormat="1" ht="24" hidden="1" x14ac:dyDescent="0.25">
      <c r="A1893" s="208"/>
      <c r="B1893" s="163"/>
      <c r="C1893" s="163"/>
      <c r="D1893" s="169" t="s">
        <v>2009</v>
      </c>
      <c r="E1893" s="169" t="s">
        <v>2001</v>
      </c>
      <c r="F1893" s="169">
        <v>839</v>
      </c>
      <c r="G1893" s="169" t="s">
        <v>143</v>
      </c>
      <c r="H1893" s="198">
        <v>1</v>
      </c>
      <c r="I1893" s="169" t="s">
        <v>112</v>
      </c>
      <c r="J1893" s="169" t="s">
        <v>113</v>
      </c>
      <c r="K1893" s="199">
        <v>1560</v>
      </c>
      <c r="L1893" s="169"/>
      <c r="M1893" s="169"/>
      <c r="N1893" s="169"/>
      <c r="O1893" s="169"/>
    </row>
    <row r="1894" spans="1:15" s="197" customFormat="1" ht="24" hidden="1" x14ac:dyDescent="0.25">
      <c r="A1894" s="208"/>
      <c r="B1894" s="163"/>
      <c r="C1894" s="163"/>
      <c r="D1894" s="169" t="s">
        <v>2010</v>
      </c>
      <c r="E1894" s="169" t="s">
        <v>2001</v>
      </c>
      <c r="F1894" s="169">
        <v>839</v>
      </c>
      <c r="G1894" s="169" t="s">
        <v>143</v>
      </c>
      <c r="H1894" s="198">
        <v>4</v>
      </c>
      <c r="I1894" s="169" t="s">
        <v>112</v>
      </c>
      <c r="J1894" s="169" t="s">
        <v>113</v>
      </c>
      <c r="K1894" s="199">
        <v>6240</v>
      </c>
      <c r="L1894" s="169"/>
      <c r="M1894" s="169"/>
      <c r="N1894" s="169"/>
      <c r="O1894" s="169"/>
    </row>
    <row r="1895" spans="1:15" s="197" customFormat="1" ht="24" hidden="1" x14ac:dyDescent="0.25">
      <c r="A1895" s="208"/>
      <c r="B1895" s="163"/>
      <c r="C1895" s="163"/>
      <c r="D1895" s="169" t="s">
        <v>2011</v>
      </c>
      <c r="E1895" s="169" t="s">
        <v>2001</v>
      </c>
      <c r="F1895" s="169">
        <v>839</v>
      </c>
      <c r="G1895" s="169" t="s">
        <v>143</v>
      </c>
      <c r="H1895" s="198">
        <v>2</v>
      </c>
      <c r="I1895" s="169" t="s">
        <v>112</v>
      </c>
      <c r="J1895" s="169" t="s">
        <v>113</v>
      </c>
      <c r="K1895" s="199">
        <v>3120</v>
      </c>
      <c r="L1895" s="169"/>
      <c r="M1895" s="169"/>
      <c r="N1895" s="169"/>
      <c r="O1895" s="169"/>
    </row>
    <row r="1896" spans="1:15" s="197" customFormat="1" ht="24" hidden="1" x14ac:dyDescent="0.25">
      <c r="A1896" s="208"/>
      <c r="B1896" s="163"/>
      <c r="C1896" s="163"/>
      <c r="D1896" s="169" t="s">
        <v>2012</v>
      </c>
      <c r="E1896" s="169" t="s">
        <v>1970</v>
      </c>
      <c r="F1896" s="169">
        <v>839</v>
      </c>
      <c r="G1896" s="169" t="s">
        <v>143</v>
      </c>
      <c r="H1896" s="198">
        <v>4</v>
      </c>
      <c r="I1896" s="169" t="s">
        <v>112</v>
      </c>
      <c r="J1896" s="169" t="s">
        <v>113</v>
      </c>
      <c r="K1896" s="199">
        <v>3111.88</v>
      </c>
      <c r="L1896" s="169"/>
      <c r="M1896" s="169"/>
      <c r="N1896" s="169"/>
      <c r="O1896" s="169"/>
    </row>
    <row r="1897" spans="1:15" s="197" customFormat="1" ht="24" hidden="1" x14ac:dyDescent="0.25">
      <c r="A1897" s="208"/>
      <c r="B1897" s="163"/>
      <c r="C1897" s="163"/>
      <c r="D1897" s="169" t="s">
        <v>2013</v>
      </c>
      <c r="E1897" s="169" t="s">
        <v>1970</v>
      </c>
      <c r="F1897" s="169">
        <v>839</v>
      </c>
      <c r="G1897" s="169" t="s">
        <v>143</v>
      </c>
      <c r="H1897" s="198">
        <v>4</v>
      </c>
      <c r="I1897" s="169" t="s">
        <v>112</v>
      </c>
      <c r="J1897" s="169" t="s">
        <v>113</v>
      </c>
      <c r="K1897" s="199">
        <v>3111.88</v>
      </c>
      <c r="L1897" s="169"/>
      <c r="M1897" s="169"/>
      <c r="N1897" s="169"/>
      <c r="O1897" s="169"/>
    </row>
    <row r="1898" spans="1:15" s="197" customFormat="1" ht="24" hidden="1" x14ac:dyDescent="0.25">
      <c r="A1898" s="208"/>
      <c r="B1898" s="163"/>
      <c r="C1898" s="163"/>
      <c r="D1898" s="169" t="s">
        <v>2014</v>
      </c>
      <c r="E1898" s="169" t="s">
        <v>1970</v>
      </c>
      <c r="F1898" s="169">
        <v>839</v>
      </c>
      <c r="G1898" s="169" t="s">
        <v>143</v>
      </c>
      <c r="H1898" s="198">
        <v>2</v>
      </c>
      <c r="I1898" s="169" t="s">
        <v>112</v>
      </c>
      <c r="J1898" s="169" t="s">
        <v>113</v>
      </c>
      <c r="K1898" s="199">
        <v>1555.94</v>
      </c>
      <c r="L1898" s="169"/>
      <c r="M1898" s="169"/>
      <c r="N1898" s="169"/>
      <c r="O1898" s="169"/>
    </row>
    <row r="1899" spans="1:15" s="197" customFormat="1" ht="24" hidden="1" x14ac:dyDescent="0.25">
      <c r="A1899" s="208"/>
      <c r="B1899" s="163"/>
      <c r="C1899" s="163"/>
      <c r="D1899" s="169" t="s">
        <v>2015</v>
      </c>
      <c r="E1899" s="169" t="s">
        <v>1970</v>
      </c>
      <c r="F1899" s="169">
        <v>839</v>
      </c>
      <c r="G1899" s="169" t="s">
        <v>143</v>
      </c>
      <c r="H1899" s="198">
        <v>1</v>
      </c>
      <c r="I1899" s="169" t="s">
        <v>112</v>
      </c>
      <c r="J1899" s="169" t="s">
        <v>113</v>
      </c>
      <c r="K1899" s="199">
        <v>777.97</v>
      </c>
      <c r="L1899" s="169"/>
      <c r="M1899" s="169"/>
      <c r="N1899" s="169"/>
      <c r="O1899" s="169"/>
    </row>
    <row r="1900" spans="1:15" s="197" customFormat="1" ht="24" hidden="1" x14ac:dyDescent="0.25">
      <c r="A1900" s="208"/>
      <c r="B1900" s="163"/>
      <c r="C1900" s="163"/>
      <c r="D1900" s="169" t="s">
        <v>2016</v>
      </c>
      <c r="E1900" s="169" t="s">
        <v>1970</v>
      </c>
      <c r="F1900" s="169">
        <v>839</v>
      </c>
      <c r="G1900" s="169" t="s">
        <v>143</v>
      </c>
      <c r="H1900" s="198">
        <v>1</v>
      </c>
      <c r="I1900" s="169" t="s">
        <v>112</v>
      </c>
      <c r="J1900" s="169" t="s">
        <v>113</v>
      </c>
      <c r="K1900" s="199">
        <v>777.97</v>
      </c>
      <c r="L1900" s="169"/>
      <c r="M1900" s="169"/>
      <c r="N1900" s="169"/>
      <c r="O1900" s="169"/>
    </row>
    <row r="1901" spans="1:15" s="197" customFormat="1" ht="24" hidden="1" x14ac:dyDescent="0.25">
      <c r="A1901" s="208"/>
      <c r="B1901" s="163"/>
      <c r="C1901" s="163"/>
      <c r="D1901" s="169" t="s">
        <v>1969</v>
      </c>
      <c r="E1901" s="169" t="s">
        <v>1970</v>
      </c>
      <c r="F1901" s="169">
        <v>839</v>
      </c>
      <c r="G1901" s="169" t="s">
        <v>143</v>
      </c>
      <c r="H1901" s="198">
        <v>3</v>
      </c>
      <c r="I1901" s="169" t="s">
        <v>112</v>
      </c>
      <c r="J1901" s="169" t="s">
        <v>113</v>
      </c>
      <c r="K1901" s="199">
        <v>3600</v>
      </c>
      <c r="L1901" s="169"/>
      <c r="M1901" s="169"/>
      <c r="N1901" s="169"/>
      <c r="O1901" s="169"/>
    </row>
    <row r="1902" spans="1:15" s="197" customFormat="1" ht="24" hidden="1" x14ac:dyDescent="0.25">
      <c r="A1902" s="208"/>
      <c r="B1902" s="163"/>
      <c r="C1902" s="163"/>
      <c r="D1902" s="169" t="s">
        <v>1971</v>
      </c>
      <c r="E1902" s="169" t="s">
        <v>1970</v>
      </c>
      <c r="F1902" s="169">
        <v>839</v>
      </c>
      <c r="G1902" s="169" t="s">
        <v>143</v>
      </c>
      <c r="H1902" s="198">
        <v>2</v>
      </c>
      <c r="I1902" s="169" t="s">
        <v>112</v>
      </c>
      <c r="J1902" s="169" t="s">
        <v>113</v>
      </c>
      <c r="K1902" s="199">
        <v>2400</v>
      </c>
      <c r="L1902" s="169"/>
      <c r="M1902" s="169"/>
      <c r="N1902" s="169"/>
      <c r="O1902" s="169"/>
    </row>
    <row r="1903" spans="1:15" s="197" customFormat="1" ht="24" hidden="1" x14ac:dyDescent="0.25">
      <c r="A1903" s="208"/>
      <c r="B1903" s="163"/>
      <c r="C1903" s="163"/>
      <c r="D1903" s="169" t="s">
        <v>1972</v>
      </c>
      <c r="E1903" s="169" t="s">
        <v>1970</v>
      </c>
      <c r="F1903" s="169">
        <v>839</v>
      </c>
      <c r="G1903" s="169" t="s">
        <v>143</v>
      </c>
      <c r="H1903" s="198">
        <v>2</v>
      </c>
      <c r="I1903" s="169" t="s">
        <v>112</v>
      </c>
      <c r="J1903" s="169" t="s">
        <v>113</v>
      </c>
      <c r="K1903" s="199">
        <v>2400</v>
      </c>
      <c r="L1903" s="169"/>
      <c r="M1903" s="169"/>
      <c r="N1903" s="169"/>
      <c r="O1903" s="169"/>
    </row>
    <row r="1904" spans="1:15" s="197" customFormat="1" ht="24" hidden="1" x14ac:dyDescent="0.25">
      <c r="A1904" s="208"/>
      <c r="B1904" s="163"/>
      <c r="C1904" s="163"/>
      <c r="D1904" s="169" t="s">
        <v>1973</v>
      </c>
      <c r="E1904" s="169" t="s">
        <v>1970</v>
      </c>
      <c r="F1904" s="169">
        <v>839</v>
      </c>
      <c r="G1904" s="169" t="s">
        <v>143</v>
      </c>
      <c r="H1904" s="198">
        <v>1</v>
      </c>
      <c r="I1904" s="169" t="s">
        <v>112</v>
      </c>
      <c r="J1904" s="169" t="s">
        <v>113</v>
      </c>
      <c r="K1904" s="199">
        <v>1200</v>
      </c>
      <c r="L1904" s="169"/>
      <c r="M1904" s="169"/>
      <c r="N1904" s="169"/>
      <c r="O1904" s="169"/>
    </row>
    <row r="1905" spans="1:15" s="197" customFormat="1" ht="24" hidden="1" x14ac:dyDescent="0.25">
      <c r="A1905" s="208"/>
      <c r="B1905" s="163"/>
      <c r="C1905" s="163"/>
      <c r="D1905" s="169" t="s">
        <v>2087</v>
      </c>
      <c r="E1905" s="169" t="s">
        <v>1985</v>
      </c>
      <c r="F1905" s="169">
        <v>796</v>
      </c>
      <c r="G1905" s="169" t="s">
        <v>107</v>
      </c>
      <c r="H1905" s="198">
        <v>10</v>
      </c>
      <c r="I1905" s="169" t="s">
        <v>112</v>
      </c>
      <c r="J1905" s="169" t="s">
        <v>113</v>
      </c>
      <c r="K1905" s="199">
        <v>2669.5</v>
      </c>
      <c r="L1905" s="169"/>
      <c r="M1905" s="169"/>
      <c r="N1905" s="169"/>
      <c r="O1905" s="169"/>
    </row>
    <row r="1906" spans="1:15" s="197" customFormat="1" ht="24" hidden="1" x14ac:dyDescent="0.25">
      <c r="A1906" s="208"/>
      <c r="B1906" s="163"/>
      <c r="C1906" s="163"/>
      <c r="D1906" s="169" t="s">
        <v>2088</v>
      </c>
      <c r="E1906" s="169" t="s">
        <v>1985</v>
      </c>
      <c r="F1906" s="169">
        <v>796</v>
      </c>
      <c r="G1906" s="169" t="s">
        <v>107</v>
      </c>
      <c r="H1906" s="198">
        <v>3</v>
      </c>
      <c r="I1906" s="169" t="s">
        <v>112</v>
      </c>
      <c r="J1906" s="169" t="s">
        <v>113</v>
      </c>
      <c r="K1906" s="199">
        <v>800.85</v>
      </c>
      <c r="L1906" s="169"/>
      <c r="M1906" s="169"/>
      <c r="N1906" s="169"/>
      <c r="O1906" s="169"/>
    </row>
    <row r="1907" spans="1:15" s="197" customFormat="1" ht="24" hidden="1" x14ac:dyDescent="0.25">
      <c r="A1907" s="208"/>
      <c r="B1907" s="163"/>
      <c r="C1907" s="163"/>
      <c r="D1907" s="169" t="s">
        <v>2089</v>
      </c>
      <c r="E1907" s="169" t="s">
        <v>1985</v>
      </c>
      <c r="F1907" s="169">
        <v>796</v>
      </c>
      <c r="G1907" s="169" t="s">
        <v>107</v>
      </c>
      <c r="H1907" s="198">
        <v>8</v>
      </c>
      <c r="I1907" s="169" t="s">
        <v>112</v>
      </c>
      <c r="J1907" s="169" t="s">
        <v>113</v>
      </c>
      <c r="K1907" s="199">
        <v>2135.6</v>
      </c>
      <c r="L1907" s="169"/>
      <c r="M1907" s="169"/>
      <c r="N1907" s="169"/>
      <c r="O1907" s="169"/>
    </row>
    <row r="1908" spans="1:15" s="197" customFormat="1" ht="24" hidden="1" x14ac:dyDescent="0.25">
      <c r="A1908" s="208"/>
      <c r="B1908" s="163"/>
      <c r="C1908" s="163"/>
      <c r="D1908" s="169" t="s">
        <v>2090</v>
      </c>
      <c r="E1908" s="169" t="s">
        <v>1985</v>
      </c>
      <c r="F1908" s="169">
        <v>796</v>
      </c>
      <c r="G1908" s="169" t="s">
        <v>107</v>
      </c>
      <c r="H1908" s="198">
        <v>8</v>
      </c>
      <c r="I1908" s="169" t="s">
        <v>112</v>
      </c>
      <c r="J1908" s="169" t="s">
        <v>113</v>
      </c>
      <c r="K1908" s="199">
        <v>2135.6</v>
      </c>
      <c r="L1908" s="169"/>
      <c r="M1908" s="169"/>
      <c r="N1908" s="169"/>
      <c r="O1908" s="169"/>
    </row>
    <row r="1909" spans="1:15" s="197" customFormat="1" ht="24" hidden="1" x14ac:dyDescent="0.25">
      <c r="A1909" s="208"/>
      <c r="B1909" s="163"/>
      <c r="C1909" s="163"/>
      <c r="D1909" s="169" t="s">
        <v>2091</v>
      </c>
      <c r="E1909" s="169" t="s">
        <v>1985</v>
      </c>
      <c r="F1909" s="169">
        <v>796</v>
      </c>
      <c r="G1909" s="169" t="s">
        <v>107</v>
      </c>
      <c r="H1909" s="198">
        <v>50</v>
      </c>
      <c r="I1909" s="169" t="s">
        <v>112</v>
      </c>
      <c r="J1909" s="169" t="s">
        <v>113</v>
      </c>
      <c r="K1909" s="199">
        <v>13347.5</v>
      </c>
      <c r="L1909" s="169"/>
      <c r="M1909" s="169"/>
      <c r="N1909" s="169"/>
      <c r="O1909" s="169"/>
    </row>
    <row r="1910" spans="1:15" s="197" customFormat="1" ht="24" hidden="1" x14ac:dyDescent="0.25">
      <c r="A1910" s="208"/>
      <c r="B1910" s="163"/>
      <c r="C1910" s="163"/>
      <c r="D1910" s="169" t="s">
        <v>2092</v>
      </c>
      <c r="E1910" s="169" t="s">
        <v>1985</v>
      </c>
      <c r="F1910" s="169">
        <v>796</v>
      </c>
      <c r="G1910" s="169" t="s">
        <v>107</v>
      </c>
      <c r="H1910" s="198">
        <v>5</v>
      </c>
      <c r="I1910" s="169" t="s">
        <v>112</v>
      </c>
      <c r="J1910" s="169" t="s">
        <v>113</v>
      </c>
      <c r="K1910" s="199">
        <v>1334.75</v>
      </c>
      <c r="L1910" s="169"/>
      <c r="M1910" s="169"/>
      <c r="N1910" s="169"/>
      <c r="O1910" s="169"/>
    </row>
    <row r="1911" spans="1:15" s="197" customFormat="1" ht="24" hidden="1" x14ac:dyDescent="0.25">
      <c r="A1911" s="208"/>
      <c r="B1911" s="163"/>
      <c r="C1911" s="163"/>
      <c r="D1911" s="169" t="s">
        <v>2093</v>
      </c>
      <c r="E1911" s="169" t="s">
        <v>1985</v>
      </c>
      <c r="F1911" s="169">
        <v>796</v>
      </c>
      <c r="G1911" s="169" t="s">
        <v>107</v>
      </c>
      <c r="H1911" s="198">
        <v>1</v>
      </c>
      <c r="I1911" s="169" t="s">
        <v>112</v>
      </c>
      <c r="J1911" s="169" t="s">
        <v>113</v>
      </c>
      <c r="K1911" s="199">
        <v>266.95</v>
      </c>
      <c r="L1911" s="169"/>
      <c r="M1911" s="169"/>
      <c r="N1911" s="169"/>
      <c r="O1911" s="169"/>
    </row>
    <row r="1912" spans="1:15" s="197" customFormat="1" ht="24" hidden="1" x14ac:dyDescent="0.25">
      <c r="A1912" s="208"/>
      <c r="B1912" s="163"/>
      <c r="C1912" s="163"/>
      <c r="D1912" s="169" t="s">
        <v>2094</v>
      </c>
      <c r="E1912" s="169" t="s">
        <v>1985</v>
      </c>
      <c r="F1912" s="169">
        <v>796</v>
      </c>
      <c r="G1912" s="169" t="s">
        <v>107</v>
      </c>
      <c r="H1912" s="198">
        <v>1</v>
      </c>
      <c r="I1912" s="169" t="s">
        <v>112</v>
      </c>
      <c r="J1912" s="169" t="s">
        <v>113</v>
      </c>
      <c r="K1912" s="199">
        <v>266.95</v>
      </c>
      <c r="L1912" s="169"/>
      <c r="M1912" s="169"/>
      <c r="N1912" s="169"/>
      <c r="O1912" s="169"/>
    </row>
    <row r="1913" spans="1:15" s="197" customFormat="1" ht="24" hidden="1" x14ac:dyDescent="0.25">
      <c r="A1913" s="208"/>
      <c r="B1913" s="163"/>
      <c r="C1913" s="163"/>
      <c r="D1913" s="169" t="s">
        <v>2095</v>
      </c>
      <c r="E1913" s="169" t="s">
        <v>1985</v>
      </c>
      <c r="F1913" s="169">
        <v>796</v>
      </c>
      <c r="G1913" s="169" t="s">
        <v>107</v>
      </c>
      <c r="H1913" s="198">
        <v>32</v>
      </c>
      <c r="I1913" s="169" t="s">
        <v>112</v>
      </c>
      <c r="J1913" s="169" t="s">
        <v>113</v>
      </c>
      <c r="K1913" s="199">
        <v>8542.4</v>
      </c>
      <c r="L1913" s="169"/>
      <c r="M1913" s="169"/>
      <c r="N1913" s="169"/>
      <c r="O1913" s="169"/>
    </row>
    <row r="1914" spans="1:15" s="197" customFormat="1" ht="24" hidden="1" x14ac:dyDescent="0.25">
      <c r="A1914" s="208"/>
      <c r="B1914" s="163"/>
      <c r="C1914" s="163"/>
      <c r="D1914" s="169" t="s">
        <v>2096</v>
      </c>
      <c r="E1914" s="169" t="s">
        <v>1985</v>
      </c>
      <c r="F1914" s="169">
        <v>796</v>
      </c>
      <c r="G1914" s="169" t="s">
        <v>107</v>
      </c>
      <c r="H1914" s="198">
        <v>8</v>
      </c>
      <c r="I1914" s="169" t="s">
        <v>112</v>
      </c>
      <c r="J1914" s="169" t="s">
        <v>113</v>
      </c>
      <c r="K1914" s="199">
        <v>2135.6</v>
      </c>
      <c r="L1914" s="169"/>
      <c r="M1914" s="169"/>
      <c r="N1914" s="169"/>
      <c r="O1914" s="169"/>
    </row>
    <row r="1915" spans="1:15" s="197" customFormat="1" ht="24" hidden="1" x14ac:dyDescent="0.25">
      <c r="A1915" s="208"/>
      <c r="B1915" s="163"/>
      <c r="C1915" s="163"/>
      <c r="D1915" s="169" t="s">
        <v>2097</v>
      </c>
      <c r="E1915" s="169" t="s">
        <v>1985</v>
      </c>
      <c r="F1915" s="169">
        <v>796</v>
      </c>
      <c r="G1915" s="169" t="s">
        <v>107</v>
      </c>
      <c r="H1915" s="198">
        <v>1</v>
      </c>
      <c r="I1915" s="169" t="s">
        <v>112</v>
      </c>
      <c r="J1915" s="169" t="s">
        <v>113</v>
      </c>
      <c r="K1915" s="199">
        <v>266.95</v>
      </c>
      <c r="L1915" s="169"/>
      <c r="M1915" s="169"/>
      <c r="N1915" s="169"/>
      <c r="O1915" s="169"/>
    </row>
    <row r="1916" spans="1:15" s="197" customFormat="1" ht="24" hidden="1" x14ac:dyDescent="0.25">
      <c r="A1916" s="208"/>
      <c r="B1916" s="163"/>
      <c r="C1916" s="163"/>
      <c r="D1916" s="169" t="s">
        <v>2098</v>
      </c>
      <c r="E1916" s="169" t="s">
        <v>2099</v>
      </c>
      <c r="F1916" s="169">
        <v>796</v>
      </c>
      <c r="G1916" s="169" t="s">
        <v>107</v>
      </c>
      <c r="H1916" s="198">
        <v>2</v>
      </c>
      <c r="I1916" s="169" t="s">
        <v>112</v>
      </c>
      <c r="J1916" s="169" t="s">
        <v>113</v>
      </c>
      <c r="K1916" s="199">
        <v>846.6</v>
      </c>
      <c r="L1916" s="169"/>
      <c r="M1916" s="169"/>
      <c r="N1916" s="169"/>
      <c r="O1916" s="169"/>
    </row>
    <row r="1917" spans="1:15" s="197" customFormat="1" ht="24" hidden="1" x14ac:dyDescent="0.25">
      <c r="A1917" s="208"/>
      <c r="B1917" s="163"/>
      <c r="C1917" s="163"/>
      <c r="D1917" s="169" t="s">
        <v>2100</v>
      </c>
      <c r="E1917" s="169" t="s">
        <v>2099</v>
      </c>
      <c r="F1917" s="169">
        <v>796</v>
      </c>
      <c r="G1917" s="169" t="s">
        <v>107</v>
      </c>
      <c r="H1917" s="198">
        <v>6</v>
      </c>
      <c r="I1917" s="169" t="s">
        <v>112</v>
      </c>
      <c r="J1917" s="169" t="s">
        <v>113</v>
      </c>
      <c r="K1917" s="199">
        <v>2539.8000000000002</v>
      </c>
      <c r="L1917" s="169"/>
      <c r="M1917" s="169"/>
      <c r="N1917" s="169"/>
      <c r="O1917" s="169"/>
    </row>
    <row r="1918" spans="1:15" s="197" customFormat="1" ht="24" hidden="1" x14ac:dyDescent="0.25">
      <c r="A1918" s="208"/>
      <c r="B1918" s="163"/>
      <c r="C1918" s="163"/>
      <c r="D1918" s="169" t="s">
        <v>2101</v>
      </c>
      <c r="E1918" s="169" t="s">
        <v>2099</v>
      </c>
      <c r="F1918" s="169">
        <v>796</v>
      </c>
      <c r="G1918" s="169" t="s">
        <v>107</v>
      </c>
      <c r="H1918" s="198">
        <v>21</v>
      </c>
      <c r="I1918" s="169" t="s">
        <v>112</v>
      </c>
      <c r="J1918" s="169" t="s">
        <v>113</v>
      </c>
      <c r="K1918" s="199">
        <v>8889.2999999999993</v>
      </c>
      <c r="L1918" s="169"/>
      <c r="M1918" s="169"/>
      <c r="N1918" s="169"/>
      <c r="O1918" s="169"/>
    </row>
    <row r="1919" spans="1:15" s="197" customFormat="1" ht="24" hidden="1" x14ac:dyDescent="0.25">
      <c r="A1919" s="208"/>
      <c r="B1919" s="163"/>
      <c r="C1919" s="163"/>
      <c r="D1919" s="169" t="s">
        <v>2102</v>
      </c>
      <c r="E1919" s="169" t="s">
        <v>2099</v>
      </c>
      <c r="F1919" s="169">
        <v>796</v>
      </c>
      <c r="G1919" s="169" t="s">
        <v>107</v>
      </c>
      <c r="H1919" s="198">
        <v>5</v>
      </c>
      <c r="I1919" s="169" t="s">
        <v>112</v>
      </c>
      <c r="J1919" s="169" t="s">
        <v>113</v>
      </c>
      <c r="K1919" s="199">
        <v>2116.5</v>
      </c>
      <c r="L1919" s="169"/>
      <c r="M1919" s="169"/>
      <c r="N1919" s="169"/>
      <c r="O1919" s="169"/>
    </row>
    <row r="1920" spans="1:15" s="197" customFormat="1" ht="24" hidden="1" x14ac:dyDescent="0.25">
      <c r="A1920" s="208"/>
      <c r="B1920" s="163"/>
      <c r="C1920" s="163"/>
      <c r="D1920" s="169" t="s">
        <v>2103</v>
      </c>
      <c r="E1920" s="169" t="s">
        <v>2099</v>
      </c>
      <c r="F1920" s="169">
        <v>796</v>
      </c>
      <c r="G1920" s="169" t="s">
        <v>107</v>
      </c>
      <c r="H1920" s="198">
        <v>37</v>
      </c>
      <c r="I1920" s="169" t="s">
        <v>112</v>
      </c>
      <c r="J1920" s="169" t="s">
        <v>113</v>
      </c>
      <c r="K1920" s="199">
        <v>15662.1</v>
      </c>
      <c r="L1920" s="169"/>
      <c r="M1920" s="169"/>
      <c r="N1920" s="169"/>
      <c r="O1920" s="169"/>
    </row>
    <row r="1921" spans="1:15" s="197" customFormat="1" ht="24" hidden="1" x14ac:dyDescent="0.25">
      <c r="A1921" s="208"/>
      <c r="B1921" s="163"/>
      <c r="C1921" s="163"/>
      <c r="D1921" s="169" t="s">
        <v>2104</v>
      </c>
      <c r="E1921" s="169" t="s">
        <v>2099</v>
      </c>
      <c r="F1921" s="169">
        <v>796</v>
      </c>
      <c r="G1921" s="169" t="s">
        <v>107</v>
      </c>
      <c r="H1921" s="198">
        <v>229</v>
      </c>
      <c r="I1921" s="169" t="s">
        <v>112</v>
      </c>
      <c r="J1921" s="169" t="s">
        <v>113</v>
      </c>
      <c r="K1921" s="199">
        <v>96935.7</v>
      </c>
      <c r="L1921" s="169"/>
      <c r="M1921" s="169"/>
      <c r="N1921" s="169"/>
      <c r="O1921" s="169"/>
    </row>
    <row r="1922" spans="1:15" s="197" customFormat="1" ht="24" hidden="1" x14ac:dyDescent="0.25">
      <c r="A1922" s="208"/>
      <c r="B1922" s="163"/>
      <c r="C1922" s="163"/>
      <c r="D1922" s="169" t="s">
        <v>2105</v>
      </c>
      <c r="E1922" s="169" t="s">
        <v>2099</v>
      </c>
      <c r="F1922" s="169">
        <v>796</v>
      </c>
      <c r="G1922" s="169" t="s">
        <v>107</v>
      </c>
      <c r="H1922" s="198">
        <v>59</v>
      </c>
      <c r="I1922" s="169" t="s">
        <v>112</v>
      </c>
      <c r="J1922" s="169" t="s">
        <v>113</v>
      </c>
      <c r="K1922" s="199">
        <v>24974.7</v>
      </c>
      <c r="L1922" s="169"/>
      <c r="M1922" s="169"/>
      <c r="N1922" s="169"/>
      <c r="O1922" s="169"/>
    </row>
    <row r="1923" spans="1:15" s="197" customFormat="1" ht="24" hidden="1" x14ac:dyDescent="0.25">
      <c r="A1923" s="208"/>
      <c r="B1923" s="163"/>
      <c r="C1923" s="163"/>
      <c r="D1923" s="169" t="s">
        <v>2106</v>
      </c>
      <c r="E1923" s="169" t="s">
        <v>2099</v>
      </c>
      <c r="F1923" s="169">
        <v>796</v>
      </c>
      <c r="G1923" s="169" t="s">
        <v>107</v>
      </c>
      <c r="H1923" s="198">
        <v>4</v>
      </c>
      <c r="I1923" s="169" t="s">
        <v>112</v>
      </c>
      <c r="J1923" s="169" t="s">
        <v>113</v>
      </c>
      <c r="K1923" s="199">
        <v>1693.2</v>
      </c>
      <c r="L1923" s="169"/>
      <c r="M1923" s="169"/>
      <c r="N1923" s="169"/>
      <c r="O1923" s="169"/>
    </row>
    <row r="1924" spans="1:15" s="197" customFormat="1" ht="24" hidden="1" x14ac:dyDescent="0.25">
      <c r="A1924" s="208"/>
      <c r="B1924" s="163"/>
      <c r="C1924" s="163"/>
      <c r="D1924" s="169" t="s">
        <v>2107</v>
      </c>
      <c r="E1924" s="169" t="s">
        <v>2099</v>
      </c>
      <c r="F1924" s="169">
        <v>796</v>
      </c>
      <c r="G1924" s="169" t="s">
        <v>107</v>
      </c>
      <c r="H1924" s="198">
        <v>122</v>
      </c>
      <c r="I1924" s="169" t="s">
        <v>112</v>
      </c>
      <c r="J1924" s="169" t="s">
        <v>113</v>
      </c>
      <c r="K1924" s="199">
        <v>51642.6</v>
      </c>
      <c r="L1924" s="169"/>
      <c r="M1924" s="169"/>
      <c r="N1924" s="169"/>
      <c r="O1924" s="169"/>
    </row>
    <row r="1925" spans="1:15" s="197" customFormat="1" ht="24" hidden="1" x14ac:dyDescent="0.25">
      <c r="A1925" s="208"/>
      <c r="B1925" s="163"/>
      <c r="C1925" s="163"/>
      <c r="D1925" s="169" t="s">
        <v>2108</v>
      </c>
      <c r="E1925" s="169" t="s">
        <v>2099</v>
      </c>
      <c r="F1925" s="169">
        <v>796</v>
      </c>
      <c r="G1925" s="169" t="s">
        <v>107</v>
      </c>
      <c r="H1925" s="198">
        <v>56</v>
      </c>
      <c r="I1925" s="169" t="s">
        <v>112</v>
      </c>
      <c r="J1925" s="169" t="s">
        <v>113</v>
      </c>
      <c r="K1925" s="199">
        <v>23704.799999999999</v>
      </c>
      <c r="L1925" s="169"/>
      <c r="M1925" s="169"/>
      <c r="N1925" s="169"/>
      <c r="O1925" s="169"/>
    </row>
    <row r="1926" spans="1:15" s="197" customFormat="1" ht="24" hidden="1" x14ac:dyDescent="0.25">
      <c r="A1926" s="208"/>
      <c r="B1926" s="163"/>
      <c r="C1926" s="163"/>
      <c r="D1926" s="169" t="s">
        <v>2109</v>
      </c>
      <c r="E1926" s="169" t="s">
        <v>2110</v>
      </c>
      <c r="F1926" s="169">
        <v>796</v>
      </c>
      <c r="G1926" s="169" t="s">
        <v>107</v>
      </c>
      <c r="H1926" s="198">
        <v>1</v>
      </c>
      <c r="I1926" s="169" t="s">
        <v>112</v>
      </c>
      <c r="J1926" s="169" t="s">
        <v>113</v>
      </c>
      <c r="K1926" s="199">
        <v>423.3</v>
      </c>
      <c r="L1926" s="169"/>
      <c r="M1926" s="169"/>
      <c r="N1926" s="169"/>
      <c r="O1926" s="169"/>
    </row>
    <row r="1927" spans="1:15" s="197" customFormat="1" ht="24" hidden="1" x14ac:dyDescent="0.25">
      <c r="A1927" s="208"/>
      <c r="B1927" s="163"/>
      <c r="C1927" s="163"/>
      <c r="D1927" s="169" t="s">
        <v>2111</v>
      </c>
      <c r="E1927" s="169" t="s">
        <v>2099</v>
      </c>
      <c r="F1927" s="169">
        <v>796</v>
      </c>
      <c r="G1927" s="169" t="s">
        <v>107</v>
      </c>
      <c r="H1927" s="198">
        <v>11</v>
      </c>
      <c r="I1927" s="169" t="s">
        <v>112</v>
      </c>
      <c r="J1927" s="169" t="s">
        <v>113</v>
      </c>
      <c r="K1927" s="199">
        <v>4656.3</v>
      </c>
      <c r="L1927" s="169"/>
      <c r="M1927" s="169"/>
      <c r="N1927" s="169"/>
      <c r="O1927" s="169"/>
    </row>
    <row r="1928" spans="1:15" s="197" customFormat="1" ht="24" hidden="1" x14ac:dyDescent="0.25">
      <c r="A1928" s="208"/>
      <c r="B1928" s="163"/>
      <c r="C1928" s="163"/>
      <c r="D1928" s="169" t="s">
        <v>2112</v>
      </c>
      <c r="E1928" s="169" t="s">
        <v>2099</v>
      </c>
      <c r="F1928" s="169">
        <v>796</v>
      </c>
      <c r="G1928" s="169" t="s">
        <v>107</v>
      </c>
      <c r="H1928" s="198">
        <v>19</v>
      </c>
      <c r="I1928" s="169" t="s">
        <v>112</v>
      </c>
      <c r="J1928" s="169" t="s">
        <v>113</v>
      </c>
      <c r="K1928" s="199">
        <v>8042.7</v>
      </c>
      <c r="L1928" s="169"/>
      <c r="M1928" s="169"/>
      <c r="N1928" s="169"/>
      <c r="O1928" s="169"/>
    </row>
    <row r="1929" spans="1:15" s="197" customFormat="1" ht="24" hidden="1" x14ac:dyDescent="0.25">
      <c r="A1929" s="208"/>
      <c r="B1929" s="163"/>
      <c r="C1929" s="163"/>
      <c r="D1929" s="169" t="s">
        <v>2113</v>
      </c>
      <c r="E1929" s="169" t="s">
        <v>2099</v>
      </c>
      <c r="F1929" s="169">
        <v>796</v>
      </c>
      <c r="G1929" s="169" t="s">
        <v>107</v>
      </c>
      <c r="H1929" s="198">
        <v>3</v>
      </c>
      <c r="I1929" s="169" t="s">
        <v>112</v>
      </c>
      <c r="J1929" s="169" t="s">
        <v>113</v>
      </c>
      <c r="K1929" s="199">
        <v>1269.9000000000001</v>
      </c>
      <c r="L1929" s="169"/>
      <c r="M1929" s="169"/>
      <c r="N1929" s="169"/>
      <c r="O1929" s="169"/>
    </row>
    <row r="1930" spans="1:15" s="197" customFormat="1" ht="24" hidden="1" x14ac:dyDescent="0.25">
      <c r="A1930" s="208"/>
      <c r="B1930" s="163"/>
      <c r="C1930" s="163"/>
      <c r="D1930" s="169" t="s">
        <v>2114</v>
      </c>
      <c r="E1930" s="169" t="s">
        <v>2110</v>
      </c>
      <c r="F1930" s="169">
        <v>796</v>
      </c>
      <c r="G1930" s="169" t="s">
        <v>107</v>
      </c>
      <c r="H1930" s="198">
        <v>2</v>
      </c>
      <c r="I1930" s="169" t="s">
        <v>112</v>
      </c>
      <c r="J1930" s="169" t="s">
        <v>113</v>
      </c>
      <c r="K1930" s="199">
        <v>846.6</v>
      </c>
      <c r="L1930" s="169"/>
      <c r="M1930" s="169"/>
      <c r="N1930" s="169"/>
      <c r="O1930" s="169"/>
    </row>
    <row r="1931" spans="1:15" s="197" customFormat="1" ht="24" hidden="1" x14ac:dyDescent="0.25">
      <c r="A1931" s="208"/>
      <c r="B1931" s="163"/>
      <c r="C1931" s="163"/>
      <c r="D1931" s="169" t="s">
        <v>2115</v>
      </c>
      <c r="E1931" s="169" t="s">
        <v>2110</v>
      </c>
      <c r="F1931" s="169">
        <v>796</v>
      </c>
      <c r="G1931" s="169" t="s">
        <v>107</v>
      </c>
      <c r="H1931" s="198">
        <v>1</v>
      </c>
      <c r="I1931" s="169" t="s">
        <v>112</v>
      </c>
      <c r="J1931" s="169" t="s">
        <v>113</v>
      </c>
      <c r="K1931" s="199">
        <v>423.3</v>
      </c>
      <c r="L1931" s="169"/>
      <c r="M1931" s="169"/>
      <c r="N1931" s="169"/>
      <c r="O1931" s="169"/>
    </row>
    <row r="1932" spans="1:15" s="197" customFormat="1" ht="24" hidden="1" x14ac:dyDescent="0.25">
      <c r="A1932" s="208"/>
      <c r="B1932" s="163"/>
      <c r="C1932" s="163"/>
      <c r="D1932" s="169" t="s">
        <v>1836</v>
      </c>
      <c r="E1932" s="169" t="s">
        <v>1837</v>
      </c>
      <c r="F1932" s="169">
        <v>796</v>
      </c>
      <c r="G1932" s="169" t="s">
        <v>107</v>
      </c>
      <c r="H1932" s="198">
        <v>16</v>
      </c>
      <c r="I1932" s="169" t="s">
        <v>112</v>
      </c>
      <c r="J1932" s="169" t="s">
        <v>113</v>
      </c>
      <c r="K1932" s="199">
        <v>2184.3200000000002</v>
      </c>
      <c r="L1932" s="169"/>
      <c r="M1932" s="169"/>
      <c r="N1932" s="169"/>
      <c r="O1932" s="169"/>
    </row>
    <row r="1933" spans="1:15" s="197" customFormat="1" ht="24" hidden="1" x14ac:dyDescent="0.25">
      <c r="A1933" s="208"/>
      <c r="B1933" s="163"/>
      <c r="C1933" s="163"/>
      <c r="D1933" s="169" t="s">
        <v>1838</v>
      </c>
      <c r="E1933" s="169" t="s">
        <v>1837</v>
      </c>
      <c r="F1933" s="169">
        <v>796</v>
      </c>
      <c r="G1933" s="169" t="s">
        <v>107</v>
      </c>
      <c r="H1933" s="198">
        <v>16</v>
      </c>
      <c r="I1933" s="169" t="s">
        <v>112</v>
      </c>
      <c r="J1933" s="169" t="s">
        <v>113</v>
      </c>
      <c r="K1933" s="199">
        <v>2184.3200000000002</v>
      </c>
      <c r="L1933" s="169"/>
      <c r="M1933" s="169"/>
      <c r="N1933" s="169"/>
      <c r="O1933" s="169"/>
    </row>
    <row r="1934" spans="1:15" s="197" customFormat="1" ht="24" hidden="1" x14ac:dyDescent="0.25">
      <c r="A1934" s="208"/>
      <c r="B1934" s="163"/>
      <c r="C1934" s="163"/>
      <c r="D1934" s="169" t="s">
        <v>2143</v>
      </c>
      <c r="E1934" s="169" t="s">
        <v>2144</v>
      </c>
      <c r="F1934" s="169">
        <v>796</v>
      </c>
      <c r="G1934" s="169" t="s">
        <v>107</v>
      </c>
      <c r="H1934" s="198">
        <v>48</v>
      </c>
      <c r="I1934" s="169" t="s">
        <v>112</v>
      </c>
      <c r="J1934" s="169" t="s">
        <v>113</v>
      </c>
      <c r="K1934" s="199">
        <v>3148.32</v>
      </c>
      <c r="L1934" s="169"/>
      <c r="M1934" s="169"/>
      <c r="N1934" s="169"/>
      <c r="O1934" s="169"/>
    </row>
    <row r="1935" spans="1:15" s="197" customFormat="1" ht="24" hidden="1" x14ac:dyDescent="0.25">
      <c r="A1935" s="208"/>
      <c r="B1935" s="163"/>
      <c r="C1935" s="163"/>
      <c r="D1935" s="169" t="s">
        <v>2145</v>
      </c>
      <c r="E1935" s="169" t="s">
        <v>2144</v>
      </c>
      <c r="F1935" s="169">
        <v>796</v>
      </c>
      <c r="G1935" s="169" t="s">
        <v>107</v>
      </c>
      <c r="H1935" s="198">
        <v>451</v>
      </c>
      <c r="I1935" s="169" t="s">
        <v>112</v>
      </c>
      <c r="J1935" s="169" t="s">
        <v>113</v>
      </c>
      <c r="K1935" s="199">
        <v>29581.09</v>
      </c>
      <c r="L1935" s="169"/>
      <c r="M1935" s="169"/>
      <c r="N1935" s="169"/>
      <c r="O1935" s="169"/>
    </row>
    <row r="1936" spans="1:15" s="197" customFormat="1" ht="24" hidden="1" x14ac:dyDescent="0.25">
      <c r="A1936" s="208"/>
      <c r="B1936" s="163"/>
      <c r="C1936" s="163"/>
      <c r="D1936" s="169" t="s">
        <v>2146</v>
      </c>
      <c r="E1936" s="169" t="s">
        <v>2144</v>
      </c>
      <c r="F1936" s="169">
        <v>796</v>
      </c>
      <c r="G1936" s="169" t="s">
        <v>107</v>
      </c>
      <c r="H1936" s="198">
        <v>1253</v>
      </c>
      <c r="I1936" s="169" t="s">
        <v>112</v>
      </c>
      <c r="J1936" s="169" t="s">
        <v>113</v>
      </c>
      <c r="K1936" s="199">
        <v>82184.27</v>
      </c>
      <c r="L1936" s="169"/>
      <c r="M1936" s="169"/>
      <c r="N1936" s="169"/>
      <c r="O1936" s="169"/>
    </row>
    <row r="1937" spans="1:16" s="197" customFormat="1" ht="24" hidden="1" x14ac:dyDescent="0.25">
      <c r="A1937" s="208"/>
      <c r="B1937" s="163"/>
      <c r="C1937" s="163"/>
      <c r="D1937" s="169" t="s">
        <v>2147</v>
      </c>
      <c r="E1937" s="169" t="s">
        <v>2144</v>
      </c>
      <c r="F1937" s="169">
        <v>796</v>
      </c>
      <c r="G1937" s="169" t="s">
        <v>107</v>
      </c>
      <c r="H1937" s="198">
        <v>411</v>
      </c>
      <c r="I1937" s="169" t="s">
        <v>112</v>
      </c>
      <c r="J1937" s="169" t="s">
        <v>113</v>
      </c>
      <c r="K1937" s="199">
        <v>26957.49</v>
      </c>
      <c r="L1937" s="169"/>
      <c r="M1937" s="169"/>
      <c r="N1937" s="169"/>
      <c r="O1937" s="169"/>
    </row>
    <row r="1938" spans="1:16" s="197" customFormat="1" ht="24" hidden="1" x14ac:dyDescent="0.25">
      <c r="A1938" s="208"/>
      <c r="B1938" s="163"/>
      <c r="C1938" s="163"/>
      <c r="D1938" s="169" t="s">
        <v>2148</v>
      </c>
      <c r="E1938" s="169" t="s">
        <v>2144</v>
      </c>
      <c r="F1938" s="169">
        <v>796</v>
      </c>
      <c r="G1938" s="169" t="s">
        <v>107</v>
      </c>
      <c r="H1938" s="198">
        <v>138</v>
      </c>
      <c r="I1938" s="169" t="s">
        <v>112</v>
      </c>
      <c r="J1938" s="169" t="s">
        <v>113</v>
      </c>
      <c r="K1938" s="199">
        <v>9051.42</v>
      </c>
      <c r="L1938" s="169"/>
      <c r="M1938" s="169"/>
      <c r="N1938" s="169"/>
      <c r="O1938" s="169"/>
    </row>
    <row r="1939" spans="1:16" s="197" customFormat="1" ht="24" hidden="1" x14ac:dyDescent="0.25">
      <c r="A1939" s="209"/>
      <c r="B1939" s="163"/>
      <c r="C1939" s="163"/>
      <c r="D1939" s="169" t="s">
        <v>2149</v>
      </c>
      <c r="E1939" s="169" t="s">
        <v>2144</v>
      </c>
      <c r="F1939" s="169">
        <v>796</v>
      </c>
      <c r="G1939" s="169" t="s">
        <v>107</v>
      </c>
      <c r="H1939" s="198">
        <v>6</v>
      </c>
      <c r="I1939" s="169" t="s">
        <v>112</v>
      </c>
      <c r="J1939" s="169" t="s">
        <v>113</v>
      </c>
      <c r="K1939" s="199">
        <v>393.54</v>
      </c>
      <c r="L1939" s="169"/>
      <c r="M1939" s="169"/>
      <c r="N1939" s="169"/>
      <c r="O1939" s="169"/>
    </row>
    <row r="1940" spans="1:16" ht="24" hidden="1" x14ac:dyDescent="0.2">
      <c r="A1940" s="277">
        <v>223</v>
      </c>
      <c r="B1940" s="2" t="s">
        <v>2490</v>
      </c>
      <c r="C1940" s="2" t="s">
        <v>2457</v>
      </c>
      <c r="D1940" s="2" t="s">
        <v>3121</v>
      </c>
      <c r="E1940" s="2" t="s">
        <v>2489</v>
      </c>
      <c r="F1940" s="2" t="s">
        <v>135</v>
      </c>
      <c r="G1940" s="2" t="s">
        <v>63</v>
      </c>
      <c r="H1940" s="276">
        <v>1</v>
      </c>
      <c r="I1940" s="2" t="s">
        <v>18</v>
      </c>
      <c r="J1940" s="2" t="s">
        <v>33</v>
      </c>
      <c r="K1940" s="180">
        <v>2230196</v>
      </c>
      <c r="L1940" s="2" t="s">
        <v>3273</v>
      </c>
      <c r="M1940" s="125" t="s">
        <v>2491</v>
      </c>
      <c r="N1940" s="2" t="s">
        <v>22</v>
      </c>
      <c r="O1940" s="2" t="s">
        <v>23</v>
      </c>
    </row>
    <row r="1941" spans="1:16" customFormat="1" ht="24" x14ac:dyDescent="0.25">
      <c r="A1941" s="216">
        <v>224</v>
      </c>
      <c r="B1941" s="217" t="s">
        <v>2675</v>
      </c>
      <c r="C1941" s="217" t="s">
        <v>2674</v>
      </c>
      <c r="D1941" s="217" t="s">
        <v>2673</v>
      </c>
      <c r="E1941" s="217" t="s">
        <v>3345</v>
      </c>
      <c r="F1941" s="217" t="s">
        <v>135</v>
      </c>
      <c r="G1941" s="217" t="s">
        <v>63</v>
      </c>
      <c r="H1941" s="218">
        <v>1</v>
      </c>
      <c r="I1941" s="217" t="s">
        <v>355</v>
      </c>
      <c r="J1941" s="217" t="s">
        <v>2789</v>
      </c>
      <c r="K1941" s="274">
        <v>850000</v>
      </c>
      <c r="L1941" s="217" t="s">
        <v>3273</v>
      </c>
      <c r="M1941" s="217" t="s">
        <v>3346</v>
      </c>
      <c r="N1941" s="217" t="s">
        <v>22</v>
      </c>
      <c r="O1941" s="217" t="s">
        <v>171</v>
      </c>
      <c r="P1941" s="219"/>
    </row>
    <row r="1942" spans="1:16" customFormat="1" ht="24" hidden="1" x14ac:dyDescent="0.25">
      <c r="A1942" s="216">
        <v>225</v>
      </c>
      <c r="B1942" s="217" t="s">
        <v>3364</v>
      </c>
      <c r="C1942" s="217" t="s">
        <v>3365</v>
      </c>
      <c r="D1942" s="217" t="s">
        <v>3366</v>
      </c>
      <c r="E1942" s="217" t="s">
        <v>153</v>
      </c>
      <c r="F1942" s="217" t="s">
        <v>135</v>
      </c>
      <c r="G1942" s="217" t="s">
        <v>63</v>
      </c>
      <c r="H1942" s="218">
        <v>4200</v>
      </c>
      <c r="I1942" s="217" t="s">
        <v>355</v>
      </c>
      <c r="J1942" s="217" t="s">
        <v>2789</v>
      </c>
      <c r="K1942" s="274">
        <v>4957260</v>
      </c>
      <c r="L1942" s="217" t="s">
        <v>1244</v>
      </c>
      <c r="M1942" s="217" t="s">
        <v>3346</v>
      </c>
      <c r="N1942" s="217" t="s">
        <v>22</v>
      </c>
      <c r="O1942" s="217" t="s">
        <v>2429</v>
      </c>
      <c r="P1942" s="219"/>
    </row>
    <row r="1943" spans="1:16" s="229" customFormat="1" ht="24" hidden="1" x14ac:dyDescent="0.25">
      <c r="A1943" s="107">
        <v>227</v>
      </c>
      <c r="B1943" s="14" t="s">
        <v>2968</v>
      </c>
      <c r="C1943" s="15" t="s">
        <v>2969</v>
      </c>
      <c r="D1943" s="16" t="s">
        <v>3375</v>
      </c>
      <c r="E1943" s="16" t="s">
        <v>111</v>
      </c>
      <c r="F1943" s="16">
        <v>796</v>
      </c>
      <c r="G1943" s="16" t="s">
        <v>17</v>
      </c>
      <c r="H1943" s="16">
        <v>10</v>
      </c>
      <c r="I1943" s="16" t="s">
        <v>2973</v>
      </c>
      <c r="J1943" s="16" t="s">
        <v>2789</v>
      </c>
      <c r="K1943" s="261">
        <v>723625</v>
      </c>
      <c r="L1943" s="16" t="s">
        <v>1244</v>
      </c>
      <c r="M1943" s="16" t="s">
        <v>1300</v>
      </c>
      <c r="N1943" s="2" t="s">
        <v>22</v>
      </c>
      <c r="O1943" s="16" t="s">
        <v>23</v>
      </c>
    </row>
    <row r="1944" spans="1:16" s="223" customFormat="1" ht="330" hidden="1" x14ac:dyDescent="0.25">
      <c r="A1944" s="224"/>
      <c r="B1944" s="17"/>
      <c r="C1944" s="18"/>
      <c r="D1944" s="225" t="s">
        <v>3376</v>
      </c>
      <c r="E1944" s="225" t="s">
        <v>3377</v>
      </c>
      <c r="F1944" s="169">
        <v>796</v>
      </c>
      <c r="G1944" s="169" t="s">
        <v>17</v>
      </c>
      <c r="H1944" s="39">
        <v>5</v>
      </c>
      <c r="I1944" s="169" t="s">
        <v>2973</v>
      </c>
      <c r="J1944" s="169" t="s">
        <v>2789</v>
      </c>
      <c r="K1944" s="176">
        <v>532000</v>
      </c>
      <c r="L1944" s="169"/>
      <c r="M1944" s="169"/>
      <c r="N1944" s="169"/>
      <c r="O1944" s="169"/>
    </row>
    <row r="1945" spans="1:16" s="223" customFormat="1" ht="285" hidden="1" x14ac:dyDescent="0.25">
      <c r="A1945" s="224"/>
      <c r="B1945" s="17"/>
      <c r="C1945" s="18"/>
      <c r="D1945" s="225" t="s">
        <v>3378</v>
      </c>
      <c r="E1945" s="225" t="s">
        <v>3379</v>
      </c>
      <c r="F1945" s="169">
        <v>796</v>
      </c>
      <c r="G1945" s="169" t="s">
        <v>17</v>
      </c>
      <c r="H1945" s="39">
        <v>5</v>
      </c>
      <c r="I1945" s="169" t="s">
        <v>2973</v>
      </c>
      <c r="J1945" s="169" t="s">
        <v>2789</v>
      </c>
      <c r="K1945" s="176">
        <v>191625</v>
      </c>
      <c r="L1945" s="169"/>
      <c r="M1945" s="169"/>
      <c r="N1945" s="169"/>
      <c r="O1945" s="169"/>
    </row>
    <row r="1946" spans="1:16" s="229" customFormat="1" ht="24" hidden="1" x14ac:dyDescent="0.25">
      <c r="A1946" s="107">
        <v>228</v>
      </c>
      <c r="B1946" s="1" t="s">
        <v>320</v>
      </c>
      <c r="C1946" s="1" t="s">
        <v>311</v>
      </c>
      <c r="D1946" s="1" t="s">
        <v>346</v>
      </c>
      <c r="E1946" s="1" t="s">
        <v>111</v>
      </c>
      <c r="F1946" s="1">
        <v>796</v>
      </c>
      <c r="G1946" s="1" t="s">
        <v>107</v>
      </c>
      <c r="H1946" s="230">
        <v>36300</v>
      </c>
      <c r="I1946" s="1" t="s">
        <v>112</v>
      </c>
      <c r="J1946" s="1" t="s">
        <v>2789</v>
      </c>
      <c r="K1946" s="261">
        <v>50818000</v>
      </c>
      <c r="L1946" s="1" t="s">
        <v>1244</v>
      </c>
      <c r="M1946" s="1" t="s">
        <v>2915</v>
      </c>
      <c r="N1946" s="1" t="s">
        <v>22</v>
      </c>
      <c r="O1946" s="1" t="s">
        <v>23</v>
      </c>
    </row>
    <row r="1947" spans="1:16" s="226" customFormat="1" ht="15" hidden="1" x14ac:dyDescent="0.25">
      <c r="A1947" s="224"/>
      <c r="B1947" s="169"/>
      <c r="C1947" s="169"/>
      <c r="D1947" s="169" t="s">
        <v>348</v>
      </c>
      <c r="E1947" s="169" t="s">
        <v>348</v>
      </c>
      <c r="F1947" s="169">
        <v>796</v>
      </c>
      <c r="G1947" s="169" t="s">
        <v>107</v>
      </c>
      <c r="H1947" s="227">
        <v>3200</v>
      </c>
      <c r="I1947" s="169" t="s">
        <v>112</v>
      </c>
      <c r="J1947" s="169" t="s">
        <v>2789</v>
      </c>
      <c r="K1947" s="199">
        <v>576000</v>
      </c>
      <c r="L1947" s="169"/>
      <c r="M1947" s="169"/>
      <c r="N1947" s="169"/>
      <c r="O1947" s="169"/>
    </row>
    <row r="1948" spans="1:16" s="226" customFormat="1" ht="15" hidden="1" x14ac:dyDescent="0.25">
      <c r="A1948" s="224"/>
      <c r="B1948" s="169"/>
      <c r="C1948" s="169"/>
      <c r="D1948" s="169" t="s">
        <v>349</v>
      </c>
      <c r="E1948" s="169" t="s">
        <v>349</v>
      </c>
      <c r="F1948" s="169">
        <v>796</v>
      </c>
      <c r="G1948" s="169" t="s">
        <v>107</v>
      </c>
      <c r="H1948" s="227">
        <v>3200</v>
      </c>
      <c r="I1948" s="169" t="s">
        <v>112</v>
      </c>
      <c r="J1948" s="169" t="s">
        <v>2789</v>
      </c>
      <c r="K1948" s="199">
        <v>512000</v>
      </c>
      <c r="L1948" s="169"/>
      <c r="M1948" s="169"/>
      <c r="N1948" s="169"/>
      <c r="O1948" s="169"/>
    </row>
    <row r="1949" spans="1:16" s="226" customFormat="1" ht="336" hidden="1" x14ac:dyDescent="0.25">
      <c r="A1949" s="224"/>
      <c r="B1949" s="169"/>
      <c r="C1949" s="169"/>
      <c r="D1949" s="169" t="s">
        <v>2959</v>
      </c>
      <c r="E1949" s="228" t="s">
        <v>3380</v>
      </c>
      <c r="F1949" s="169">
        <v>796</v>
      </c>
      <c r="G1949" s="169" t="s">
        <v>107</v>
      </c>
      <c r="H1949" s="227">
        <v>25000</v>
      </c>
      <c r="I1949" s="169" t="s">
        <v>112</v>
      </c>
      <c r="J1949" s="169" t="s">
        <v>2789</v>
      </c>
      <c r="K1949" s="199">
        <v>48750000</v>
      </c>
      <c r="L1949" s="169"/>
      <c r="M1949" s="169"/>
      <c r="N1949" s="169"/>
      <c r="O1949" s="169"/>
    </row>
    <row r="1950" spans="1:16" s="226" customFormat="1" ht="24" hidden="1" x14ac:dyDescent="0.25">
      <c r="A1950" s="224"/>
      <c r="B1950" s="169"/>
      <c r="C1950" s="169"/>
      <c r="D1950" s="169" t="s">
        <v>350</v>
      </c>
      <c r="E1950" s="169" t="s">
        <v>351</v>
      </c>
      <c r="F1950" s="169">
        <v>796</v>
      </c>
      <c r="G1950" s="169" t="s">
        <v>107</v>
      </c>
      <c r="H1950" s="227">
        <v>4900</v>
      </c>
      <c r="I1950" s="169" t="s">
        <v>112</v>
      </c>
      <c r="J1950" s="169" t="s">
        <v>2789</v>
      </c>
      <c r="K1950" s="199">
        <v>980000</v>
      </c>
      <c r="L1950" s="169"/>
      <c r="M1950" s="169"/>
      <c r="N1950" s="169"/>
      <c r="O1950" s="169"/>
    </row>
    <row r="1951" spans="1:16" customFormat="1" ht="24" hidden="1" x14ac:dyDescent="0.25">
      <c r="A1951" s="222">
        <v>229</v>
      </c>
      <c r="B1951" s="163" t="s">
        <v>167</v>
      </c>
      <c r="C1951" s="163" t="s">
        <v>857</v>
      </c>
      <c r="D1951" s="163" t="s">
        <v>3373</v>
      </c>
      <c r="E1951" s="163" t="s">
        <v>1260</v>
      </c>
      <c r="F1951" s="163">
        <v>8</v>
      </c>
      <c r="G1951" s="163" t="s">
        <v>3374</v>
      </c>
      <c r="H1951" s="82">
        <v>0.5</v>
      </c>
      <c r="I1951" s="163" t="s">
        <v>355</v>
      </c>
      <c r="J1951" s="163" t="s">
        <v>2789</v>
      </c>
      <c r="K1951" s="268">
        <v>525000</v>
      </c>
      <c r="L1951" s="163" t="s">
        <v>1244</v>
      </c>
      <c r="M1951" s="163" t="s">
        <v>64</v>
      </c>
      <c r="N1951" s="163" t="s">
        <v>22</v>
      </c>
      <c r="O1951" s="163" t="s">
        <v>23</v>
      </c>
    </row>
    <row r="1952" spans="1:16" customFormat="1" ht="24" hidden="1" x14ac:dyDescent="0.25">
      <c r="A1952" s="102">
        <v>230</v>
      </c>
      <c r="B1952" s="163" t="s">
        <v>200</v>
      </c>
      <c r="C1952" s="163" t="s">
        <v>1299</v>
      </c>
      <c r="D1952" s="163" t="s">
        <v>1392</v>
      </c>
      <c r="E1952" s="163" t="s">
        <v>3482</v>
      </c>
      <c r="F1952" s="163">
        <v>796</v>
      </c>
      <c r="G1952" s="163" t="s">
        <v>17</v>
      </c>
      <c r="H1952" s="82">
        <v>119</v>
      </c>
      <c r="I1952" s="2" t="s">
        <v>18</v>
      </c>
      <c r="J1952" s="2" t="s">
        <v>33</v>
      </c>
      <c r="K1952" s="268">
        <v>705425</v>
      </c>
      <c r="L1952" s="163" t="s">
        <v>1244</v>
      </c>
      <c r="M1952" s="163" t="s">
        <v>2487</v>
      </c>
      <c r="N1952" s="163" t="s">
        <v>22</v>
      </c>
      <c r="O1952" s="163" t="s">
        <v>23</v>
      </c>
    </row>
    <row r="1953" spans="1:15" customFormat="1" ht="15" hidden="1" x14ac:dyDescent="0.25">
      <c r="B1953" s="169"/>
      <c r="C1953" s="169"/>
      <c r="D1953" s="169" t="s">
        <v>1394</v>
      </c>
      <c r="E1953" s="169" t="s">
        <v>153</v>
      </c>
      <c r="F1953" s="169">
        <v>796</v>
      </c>
      <c r="G1953" s="169" t="s">
        <v>17</v>
      </c>
      <c r="H1953" s="39">
        <v>59</v>
      </c>
      <c r="I1953" s="169" t="s">
        <v>1230</v>
      </c>
      <c r="J1953" s="169" t="s">
        <v>2789</v>
      </c>
      <c r="K1953" s="176">
        <v>23600</v>
      </c>
      <c r="L1953" s="169"/>
      <c r="M1953" s="169"/>
      <c r="N1953" s="169"/>
      <c r="O1953" s="169"/>
    </row>
    <row r="1954" spans="1:15" customFormat="1" ht="24" hidden="1" x14ac:dyDescent="0.25">
      <c r="B1954" s="169"/>
      <c r="C1954" s="169"/>
      <c r="D1954" s="169" t="s">
        <v>1395</v>
      </c>
      <c r="E1954" s="169" t="s">
        <v>153</v>
      </c>
      <c r="F1954" s="169">
        <v>796</v>
      </c>
      <c r="G1954" s="169" t="s">
        <v>17</v>
      </c>
      <c r="H1954" s="39">
        <v>7</v>
      </c>
      <c r="I1954" s="169" t="s">
        <v>1230</v>
      </c>
      <c r="J1954" s="169" t="s">
        <v>2789</v>
      </c>
      <c r="K1954" s="176">
        <v>49000</v>
      </c>
      <c r="L1954" s="169"/>
      <c r="M1954" s="169"/>
      <c r="N1954" s="169"/>
      <c r="O1954" s="169"/>
    </row>
    <row r="1955" spans="1:15" customFormat="1" ht="15" hidden="1" x14ac:dyDescent="0.25">
      <c r="B1955" s="169"/>
      <c r="C1955" s="169"/>
      <c r="D1955" s="169" t="s">
        <v>1396</v>
      </c>
      <c r="E1955" s="169" t="s">
        <v>153</v>
      </c>
      <c r="F1955" s="169">
        <v>796</v>
      </c>
      <c r="G1955" s="169" t="s">
        <v>17</v>
      </c>
      <c r="H1955" s="39">
        <v>4</v>
      </c>
      <c r="I1955" s="169" t="s">
        <v>1230</v>
      </c>
      <c r="J1955" s="169" t="s">
        <v>2789</v>
      </c>
      <c r="K1955" s="176">
        <v>2400</v>
      </c>
      <c r="L1955" s="169"/>
      <c r="M1955" s="169"/>
      <c r="N1955" s="169"/>
      <c r="O1955" s="169"/>
    </row>
    <row r="1956" spans="1:15" customFormat="1" ht="24" hidden="1" x14ac:dyDescent="0.25">
      <c r="B1956" s="169"/>
      <c r="C1956" s="169"/>
      <c r="D1956" s="169" t="s">
        <v>1397</v>
      </c>
      <c r="E1956" s="169" t="s">
        <v>153</v>
      </c>
      <c r="F1956" s="169">
        <v>796</v>
      </c>
      <c r="G1956" s="169" t="s">
        <v>17</v>
      </c>
      <c r="H1956" s="39">
        <v>1</v>
      </c>
      <c r="I1956" s="169" t="s">
        <v>1230</v>
      </c>
      <c r="J1956" s="169" t="s">
        <v>2789</v>
      </c>
      <c r="K1956" s="176">
        <v>980</v>
      </c>
      <c r="L1956" s="169"/>
      <c r="M1956" s="169"/>
      <c r="N1956" s="169"/>
      <c r="O1956" s="169"/>
    </row>
    <row r="1957" spans="1:15" customFormat="1" ht="36" hidden="1" x14ac:dyDescent="0.25">
      <c r="B1957" s="169"/>
      <c r="C1957" s="169"/>
      <c r="D1957" s="169" t="s">
        <v>1398</v>
      </c>
      <c r="E1957" s="169" t="s">
        <v>153</v>
      </c>
      <c r="F1957" s="169">
        <v>796</v>
      </c>
      <c r="G1957" s="169" t="s">
        <v>17</v>
      </c>
      <c r="H1957" s="39">
        <v>1</v>
      </c>
      <c r="I1957" s="169" t="s">
        <v>1230</v>
      </c>
      <c r="J1957" s="169" t="s">
        <v>2789</v>
      </c>
      <c r="K1957" s="176">
        <v>900</v>
      </c>
      <c r="L1957" s="169"/>
      <c r="M1957" s="169"/>
      <c r="N1957" s="169"/>
      <c r="O1957" s="169"/>
    </row>
    <row r="1958" spans="1:15" customFormat="1" ht="24" hidden="1" x14ac:dyDescent="0.25">
      <c r="B1958" s="169"/>
      <c r="C1958" s="169"/>
      <c r="D1958" s="169" t="s">
        <v>1399</v>
      </c>
      <c r="E1958" s="169" t="s">
        <v>153</v>
      </c>
      <c r="F1958" s="169">
        <v>796</v>
      </c>
      <c r="G1958" s="169" t="s">
        <v>17</v>
      </c>
      <c r="H1958" s="39">
        <v>1</v>
      </c>
      <c r="I1958" s="169" t="s">
        <v>1230</v>
      </c>
      <c r="J1958" s="169" t="s">
        <v>2789</v>
      </c>
      <c r="K1958" s="176">
        <v>6545</v>
      </c>
      <c r="L1958" s="169"/>
      <c r="M1958" s="169"/>
      <c r="N1958" s="169"/>
      <c r="O1958" s="169"/>
    </row>
    <row r="1959" spans="1:15" customFormat="1" ht="15" hidden="1" x14ac:dyDescent="0.25">
      <c r="B1959" s="169"/>
      <c r="C1959" s="169"/>
      <c r="D1959" s="169" t="s">
        <v>1400</v>
      </c>
      <c r="E1959" s="169" t="s">
        <v>153</v>
      </c>
      <c r="F1959" s="169">
        <v>796</v>
      </c>
      <c r="G1959" s="169" t="s">
        <v>17</v>
      </c>
      <c r="H1959" s="39">
        <v>12</v>
      </c>
      <c r="I1959" s="169" t="s">
        <v>1230</v>
      </c>
      <c r="J1959" s="169" t="s">
        <v>2789</v>
      </c>
      <c r="K1959" s="176">
        <v>12000</v>
      </c>
      <c r="L1959" s="169"/>
      <c r="M1959" s="169"/>
      <c r="N1959" s="169"/>
      <c r="O1959" s="169"/>
    </row>
    <row r="1960" spans="1:15" customFormat="1" ht="24" hidden="1" x14ac:dyDescent="0.25">
      <c r="B1960" s="169"/>
      <c r="C1960" s="169"/>
      <c r="D1960" s="169" t="s">
        <v>1401</v>
      </c>
      <c r="E1960" s="169" t="s">
        <v>153</v>
      </c>
      <c r="F1960" s="169">
        <v>796</v>
      </c>
      <c r="G1960" s="169" t="s">
        <v>17</v>
      </c>
      <c r="H1960" s="39">
        <v>4</v>
      </c>
      <c r="I1960" s="169" t="s">
        <v>1230</v>
      </c>
      <c r="J1960" s="169" t="s">
        <v>2789</v>
      </c>
      <c r="K1960" s="176">
        <v>10000</v>
      </c>
      <c r="L1960" s="169"/>
      <c r="M1960" s="169"/>
      <c r="N1960" s="169"/>
      <c r="O1960" s="169"/>
    </row>
    <row r="1961" spans="1:15" customFormat="1" ht="24" hidden="1" x14ac:dyDescent="0.25">
      <c r="A1961" s="235"/>
      <c r="B1961" s="169"/>
      <c r="C1961" s="169"/>
      <c r="D1961" s="169" t="s">
        <v>1402</v>
      </c>
      <c r="E1961" s="169" t="s">
        <v>153</v>
      </c>
      <c r="F1961" s="169">
        <v>796</v>
      </c>
      <c r="G1961" s="169" t="s">
        <v>17</v>
      </c>
      <c r="H1961" s="39">
        <v>30</v>
      </c>
      <c r="I1961" s="169" t="s">
        <v>1230</v>
      </c>
      <c r="J1961" s="169" t="s">
        <v>2789</v>
      </c>
      <c r="K1961" s="176">
        <v>600000</v>
      </c>
      <c r="L1961" s="169"/>
      <c r="M1961" s="169"/>
      <c r="N1961" s="169"/>
      <c r="O1961" s="169"/>
    </row>
    <row r="1962" spans="1:15" customFormat="1" ht="24" hidden="1" x14ac:dyDescent="0.25">
      <c r="A1962" s="742">
        <v>231</v>
      </c>
      <c r="B1962" s="163" t="s">
        <v>320</v>
      </c>
      <c r="C1962" s="163" t="s">
        <v>311</v>
      </c>
      <c r="D1962" s="163" t="s">
        <v>1306</v>
      </c>
      <c r="E1962" s="163" t="s">
        <v>111</v>
      </c>
      <c r="F1962" s="163">
        <v>796</v>
      </c>
      <c r="G1962" s="163" t="s">
        <v>17</v>
      </c>
      <c r="H1962" s="82">
        <v>534</v>
      </c>
      <c r="I1962" s="163" t="s">
        <v>1230</v>
      </c>
      <c r="J1962" s="163" t="s">
        <v>113</v>
      </c>
      <c r="K1962" s="268">
        <v>28807416.16</v>
      </c>
      <c r="L1962" s="163" t="s">
        <v>3273</v>
      </c>
      <c r="M1962" s="163" t="s">
        <v>21</v>
      </c>
      <c r="N1962" s="163" t="s">
        <v>22</v>
      </c>
      <c r="O1962" s="163" t="s">
        <v>23</v>
      </c>
    </row>
    <row r="1963" spans="1:15" customFormat="1" ht="24" hidden="1" x14ac:dyDescent="0.25">
      <c r="A1963" s="743"/>
      <c r="B1963" s="169"/>
      <c r="C1963" s="169"/>
      <c r="D1963" s="169" t="s">
        <v>1307</v>
      </c>
      <c r="E1963" s="169" t="s">
        <v>1308</v>
      </c>
      <c r="F1963" s="169">
        <v>796</v>
      </c>
      <c r="G1963" s="169" t="s">
        <v>17</v>
      </c>
      <c r="H1963" s="39">
        <v>9</v>
      </c>
      <c r="I1963" s="169" t="s">
        <v>1230</v>
      </c>
      <c r="J1963" s="169" t="s">
        <v>113</v>
      </c>
      <c r="K1963" s="176">
        <v>4446107</v>
      </c>
      <c r="L1963" s="169"/>
      <c r="M1963" s="169"/>
      <c r="N1963" s="169"/>
      <c r="O1963" s="169"/>
    </row>
    <row r="1964" spans="1:15" customFormat="1" ht="24" hidden="1" x14ac:dyDescent="0.25">
      <c r="A1964" s="743"/>
      <c r="B1964" s="169"/>
      <c r="C1964" s="169"/>
      <c r="D1964" s="169" t="s">
        <v>3483</v>
      </c>
      <c r="E1964" s="169" t="s">
        <v>3484</v>
      </c>
      <c r="F1964" s="169">
        <v>796</v>
      </c>
      <c r="G1964" s="169" t="s">
        <v>17</v>
      </c>
      <c r="H1964" s="39">
        <v>9</v>
      </c>
      <c r="I1964" s="169" t="s">
        <v>1230</v>
      </c>
      <c r="J1964" s="169" t="s">
        <v>113</v>
      </c>
      <c r="K1964" s="176">
        <v>2355129</v>
      </c>
      <c r="L1964" s="169"/>
      <c r="M1964" s="169"/>
      <c r="N1964" s="169"/>
      <c r="O1964" s="169"/>
    </row>
    <row r="1965" spans="1:15" customFormat="1" ht="24" hidden="1" x14ac:dyDescent="0.25">
      <c r="A1965" s="743"/>
      <c r="B1965" s="169"/>
      <c r="C1965" s="169"/>
      <c r="D1965" s="169" t="s">
        <v>1315</v>
      </c>
      <c r="E1965" s="169" t="s">
        <v>3485</v>
      </c>
      <c r="F1965" s="169">
        <v>796</v>
      </c>
      <c r="G1965" s="169" t="s">
        <v>17</v>
      </c>
      <c r="H1965" s="39">
        <v>3</v>
      </c>
      <c r="I1965" s="169" t="s">
        <v>1230</v>
      </c>
      <c r="J1965" s="169" t="s">
        <v>113</v>
      </c>
      <c r="K1965" s="176">
        <v>2306394</v>
      </c>
      <c r="L1965" s="169"/>
      <c r="M1965" s="169"/>
      <c r="N1965" s="169"/>
      <c r="O1965" s="169"/>
    </row>
    <row r="1966" spans="1:15" customFormat="1" ht="24" hidden="1" x14ac:dyDescent="0.25">
      <c r="A1966" s="743"/>
      <c r="B1966" s="169"/>
      <c r="C1966" s="169"/>
      <c r="D1966" s="169" t="s">
        <v>1315</v>
      </c>
      <c r="E1966" s="169" t="s">
        <v>3485</v>
      </c>
      <c r="F1966" s="169">
        <v>796</v>
      </c>
      <c r="G1966" s="169" t="s">
        <v>17</v>
      </c>
      <c r="H1966" s="39">
        <v>1</v>
      </c>
      <c r="I1966" s="169" t="s">
        <v>1230</v>
      </c>
      <c r="J1966" s="169" t="s">
        <v>113</v>
      </c>
      <c r="K1966" s="176">
        <v>768798</v>
      </c>
      <c r="L1966" s="169"/>
      <c r="M1966" s="169"/>
      <c r="N1966" s="169"/>
      <c r="O1966" s="169"/>
    </row>
    <row r="1967" spans="1:15" customFormat="1" ht="24" hidden="1" x14ac:dyDescent="0.25">
      <c r="A1967" s="743"/>
      <c r="B1967" s="169"/>
      <c r="C1967" s="169"/>
      <c r="D1967" s="169" t="s">
        <v>3486</v>
      </c>
      <c r="E1967" s="169" t="s">
        <v>3487</v>
      </c>
      <c r="F1967" s="169">
        <v>796</v>
      </c>
      <c r="G1967" s="169" t="s">
        <v>17</v>
      </c>
      <c r="H1967" s="39">
        <v>28</v>
      </c>
      <c r="I1967" s="169" t="s">
        <v>1230</v>
      </c>
      <c r="J1967" s="169" t="s">
        <v>113</v>
      </c>
      <c r="K1967" s="176">
        <v>2147600</v>
      </c>
      <c r="L1967" s="169"/>
      <c r="M1967" s="169"/>
      <c r="N1967" s="169"/>
      <c r="O1967" s="169"/>
    </row>
    <row r="1968" spans="1:15" customFormat="1" ht="24" hidden="1" x14ac:dyDescent="0.25">
      <c r="A1968" s="743"/>
      <c r="B1968" s="169"/>
      <c r="C1968" s="169"/>
      <c r="D1968" s="169" t="s">
        <v>3488</v>
      </c>
      <c r="E1968" s="169" t="s">
        <v>3489</v>
      </c>
      <c r="F1968" s="169">
        <v>796</v>
      </c>
      <c r="G1968" s="169" t="s">
        <v>17</v>
      </c>
      <c r="H1968" s="39">
        <v>10</v>
      </c>
      <c r="I1968" s="169" t="s">
        <v>1230</v>
      </c>
      <c r="J1968" s="169" t="s">
        <v>113</v>
      </c>
      <c r="K1968" s="176">
        <v>59000</v>
      </c>
      <c r="L1968" s="169"/>
      <c r="M1968" s="169"/>
      <c r="N1968" s="169"/>
      <c r="O1968" s="169"/>
    </row>
    <row r="1969" spans="1:15" customFormat="1" ht="24" hidden="1" x14ac:dyDescent="0.25">
      <c r="A1969" s="743"/>
      <c r="B1969" s="169"/>
      <c r="C1969" s="169"/>
      <c r="D1969" s="169" t="s">
        <v>3490</v>
      </c>
      <c r="E1969" s="169" t="s">
        <v>3491</v>
      </c>
      <c r="F1969" s="169">
        <v>796</v>
      </c>
      <c r="G1969" s="169" t="s">
        <v>17</v>
      </c>
      <c r="H1969" s="39">
        <v>21</v>
      </c>
      <c r="I1969" s="169" t="s">
        <v>1230</v>
      </c>
      <c r="J1969" s="169" t="s">
        <v>113</v>
      </c>
      <c r="K1969" s="176">
        <v>126000</v>
      </c>
      <c r="L1969" s="169"/>
      <c r="M1969" s="169"/>
      <c r="N1969" s="169"/>
      <c r="O1969" s="169"/>
    </row>
    <row r="1970" spans="1:15" customFormat="1" ht="24" hidden="1" x14ac:dyDescent="0.25">
      <c r="A1970" s="743"/>
      <c r="B1970" s="169"/>
      <c r="C1970" s="169"/>
      <c r="D1970" s="169" t="s">
        <v>3492</v>
      </c>
      <c r="E1970" s="169" t="s">
        <v>3493</v>
      </c>
      <c r="F1970" s="169">
        <v>796</v>
      </c>
      <c r="G1970" s="169" t="s">
        <v>17</v>
      </c>
      <c r="H1970" s="39">
        <v>9</v>
      </c>
      <c r="I1970" s="169" t="s">
        <v>1230</v>
      </c>
      <c r="J1970" s="169" t="s">
        <v>113</v>
      </c>
      <c r="K1970" s="176">
        <v>641529</v>
      </c>
      <c r="L1970" s="169"/>
      <c r="M1970" s="169"/>
      <c r="N1970" s="169"/>
      <c r="O1970" s="169"/>
    </row>
    <row r="1971" spans="1:15" customFormat="1" ht="24" hidden="1" x14ac:dyDescent="0.25">
      <c r="A1971" s="743"/>
      <c r="B1971" s="169"/>
      <c r="C1971" s="169"/>
      <c r="D1971" s="169" t="s">
        <v>3494</v>
      </c>
      <c r="E1971" s="169" t="s">
        <v>3495</v>
      </c>
      <c r="F1971" s="169">
        <v>796</v>
      </c>
      <c r="G1971" s="169" t="s">
        <v>17</v>
      </c>
      <c r="H1971" s="39">
        <v>9</v>
      </c>
      <c r="I1971" s="169" t="s">
        <v>1230</v>
      </c>
      <c r="J1971" s="169" t="s">
        <v>113</v>
      </c>
      <c r="K1971" s="176">
        <v>855729</v>
      </c>
      <c r="L1971" s="169"/>
      <c r="M1971" s="169"/>
      <c r="N1971" s="169"/>
      <c r="O1971" s="169"/>
    </row>
    <row r="1972" spans="1:15" customFormat="1" ht="24" hidden="1" x14ac:dyDescent="0.25">
      <c r="A1972" s="743"/>
      <c r="B1972" s="169"/>
      <c r="C1972" s="169"/>
      <c r="D1972" s="169" t="s">
        <v>1316</v>
      </c>
      <c r="E1972" s="169" t="s">
        <v>1317</v>
      </c>
      <c r="F1972" s="169">
        <v>796</v>
      </c>
      <c r="G1972" s="169" t="s">
        <v>17</v>
      </c>
      <c r="H1972" s="39">
        <v>1</v>
      </c>
      <c r="I1972" s="169" t="s">
        <v>1230</v>
      </c>
      <c r="J1972" s="169" t="s">
        <v>113</v>
      </c>
      <c r="K1972" s="176">
        <v>62490</v>
      </c>
      <c r="L1972" s="169"/>
      <c r="M1972" s="169"/>
      <c r="N1972" s="169"/>
      <c r="O1972" s="169"/>
    </row>
    <row r="1973" spans="1:15" customFormat="1" ht="24" hidden="1" x14ac:dyDescent="0.25">
      <c r="A1973" s="743"/>
      <c r="B1973" s="169"/>
      <c r="C1973" s="169"/>
      <c r="D1973" s="169" t="s">
        <v>2945</v>
      </c>
      <c r="E1973" s="169" t="s">
        <v>2946</v>
      </c>
      <c r="F1973" s="169">
        <v>796</v>
      </c>
      <c r="G1973" s="169" t="s">
        <v>17</v>
      </c>
      <c r="H1973" s="39">
        <v>1</v>
      </c>
      <c r="I1973" s="169" t="s">
        <v>1230</v>
      </c>
      <c r="J1973" s="169" t="s">
        <v>113</v>
      </c>
      <c r="K1973" s="176">
        <v>2036096</v>
      </c>
      <c r="L1973" s="169"/>
      <c r="M1973" s="169"/>
      <c r="N1973" s="169"/>
      <c r="O1973" s="169"/>
    </row>
    <row r="1974" spans="1:15" customFormat="1" ht="72" hidden="1" x14ac:dyDescent="0.25">
      <c r="A1974" s="743"/>
      <c r="B1974" s="169"/>
      <c r="C1974" s="169"/>
      <c r="D1974" s="169" t="s">
        <v>1318</v>
      </c>
      <c r="E1974" s="169" t="s">
        <v>3496</v>
      </c>
      <c r="F1974" s="169">
        <v>796</v>
      </c>
      <c r="G1974" s="169" t="s">
        <v>17</v>
      </c>
      <c r="H1974" s="39">
        <v>6</v>
      </c>
      <c r="I1974" s="169" t="s">
        <v>1230</v>
      </c>
      <c r="J1974" s="169" t="s">
        <v>113</v>
      </c>
      <c r="K1974" s="176">
        <v>816000</v>
      </c>
      <c r="L1974" s="169"/>
      <c r="M1974" s="169"/>
      <c r="N1974" s="169"/>
      <c r="O1974" s="169"/>
    </row>
    <row r="1975" spans="1:15" customFormat="1" ht="72" hidden="1" x14ac:dyDescent="0.25">
      <c r="A1975" s="743"/>
      <c r="B1975" s="169"/>
      <c r="C1975" s="169"/>
      <c r="D1975" s="169" t="s">
        <v>1319</v>
      </c>
      <c r="E1975" s="169" t="s">
        <v>3497</v>
      </c>
      <c r="F1975" s="169">
        <v>796</v>
      </c>
      <c r="G1975" s="169" t="s">
        <v>17</v>
      </c>
      <c r="H1975" s="39">
        <v>13</v>
      </c>
      <c r="I1975" s="169" t="s">
        <v>1230</v>
      </c>
      <c r="J1975" s="169" t="s">
        <v>113</v>
      </c>
      <c r="K1975" s="176">
        <v>837980</v>
      </c>
      <c r="L1975" s="169"/>
      <c r="M1975" s="169"/>
      <c r="N1975" s="169"/>
      <c r="O1975" s="169"/>
    </row>
    <row r="1976" spans="1:15" customFormat="1" ht="24" hidden="1" x14ac:dyDescent="0.25">
      <c r="A1976" s="743"/>
      <c r="B1976" s="169"/>
      <c r="C1976" s="169"/>
      <c r="D1976" s="169" t="s">
        <v>1320</v>
      </c>
      <c r="E1976" s="169" t="s">
        <v>1321</v>
      </c>
      <c r="F1976" s="169">
        <v>796</v>
      </c>
      <c r="G1976" s="169" t="s">
        <v>17</v>
      </c>
      <c r="H1976" s="39">
        <v>2</v>
      </c>
      <c r="I1976" s="169" t="s">
        <v>1230</v>
      </c>
      <c r="J1976" s="169" t="s">
        <v>113</v>
      </c>
      <c r="K1976" s="176">
        <v>135690</v>
      </c>
      <c r="L1976" s="169"/>
      <c r="M1976" s="169"/>
      <c r="N1976" s="169"/>
      <c r="O1976" s="169"/>
    </row>
    <row r="1977" spans="1:15" customFormat="1" ht="24" hidden="1" x14ac:dyDescent="0.25">
      <c r="A1977" s="743"/>
      <c r="B1977" s="169"/>
      <c r="C1977" s="169"/>
      <c r="D1977" s="169" t="s">
        <v>1324</v>
      </c>
      <c r="E1977" s="169" t="s">
        <v>1325</v>
      </c>
      <c r="F1977" s="169">
        <v>796</v>
      </c>
      <c r="G1977" s="169" t="s">
        <v>17</v>
      </c>
      <c r="H1977" s="39">
        <v>1</v>
      </c>
      <c r="I1977" s="169" t="s">
        <v>1230</v>
      </c>
      <c r="J1977" s="169" t="s">
        <v>113</v>
      </c>
      <c r="K1977" s="176">
        <v>665000</v>
      </c>
      <c r="L1977" s="169"/>
      <c r="M1977" s="169"/>
      <c r="N1977" s="169"/>
      <c r="O1977" s="169"/>
    </row>
    <row r="1978" spans="1:15" customFormat="1" ht="24" hidden="1" x14ac:dyDescent="0.25">
      <c r="A1978" s="743"/>
      <c r="B1978" s="169"/>
      <c r="C1978" s="169"/>
      <c r="D1978" s="169" t="s">
        <v>1326</v>
      </c>
      <c r="E1978" s="169" t="s">
        <v>1327</v>
      </c>
      <c r="F1978" s="169">
        <v>796</v>
      </c>
      <c r="G1978" s="169" t="s">
        <v>17</v>
      </c>
      <c r="H1978" s="39">
        <v>2</v>
      </c>
      <c r="I1978" s="169" t="s">
        <v>1230</v>
      </c>
      <c r="J1978" s="169" t="s">
        <v>113</v>
      </c>
      <c r="K1978" s="176">
        <v>4013559.32</v>
      </c>
      <c r="L1978" s="169"/>
      <c r="M1978" s="169"/>
      <c r="N1978" s="169"/>
      <c r="O1978" s="169"/>
    </row>
    <row r="1979" spans="1:15" customFormat="1" ht="36" hidden="1" x14ac:dyDescent="0.25">
      <c r="A1979" s="743"/>
      <c r="B1979" s="169"/>
      <c r="C1979" s="169"/>
      <c r="D1979" s="169" t="s">
        <v>2947</v>
      </c>
      <c r="E1979" s="169" t="s">
        <v>2948</v>
      </c>
      <c r="F1979" s="169">
        <v>796</v>
      </c>
      <c r="G1979" s="169" t="s">
        <v>17</v>
      </c>
      <c r="H1979" s="39">
        <v>4</v>
      </c>
      <c r="I1979" s="169" t="s">
        <v>1230</v>
      </c>
      <c r="J1979" s="169" t="s">
        <v>113</v>
      </c>
      <c r="K1979" s="176">
        <v>253288</v>
      </c>
      <c r="L1979" s="169"/>
      <c r="M1979" s="169"/>
      <c r="N1979" s="169"/>
      <c r="O1979" s="169"/>
    </row>
    <row r="1980" spans="1:15" customFormat="1" ht="24" hidden="1" x14ac:dyDescent="0.25">
      <c r="A1980" s="743"/>
      <c r="B1980" s="169"/>
      <c r="C1980" s="169"/>
      <c r="D1980" s="169" t="s">
        <v>1328</v>
      </c>
      <c r="E1980" s="169" t="s">
        <v>1329</v>
      </c>
      <c r="F1980" s="169">
        <v>796</v>
      </c>
      <c r="G1980" s="169" t="s">
        <v>17</v>
      </c>
      <c r="H1980" s="39">
        <v>2</v>
      </c>
      <c r="I1980" s="169" t="s">
        <v>1230</v>
      </c>
      <c r="J1980" s="169" t="s">
        <v>113</v>
      </c>
      <c r="K1980" s="176">
        <v>264000</v>
      </c>
      <c r="L1980" s="169"/>
      <c r="M1980" s="169"/>
      <c r="N1980" s="169"/>
      <c r="O1980" s="169"/>
    </row>
    <row r="1981" spans="1:15" customFormat="1" ht="24" hidden="1" x14ac:dyDescent="0.25">
      <c r="A1981" s="743"/>
      <c r="B1981" s="169"/>
      <c r="C1981" s="169"/>
      <c r="D1981" s="169" t="s">
        <v>2949</v>
      </c>
      <c r="E1981" s="169" t="s">
        <v>2950</v>
      </c>
      <c r="F1981" s="169">
        <v>796</v>
      </c>
      <c r="G1981" s="169" t="s">
        <v>17</v>
      </c>
      <c r="H1981" s="39">
        <v>1</v>
      </c>
      <c r="I1981" s="169" t="s">
        <v>1230</v>
      </c>
      <c r="J1981" s="169" t="s">
        <v>113</v>
      </c>
      <c r="K1981" s="176">
        <v>723681</v>
      </c>
      <c r="L1981" s="169"/>
      <c r="M1981" s="169"/>
      <c r="N1981" s="169"/>
      <c r="O1981" s="169"/>
    </row>
    <row r="1982" spans="1:15" customFormat="1" ht="72" hidden="1" x14ac:dyDescent="0.25">
      <c r="A1982" s="743"/>
      <c r="B1982" s="169"/>
      <c r="C1982" s="169"/>
      <c r="D1982" s="169" t="s">
        <v>1330</v>
      </c>
      <c r="E1982" s="169" t="s">
        <v>3498</v>
      </c>
      <c r="F1982" s="169">
        <v>796</v>
      </c>
      <c r="G1982" s="169" t="s">
        <v>17</v>
      </c>
      <c r="H1982" s="39">
        <v>1</v>
      </c>
      <c r="I1982" s="169" t="s">
        <v>1230</v>
      </c>
      <c r="J1982" s="169" t="s">
        <v>113</v>
      </c>
      <c r="K1982" s="176">
        <v>62490</v>
      </c>
      <c r="L1982" s="169"/>
      <c r="M1982" s="169"/>
      <c r="N1982" s="169"/>
      <c r="O1982" s="169"/>
    </row>
    <row r="1983" spans="1:15" customFormat="1" ht="24" hidden="1" x14ac:dyDescent="0.25">
      <c r="A1983" s="743"/>
      <c r="B1983" s="169"/>
      <c r="C1983" s="169"/>
      <c r="D1983" s="169" t="s">
        <v>2951</v>
      </c>
      <c r="E1983" s="169" t="s">
        <v>2951</v>
      </c>
      <c r="F1983" s="169">
        <v>796</v>
      </c>
      <c r="G1983" s="169" t="s">
        <v>17</v>
      </c>
      <c r="H1983" s="39">
        <v>8</v>
      </c>
      <c r="I1983" s="169" t="s">
        <v>1230</v>
      </c>
      <c r="J1983" s="169" t="s">
        <v>113</v>
      </c>
      <c r="K1983" s="176">
        <v>21704</v>
      </c>
      <c r="L1983" s="169"/>
      <c r="M1983" s="169"/>
      <c r="N1983" s="169"/>
      <c r="O1983" s="169"/>
    </row>
    <row r="1984" spans="1:15" customFormat="1" ht="24" hidden="1" x14ac:dyDescent="0.25">
      <c r="A1984" s="743"/>
      <c r="B1984" s="169"/>
      <c r="C1984" s="169"/>
      <c r="D1984" s="169" t="s">
        <v>3499</v>
      </c>
      <c r="E1984" s="169" t="s">
        <v>3500</v>
      </c>
      <c r="F1984" s="169">
        <v>796</v>
      </c>
      <c r="G1984" s="169" t="s">
        <v>17</v>
      </c>
      <c r="H1984" s="39">
        <v>3</v>
      </c>
      <c r="I1984" s="169" t="s">
        <v>1230</v>
      </c>
      <c r="J1984" s="169" t="s">
        <v>113</v>
      </c>
      <c r="K1984" s="176">
        <v>961902</v>
      </c>
      <c r="L1984" s="169"/>
      <c r="M1984" s="169"/>
      <c r="N1984" s="169"/>
      <c r="O1984" s="169"/>
    </row>
    <row r="1985" spans="1:15" customFormat="1" ht="24" hidden="1" x14ac:dyDescent="0.25">
      <c r="A1985" s="743"/>
      <c r="B1985" s="169"/>
      <c r="C1985" s="169"/>
      <c r="D1985" s="169" t="s">
        <v>1331</v>
      </c>
      <c r="E1985" s="169" t="s">
        <v>1331</v>
      </c>
      <c r="F1985" s="169">
        <v>796</v>
      </c>
      <c r="G1985" s="169" t="s">
        <v>17</v>
      </c>
      <c r="H1985" s="39">
        <v>2</v>
      </c>
      <c r="I1985" s="169" t="s">
        <v>1230</v>
      </c>
      <c r="J1985" s="169" t="s">
        <v>113</v>
      </c>
      <c r="K1985" s="176">
        <v>235389.84</v>
      </c>
      <c r="L1985" s="169"/>
      <c r="M1985" s="169"/>
      <c r="N1985" s="169"/>
      <c r="O1985" s="169"/>
    </row>
    <row r="1986" spans="1:15" customFormat="1" ht="24" hidden="1" x14ac:dyDescent="0.25">
      <c r="A1986" s="743"/>
      <c r="B1986" s="169"/>
      <c r="C1986" s="169"/>
      <c r="D1986" s="169" t="s">
        <v>3501</v>
      </c>
      <c r="E1986" s="169" t="s">
        <v>3502</v>
      </c>
      <c r="F1986" s="169">
        <v>796</v>
      </c>
      <c r="G1986" s="169" t="s">
        <v>17</v>
      </c>
      <c r="H1986" s="39">
        <v>3</v>
      </c>
      <c r="I1986" s="169" t="s">
        <v>1230</v>
      </c>
      <c r="J1986" s="169" t="s">
        <v>113</v>
      </c>
      <c r="K1986" s="176">
        <v>129000</v>
      </c>
      <c r="L1986" s="169"/>
      <c r="M1986" s="169"/>
      <c r="N1986" s="169"/>
      <c r="O1986" s="169"/>
    </row>
    <row r="1987" spans="1:15" customFormat="1" ht="36" hidden="1" x14ac:dyDescent="0.25">
      <c r="A1987" s="743"/>
      <c r="B1987" s="169"/>
      <c r="C1987" s="169"/>
      <c r="D1987" s="169" t="s">
        <v>1332</v>
      </c>
      <c r="E1987" s="169" t="s">
        <v>1333</v>
      </c>
      <c r="F1987" s="169">
        <v>796</v>
      </c>
      <c r="G1987" s="169" t="s">
        <v>17</v>
      </c>
      <c r="H1987" s="39">
        <v>2</v>
      </c>
      <c r="I1987" s="169" t="s">
        <v>1230</v>
      </c>
      <c r="J1987" s="169" t="s">
        <v>113</v>
      </c>
      <c r="K1987" s="176">
        <v>723680</v>
      </c>
      <c r="L1987" s="169"/>
      <c r="M1987" s="169"/>
      <c r="N1987" s="169"/>
      <c r="O1987" s="169"/>
    </row>
    <row r="1988" spans="1:15" customFormat="1" ht="48" hidden="1" x14ac:dyDescent="0.25">
      <c r="A1988" s="743"/>
      <c r="B1988" s="169"/>
      <c r="C1988" s="169"/>
      <c r="D1988" s="169" t="s">
        <v>1336</v>
      </c>
      <c r="E1988" s="169" t="s">
        <v>1337</v>
      </c>
      <c r="F1988" s="169">
        <v>796</v>
      </c>
      <c r="G1988" s="169" t="s">
        <v>17</v>
      </c>
      <c r="H1988" s="39">
        <v>2</v>
      </c>
      <c r="I1988" s="169" t="s">
        <v>1230</v>
      </c>
      <c r="J1988" s="169" t="s">
        <v>113</v>
      </c>
      <c r="K1988" s="176">
        <v>723680</v>
      </c>
      <c r="L1988" s="169"/>
      <c r="M1988" s="169"/>
      <c r="N1988" s="169"/>
      <c r="O1988" s="169"/>
    </row>
    <row r="1989" spans="1:15" customFormat="1" ht="24" hidden="1" x14ac:dyDescent="0.25">
      <c r="A1989" s="743"/>
      <c r="B1989" s="169"/>
      <c r="C1989" s="169"/>
      <c r="D1989" s="169" t="s">
        <v>3503</v>
      </c>
      <c r="E1989" s="169" t="s">
        <v>3504</v>
      </c>
      <c r="F1989" s="169">
        <v>796</v>
      </c>
      <c r="G1989" s="169" t="s">
        <v>17</v>
      </c>
      <c r="H1989" s="39">
        <v>48</v>
      </c>
      <c r="I1989" s="169" t="s">
        <v>1230</v>
      </c>
      <c r="J1989" s="169" t="s">
        <v>113</v>
      </c>
      <c r="K1989" s="176">
        <v>38400</v>
      </c>
      <c r="L1989" s="169"/>
      <c r="M1989" s="169"/>
      <c r="N1989" s="169"/>
      <c r="O1989" s="169"/>
    </row>
    <row r="1990" spans="1:15" customFormat="1" ht="24" hidden="1" x14ac:dyDescent="0.25">
      <c r="A1990" s="743"/>
      <c r="B1990" s="169"/>
      <c r="C1990" s="169"/>
      <c r="D1990" s="169" t="s">
        <v>3505</v>
      </c>
      <c r="E1990" s="169" t="s">
        <v>3506</v>
      </c>
      <c r="F1990" s="169">
        <v>796</v>
      </c>
      <c r="G1990" s="169" t="s">
        <v>17</v>
      </c>
      <c r="H1990" s="39">
        <v>48</v>
      </c>
      <c r="I1990" s="169" t="s">
        <v>1230</v>
      </c>
      <c r="J1990" s="169" t="s">
        <v>113</v>
      </c>
      <c r="K1990" s="176">
        <v>38400</v>
      </c>
      <c r="L1990" s="169"/>
      <c r="M1990" s="169"/>
      <c r="N1990" s="169"/>
      <c r="O1990" s="169"/>
    </row>
    <row r="1991" spans="1:15" customFormat="1" ht="24" hidden="1" x14ac:dyDescent="0.25">
      <c r="A1991" s="743"/>
      <c r="B1991" s="169"/>
      <c r="C1991" s="169"/>
      <c r="D1991" s="169" t="s">
        <v>338</v>
      </c>
      <c r="E1991" s="169" t="s">
        <v>339</v>
      </c>
      <c r="F1991" s="169">
        <v>796</v>
      </c>
      <c r="G1991" s="169" t="s">
        <v>17</v>
      </c>
      <c r="H1991" s="39">
        <v>206</v>
      </c>
      <c r="I1991" s="169" t="s">
        <v>1230</v>
      </c>
      <c r="J1991" s="169" t="s">
        <v>113</v>
      </c>
      <c r="K1991" s="176">
        <v>233200</v>
      </c>
      <c r="L1991" s="169"/>
      <c r="M1991" s="169"/>
      <c r="N1991" s="169"/>
      <c r="O1991" s="169"/>
    </row>
    <row r="1992" spans="1:15" customFormat="1" ht="24" hidden="1" x14ac:dyDescent="0.25">
      <c r="A1992" s="743"/>
      <c r="B1992" s="169"/>
      <c r="C1992" s="169"/>
      <c r="D1992" s="169" t="s">
        <v>3507</v>
      </c>
      <c r="E1992" s="169" t="s">
        <v>3508</v>
      </c>
      <c r="F1992" s="169">
        <v>796</v>
      </c>
      <c r="G1992" s="169" t="s">
        <v>17</v>
      </c>
      <c r="H1992" s="39">
        <v>1</v>
      </c>
      <c r="I1992" s="169" t="s">
        <v>1230</v>
      </c>
      <c r="J1992" s="169" t="s">
        <v>113</v>
      </c>
      <c r="K1992" s="176">
        <v>10900</v>
      </c>
      <c r="L1992" s="169"/>
      <c r="M1992" s="169"/>
      <c r="N1992" s="169"/>
      <c r="O1992" s="169"/>
    </row>
    <row r="1993" spans="1:15" customFormat="1" ht="24" hidden="1" x14ac:dyDescent="0.25">
      <c r="A1993" s="743"/>
      <c r="B1993" s="169"/>
      <c r="C1993" s="169"/>
      <c r="D1993" s="169" t="s">
        <v>3509</v>
      </c>
      <c r="E1993" s="169" t="s">
        <v>3510</v>
      </c>
      <c r="F1993" s="169">
        <v>796</v>
      </c>
      <c r="G1993" s="169" t="s">
        <v>17</v>
      </c>
      <c r="H1993" s="39">
        <v>5</v>
      </c>
      <c r="I1993" s="169" t="s">
        <v>1230</v>
      </c>
      <c r="J1993" s="169" t="s">
        <v>113</v>
      </c>
      <c r="K1993" s="176">
        <v>131000</v>
      </c>
      <c r="L1993" s="169"/>
      <c r="M1993" s="169"/>
      <c r="N1993" s="169"/>
      <c r="O1993" s="169"/>
    </row>
    <row r="1994" spans="1:15" customFormat="1" ht="24" hidden="1" x14ac:dyDescent="0.25">
      <c r="A1994" s="743"/>
      <c r="B1994" s="169"/>
      <c r="C1994" s="169"/>
      <c r="D1994" s="169" t="s">
        <v>3511</v>
      </c>
      <c r="E1994" s="169" t="s">
        <v>3512</v>
      </c>
      <c r="F1994" s="169">
        <v>796</v>
      </c>
      <c r="G1994" s="169" t="s">
        <v>17</v>
      </c>
      <c r="H1994" s="39">
        <v>1</v>
      </c>
      <c r="I1994" s="169" t="s">
        <v>1230</v>
      </c>
      <c r="J1994" s="169" t="s">
        <v>113</v>
      </c>
      <c r="K1994" s="176">
        <v>10900</v>
      </c>
      <c r="L1994" s="169"/>
      <c r="M1994" s="169"/>
      <c r="N1994" s="169"/>
      <c r="O1994" s="169"/>
    </row>
    <row r="1995" spans="1:15" customFormat="1" ht="24" hidden="1" x14ac:dyDescent="0.25">
      <c r="A1995" s="743"/>
      <c r="B1995" s="169"/>
      <c r="C1995" s="169"/>
      <c r="D1995" s="169" t="s">
        <v>3513</v>
      </c>
      <c r="E1995" s="169" t="s">
        <v>3514</v>
      </c>
      <c r="F1995" s="169">
        <v>796</v>
      </c>
      <c r="G1995" s="169" t="s">
        <v>17</v>
      </c>
      <c r="H1995" s="39">
        <v>5</v>
      </c>
      <c r="I1995" s="169" t="s">
        <v>1230</v>
      </c>
      <c r="J1995" s="169" t="s">
        <v>113</v>
      </c>
      <c r="K1995" s="176">
        <v>131000</v>
      </c>
      <c r="L1995" s="169"/>
      <c r="M1995" s="169"/>
      <c r="N1995" s="169"/>
      <c r="O1995" s="169"/>
    </row>
    <row r="1996" spans="1:15" customFormat="1" ht="24" hidden="1" x14ac:dyDescent="0.25">
      <c r="A1996" s="743"/>
      <c r="B1996" s="169"/>
      <c r="C1996" s="169"/>
      <c r="D1996" s="169" t="s">
        <v>3515</v>
      </c>
      <c r="E1996" s="169" t="s">
        <v>3516</v>
      </c>
      <c r="F1996" s="169">
        <v>796</v>
      </c>
      <c r="G1996" s="169" t="s">
        <v>17</v>
      </c>
      <c r="H1996" s="39">
        <v>26</v>
      </c>
      <c r="I1996" s="169" t="s">
        <v>1230</v>
      </c>
      <c r="J1996" s="169" t="s">
        <v>113</v>
      </c>
      <c r="K1996" s="176">
        <v>187200</v>
      </c>
      <c r="L1996" s="169"/>
      <c r="M1996" s="169"/>
      <c r="N1996" s="169"/>
      <c r="O1996" s="169"/>
    </row>
    <row r="1997" spans="1:15" customFormat="1" ht="24" hidden="1" x14ac:dyDescent="0.25">
      <c r="A1997" s="743"/>
      <c r="B1997" s="169"/>
      <c r="C1997" s="169"/>
      <c r="D1997" s="169" t="s">
        <v>3517</v>
      </c>
      <c r="E1997" s="169" t="s">
        <v>3518</v>
      </c>
      <c r="F1997" s="169">
        <v>796</v>
      </c>
      <c r="G1997" s="169" t="s">
        <v>17</v>
      </c>
      <c r="H1997" s="39">
        <v>26</v>
      </c>
      <c r="I1997" s="169" t="s">
        <v>1230</v>
      </c>
      <c r="J1997" s="169" t="s">
        <v>113</v>
      </c>
      <c r="K1997" s="176">
        <v>187200</v>
      </c>
      <c r="L1997" s="169"/>
      <c r="M1997" s="169"/>
      <c r="N1997" s="169"/>
      <c r="O1997" s="169"/>
    </row>
    <row r="1998" spans="1:15" customFormat="1" ht="24" hidden="1" x14ac:dyDescent="0.25">
      <c r="A1998" s="743"/>
      <c r="B1998" s="169"/>
      <c r="C1998" s="169"/>
      <c r="D1998" s="169" t="s">
        <v>3519</v>
      </c>
      <c r="E1998" s="169" t="s">
        <v>3520</v>
      </c>
      <c r="F1998" s="169">
        <v>796</v>
      </c>
      <c r="G1998" s="169" t="s">
        <v>17</v>
      </c>
      <c r="H1998" s="39">
        <v>2</v>
      </c>
      <c r="I1998" s="169" t="s">
        <v>1230</v>
      </c>
      <c r="J1998" s="169" t="s">
        <v>113</v>
      </c>
      <c r="K1998" s="176">
        <v>60000</v>
      </c>
      <c r="L1998" s="169"/>
      <c r="M1998" s="169"/>
      <c r="N1998" s="169"/>
      <c r="O1998" s="169"/>
    </row>
    <row r="1999" spans="1:15" customFormat="1" ht="24" hidden="1" x14ac:dyDescent="0.25">
      <c r="A1999" s="743"/>
      <c r="B1999" s="169"/>
      <c r="C1999" s="169"/>
      <c r="D1999" s="169" t="s">
        <v>3521</v>
      </c>
      <c r="E1999" s="169" t="s">
        <v>3522</v>
      </c>
      <c r="F1999" s="169">
        <v>796</v>
      </c>
      <c r="G1999" s="169" t="s">
        <v>17</v>
      </c>
      <c r="H1999" s="39">
        <v>1</v>
      </c>
      <c r="I1999" s="169" t="s">
        <v>1230</v>
      </c>
      <c r="J1999" s="169" t="s">
        <v>113</v>
      </c>
      <c r="K1999" s="176">
        <v>49000</v>
      </c>
      <c r="L1999" s="169"/>
      <c r="M1999" s="169"/>
      <c r="N1999" s="169"/>
      <c r="O1999" s="169"/>
    </row>
    <row r="2000" spans="1:15" customFormat="1" ht="24" hidden="1" x14ac:dyDescent="0.25">
      <c r="A2000" s="743"/>
      <c r="B2000" s="169"/>
      <c r="C2000" s="169"/>
      <c r="D2000" s="169" t="s">
        <v>1364</v>
      </c>
      <c r="E2000" s="169" t="s">
        <v>1365</v>
      </c>
      <c r="F2000" s="169">
        <v>796</v>
      </c>
      <c r="G2000" s="169" t="s">
        <v>17</v>
      </c>
      <c r="H2000" s="39">
        <v>8</v>
      </c>
      <c r="I2000" s="169" t="s">
        <v>1230</v>
      </c>
      <c r="J2000" s="169" t="s">
        <v>113</v>
      </c>
      <c r="K2000" s="176">
        <v>872000</v>
      </c>
      <c r="L2000" s="169"/>
      <c r="M2000" s="169"/>
      <c r="N2000" s="169"/>
      <c r="O2000" s="169"/>
    </row>
    <row r="2001" spans="1:16" customFormat="1" ht="24" hidden="1" x14ac:dyDescent="0.25">
      <c r="A2001" s="743"/>
      <c r="B2001" s="169"/>
      <c r="C2001" s="169"/>
      <c r="D2001" s="169" t="s">
        <v>3523</v>
      </c>
      <c r="E2001" s="169" t="s">
        <v>3524</v>
      </c>
      <c r="F2001" s="169">
        <v>796</v>
      </c>
      <c r="G2001" s="169" t="s">
        <v>17</v>
      </c>
      <c r="H2001" s="39">
        <v>2</v>
      </c>
      <c r="I2001" s="169" t="s">
        <v>1230</v>
      </c>
      <c r="J2001" s="169" t="s">
        <v>113</v>
      </c>
      <c r="K2001" s="176">
        <v>34000</v>
      </c>
      <c r="L2001" s="169"/>
      <c r="M2001" s="169"/>
      <c r="N2001" s="169"/>
      <c r="O2001" s="169"/>
    </row>
    <row r="2002" spans="1:16" customFormat="1" ht="36" hidden="1" x14ac:dyDescent="0.25">
      <c r="A2002" s="743"/>
      <c r="B2002" s="169"/>
      <c r="C2002" s="169"/>
      <c r="D2002" s="169" t="s">
        <v>1366</v>
      </c>
      <c r="E2002" s="169" t="s">
        <v>1367</v>
      </c>
      <c r="F2002" s="169">
        <v>796</v>
      </c>
      <c r="G2002" s="169" t="s">
        <v>17</v>
      </c>
      <c r="H2002" s="39">
        <v>2</v>
      </c>
      <c r="I2002" s="169" t="s">
        <v>1230</v>
      </c>
      <c r="J2002" s="169" t="s">
        <v>113</v>
      </c>
      <c r="K2002" s="176">
        <v>452300</v>
      </c>
      <c r="L2002" s="169"/>
      <c r="M2002" s="169"/>
      <c r="N2002" s="169"/>
      <c r="O2002" s="169"/>
    </row>
    <row r="2003" spans="1:16" s="7" customFormat="1" ht="24" hidden="1" x14ac:dyDescent="0.2">
      <c r="A2003" s="193">
        <v>232</v>
      </c>
      <c r="B2003" s="2" t="s">
        <v>2213</v>
      </c>
      <c r="C2003" s="2" t="s">
        <v>2214</v>
      </c>
      <c r="D2003" s="2" t="s">
        <v>2216</v>
      </c>
      <c r="E2003" s="2" t="s">
        <v>153</v>
      </c>
      <c r="F2003" s="2">
        <v>796</v>
      </c>
      <c r="G2003" s="2" t="s">
        <v>107</v>
      </c>
      <c r="H2003" s="66">
        <v>10</v>
      </c>
      <c r="I2003" s="2" t="s">
        <v>18</v>
      </c>
      <c r="J2003" s="2" t="s">
        <v>33</v>
      </c>
      <c r="K2003" s="261">
        <v>4151700</v>
      </c>
      <c r="L2003" s="2" t="s">
        <v>1244</v>
      </c>
      <c r="M2003" s="2" t="s">
        <v>114</v>
      </c>
      <c r="N2003" s="2" t="s">
        <v>22</v>
      </c>
      <c r="O2003" s="2" t="s">
        <v>23</v>
      </c>
    </row>
    <row r="2004" spans="1:16" ht="15.75" hidden="1" x14ac:dyDescent="0.2">
      <c r="A2004" s="102" t="s">
        <v>25</v>
      </c>
      <c r="B2004" s="111"/>
      <c r="C2004" s="111"/>
      <c r="J2004" s="195"/>
      <c r="K2004" s="195" t="s">
        <v>25</v>
      </c>
      <c r="P2004" s="251" t="s">
        <v>25</v>
      </c>
    </row>
    <row r="2005" spans="1:16" hidden="1" x14ac:dyDescent="0.2">
      <c r="B2005" s="111"/>
      <c r="C2005" s="111"/>
      <c r="J2005" s="111" t="s">
        <v>25</v>
      </c>
      <c r="K2005" s="192" t="s">
        <v>25</v>
      </c>
    </row>
    <row r="2006" spans="1:16" ht="15.75" hidden="1" x14ac:dyDescent="0.2">
      <c r="B2006" s="111"/>
      <c r="C2006" s="111"/>
      <c r="J2006" s="236"/>
      <c r="K2006" s="237" t="s">
        <v>25</v>
      </c>
    </row>
    <row r="2007" spans="1:16" hidden="1" x14ac:dyDescent="0.2">
      <c r="B2007" s="111"/>
      <c r="C2007" s="111"/>
      <c r="K2007" s="275" t="s">
        <v>25</v>
      </c>
    </row>
    <row r="2008" spans="1:16" hidden="1" x14ac:dyDescent="0.2">
      <c r="B2008" s="111"/>
      <c r="C2008" s="111"/>
    </row>
    <row r="2009" spans="1:16" hidden="1" x14ac:dyDescent="0.2">
      <c r="B2009" s="111"/>
      <c r="C2009" s="111"/>
    </row>
    <row r="2010" spans="1:16" s="126" customFormat="1" ht="16.5" hidden="1" x14ac:dyDescent="0.25">
      <c r="A2010" s="151"/>
      <c r="B2010" s="249" t="s">
        <v>65</v>
      </c>
      <c r="C2010" s="144"/>
      <c r="D2010" s="148"/>
      <c r="E2010" s="148"/>
      <c r="F2010" s="249" t="s">
        <v>66</v>
      </c>
      <c r="G2010" s="148"/>
      <c r="H2010" s="149"/>
      <c r="I2010" s="148"/>
      <c r="J2010" s="740" t="s">
        <v>4609</v>
      </c>
      <c r="K2010" s="741"/>
      <c r="L2010" s="148"/>
      <c r="M2010" s="144"/>
      <c r="N2010" s="144"/>
      <c r="O2010" s="144"/>
    </row>
    <row r="2011" spans="1:16" hidden="1" x14ac:dyDescent="0.2">
      <c r="B2011" s="111"/>
      <c r="C2011" s="111"/>
    </row>
    <row r="2012" spans="1:16" hidden="1" x14ac:dyDescent="0.2">
      <c r="B2012" s="111"/>
      <c r="C2012" s="111"/>
    </row>
    <row r="2013" spans="1:16" hidden="1" x14ac:dyDescent="0.2">
      <c r="B2013" s="111"/>
      <c r="C2013" s="111"/>
    </row>
    <row r="2014" spans="1:16" hidden="1" x14ac:dyDescent="0.2">
      <c r="B2014" s="111"/>
      <c r="C2014" s="111"/>
    </row>
    <row r="2015" spans="1:16" hidden="1" x14ac:dyDescent="0.2">
      <c r="B2015" s="111"/>
      <c r="C2015" s="111"/>
    </row>
    <row r="2016" spans="1:16" hidden="1" x14ac:dyDescent="0.2">
      <c r="B2016" s="111"/>
      <c r="C2016" s="111"/>
    </row>
    <row r="2017" spans="2:3" hidden="1" x14ac:dyDescent="0.2">
      <c r="B2017" s="111"/>
      <c r="C2017" s="111"/>
    </row>
    <row r="2018" spans="2:3" hidden="1" x14ac:dyDescent="0.2">
      <c r="B2018" s="111"/>
      <c r="C2018" s="111"/>
    </row>
    <row r="2019" spans="2:3" hidden="1" x14ac:dyDescent="0.2">
      <c r="B2019" s="111"/>
      <c r="C2019" s="111"/>
    </row>
    <row r="2020" spans="2:3" hidden="1" x14ac:dyDescent="0.2">
      <c r="B2020" s="111"/>
      <c r="C2020" s="111"/>
    </row>
    <row r="2021" spans="2:3" hidden="1" x14ac:dyDescent="0.2">
      <c r="B2021" s="111"/>
      <c r="C2021" s="111"/>
    </row>
    <row r="2022" spans="2:3" hidden="1" x14ac:dyDescent="0.2">
      <c r="B2022" s="111"/>
      <c r="C2022" s="111"/>
    </row>
    <row r="2023" spans="2:3" hidden="1" x14ac:dyDescent="0.2">
      <c r="B2023" s="111"/>
      <c r="C2023" s="111"/>
    </row>
    <row r="2024" spans="2:3" hidden="1" x14ac:dyDescent="0.2">
      <c r="B2024" s="111"/>
      <c r="C2024" s="111"/>
    </row>
    <row r="2025" spans="2:3" hidden="1" x14ac:dyDescent="0.2">
      <c r="B2025" s="111"/>
      <c r="C2025" s="111"/>
    </row>
    <row r="2026" spans="2:3" hidden="1" x14ac:dyDescent="0.2">
      <c r="B2026" s="111"/>
      <c r="C2026" s="111"/>
    </row>
    <row r="2027" spans="2:3" hidden="1" x14ac:dyDescent="0.2">
      <c r="B2027" s="111"/>
      <c r="C2027" s="111"/>
    </row>
    <row r="2028" spans="2:3" hidden="1" x14ac:dyDescent="0.2">
      <c r="B2028" s="111"/>
      <c r="C2028" s="111"/>
    </row>
    <row r="2029" spans="2:3" hidden="1" x14ac:dyDescent="0.2">
      <c r="B2029" s="111"/>
      <c r="C2029" s="111"/>
    </row>
    <row r="2030" spans="2:3" hidden="1" x14ac:dyDescent="0.2">
      <c r="B2030" s="111"/>
      <c r="C2030" s="111"/>
    </row>
    <row r="2031" spans="2:3" hidden="1" x14ac:dyDescent="0.2">
      <c r="B2031" s="111"/>
      <c r="C2031" s="111"/>
    </row>
    <row r="2032" spans="2:3" hidden="1" x14ac:dyDescent="0.2">
      <c r="B2032" s="111"/>
      <c r="C2032" s="111"/>
    </row>
    <row r="2033" spans="2:3" hidden="1" x14ac:dyDescent="0.2">
      <c r="B2033" s="111"/>
      <c r="C2033" s="111"/>
    </row>
    <row r="2034" spans="2:3" hidden="1" x14ac:dyDescent="0.2">
      <c r="B2034" s="111"/>
      <c r="C2034" s="111"/>
    </row>
    <row r="2035" spans="2:3" hidden="1" x14ac:dyDescent="0.2">
      <c r="B2035" s="111"/>
      <c r="C2035" s="111"/>
    </row>
    <row r="2036" spans="2:3" hidden="1" x14ac:dyDescent="0.2">
      <c r="B2036" s="111"/>
      <c r="C2036" s="111"/>
    </row>
    <row r="2037" spans="2:3" hidden="1" x14ac:dyDescent="0.2">
      <c r="B2037" s="111"/>
      <c r="C2037" s="111"/>
    </row>
    <row r="2038" spans="2:3" hidden="1" x14ac:dyDescent="0.2">
      <c r="B2038" s="111"/>
      <c r="C2038" s="111"/>
    </row>
    <row r="2039" spans="2:3" hidden="1" x14ac:dyDescent="0.2">
      <c r="B2039" s="111"/>
      <c r="C2039" s="111"/>
    </row>
    <row r="2040" spans="2:3" hidden="1" x14ac:dyDescent="0.2">
      <c r="B2040" s="111"/>
      <c r="C2040" s="111"/>
    </row>
    <row r="2041" spans="2:3" hidden="1" x14ac:dyDescent="0.2">
      <c r="B2041" s="111"/>
      <c r="C2041" s="111"/>
    </row>
    <row r="2042" spans="2:3" hidden="1" x14ac:dyDescent="0.2">
      <c r="B2042" s="111"/>
      <c r="C2042" s="111"/>
    </row>
    <row r="2043" spans="2:3" hidden="1" x14ac:dyDescent="0.2">
      <c r="B2043" s="111"/>
      <c r="C2043" s="111"/>
    </row>
    <row r="2044" spans="2:3" hidden="1" x14ac:dyDescent="0.2">
      <c r="B2044" s="111"/>
      <c r="C2044" s="111"/>
    </row>
    <row r="2045" spans="2:3" hidden="1" x14ac:dyDescent="0.2">
      <c r="B2045" s="111"/>
      <c r="C2045" s="111"/>
    </row>
    <row r="2046" spans="2:3" hidden="1" x14ac:dyDescent="0.2">
      <c r="B2046" s="111"/>
      <c r="C2046" s="111"/>
    </row>
    <row r="2047" spans="2:3" hidden="1" x14ac:dyDescent="0.2">
      <c r="B2047" s="111"/>
      <c r="C2047" s="111"/>
    </row>
    <row r="2048" spans="2:3" hidden="1" x14ac:dyDescent="0.2">
      <c r="B2048" s="111"/>
      <c r="C2048" s="111"/>
    </row>
    <row r="2049" spans="2:3" hidden="1" x14ac:dyDescent="0.2">
      <c r="B2049" s="111"/>
      <c r="C2049" s="111"/>
    </row>
    <row r="2050" spans="2:3" hidden="1" x14ac:dyDescent="0.2">
      <c r="B2050" s="111"/>
      <c r="C2050" s="111"/>
    </row>
    <row r="2051" spans="2:3" hidden="1" x14ac:dyDescent="0.2">
      <c r="B2051" s="111"/>
      <c r="C2051" s="111"/>
    </row>
    <row r="2052" spans="2:3" hidden="1" x14ac:dyDescent="0.2"/>
    <row r="2053" spans="2:3" hidden="1" x14ac:dyDescent="0.2">
      <c r="B2053" s="111"/>
      <c r="C2053" s="111"/>
    </row>
    <row r="2054" spans="2:3" hidden="1" x14ac:dyDescent="0.2">
      <c r="B2054" s="111"/>
      <c r="C2054" s="111"/>
    </row>
    <row r="2055" spans="2:3" hidden="1" x14ac:dyDescent="0.2">
      <c r="B2055" s="111"/>
      <c r="C2055" s="111"/>
    </row>
    <row r="2056" spans="2:3" hidden="1" x14ac:dyDescent="0.2">
      <c r="B2056" s="111"/>
      <c r="C2056" s="111"/>
    </row>
    <row r="2057" spans="2:3" hidden="1" x14ac:dyDescent="0.2">
      <c r="B2057" s="111"/>
      <c r="C2057" s="111"/>
    </row>
    <row r="2058" spans="2:3" hidden="1" x14ac:dyDescent="0.2">
      <c r="B2058" s="111"/>
      <c r="C2058" s="111"/>
    </row>
    <row r="2059" spans="2:3" hidden="1" x14ac:dyDescent="0.2">
      <c r="B2059" s="111"/>
      <c r="C2059" s="111"/>
    </row>
    <row r="2060" spans="2:3" hidden="1" x14ac:dyDescent="0.2">
      <c r="B2060" s="111"/>
      <c r="C2060" s="111"/>
    </row>
    <row r="2061" spans="2:3" hidden="1" x14ac:dyDescent="0.2">
      <c r="B2061" s="111"/>
      <c r="C2061" s="111"/>
    </row>
    <row r="2062" spans="2:3" hidden="1" x14ac:dyDescent="0.2">
      <c r="B2062" s="111"/>
      <c r="C2062" s="111"/>
    </row>
    <row r="2063" spans="2:3" hidden="1" x14ac:dyDescent="0.2">
      <c r="B2063" s="111"/>
      <c r="C2063" s="111"/>
    </row>
    <row r="2064" spans="2:3" hidden="1" x14ac:dyDescent="0.2">
      <c r="B2064" s="111"/>
      <c r="C2064" s="111"/>
    </row>
  </sheetData>
  <autoFilter ref="A1:O2064">
    <filterColumn colId="3">
      <filters>
        <filter val="КОМПЛЕКТ ДЛЯ РЕМОНТА МТОК"/>
        <filter val="КОМПЛЕКТ РЕМОНТНЫЙ HP LJ 9000/9040/9050"/>
        <filter val="КОМПЛЕКТ РЕМОНТНЫЙ ДЛЯ КОПИРА И МФУ KYOCERA TASKALFA (MK-460)"/>
        <filter val="КОМПЛЕКТ РЕМОНТНЫЙ ДЛЯ КОПИРОВ И МФУ KYOCERA KM-1620/1635/16"/>
        <filter val="КОМПЛЕКТ РЕМОНТНЫЙ ЗПУ УН-50"/>
        <filter val="Оказание услуг по ремонту и техническому обслуживанию оргтехники и вычислительной техники"/>
        <filter val="Ремонт помещении г.Уфа, ул. Ленина,30, ЦЭСП"/>
        <filter val="Ремонт приставок Sagem IAD (версия 83, 84, 85)"/>
        <filter val="ТО и ремонт автотранспортных средств марок Audi, Hyundai, Toyota,  Skoda."/>
        <filter val="ТО и ремонт автотранспортных средств марок Audi, Hyundai, Toyota, Nissan, Skoda."/>
        <filter val="услуги по ремонту и тех.обслуж.,компьютеры и оргтехника ЦАУ и филиалы"/>
        <filter val="услуги по ремонту и тех.обслуж.,компьютеры и оргтехника ЦТЭ"/>
      </filters>
    </filterColumn>
  </autoFilter>
  <mergeCells count="77">
    <mergeCell ref="P1658:P1661"/>
    <mergeCell ref="A181:A282"/>
    <mergeCell ref="A283:A293"/>
    <mergeCell ref="A294:A299"/>
    <mergeCell ref="A1238:A1248"/>
    <mergeCell ref="A959:A964"/>
    <mergeCell ref="A983:A1023"/>
    <mergeCell ref="A947:A958"/>
    <mergeCell ref="A1024:A1034"/>
    <mergeCell ref="A965:A982"/>
    <mergeCell ref="A1225:A1237"/>
    <mergeCell ref="A1035:A1044"/>
    <mergeCell ref="A1045:A1047"/>
    <mergeCell ref="A1060:A1198"/>
    <mergeCell ref="A1199:A1202"/>
    <mergeCell ref="A1204:A1209"/>
    <mergeCell ref="A162:A171"/>
    <mergeCell ref="A939:A946"/>
    <mergeCell ref="A549:A551"/>
    <mergeCell ref="A592:A802"/>
    <mergeCell ref="A538:A548"/>
    <mergeCell ref="A522:A524"/>
    <mergeCell ref="A525:A533"/>
    <mergeCell ref="A803:A827"/>
    <mergeCell ref="A534:A536"/>
    <mergeCell ref="A554:A591"/>
    <mergeCell ref="A176:A180"/>
    <mergeCell ref="A172:A175"/>
    <mergeCell ref="A309:A521"/>
    <mergeCell ref="O15:O18"/>
    <mergeCell ref="A15:A22"/>
    <mergeCell ref="B15:B22"/>
    <mergeCell ref="C15:C22"/>
    <mergeCell ref="N15:N22"/>
    <mergeCell ref="F19:F22"/>
    <mergeCell ref="G19:G22"/>
    <mergeCell ref="I19:I22"/>
    <mergeCell ref="J19:J22"/>
    <mergeCell ref="L19:L22"/>
    <mergeCell ref="M19:M22"/>
    <mergeCell ref="F16:G18"/>
    <mergeCell ref="H16:H22"/>
    <mergeCell ref="A158:A161"/>
    <mergeCell ref="O19:O22"/>
    <mergeCell ref="A92:A99"/>
    <mergeCell ref="A77:A91"/>
    <mergeCell ref="A102:A106"/>
    <mergeCell ref="A108:A157"/>
    <mergeCell ref="F5:H5"/>
    <mergeCell ref="D15:M15"/>
    <mergeCell ref="D16:D22"/>
    <mergeCell ref="E16:E22"/>
    <mergeCell ref="A39:A76"/>
    <mergeCell ref="A25:A38"/>
    <mergeCell ref="I16:J18"/>
    <mergeCell ref="K16:K22"/>
    <mergeCell ref="L16:M18"/>
    <mergeCell ref="A1050:A1057"/>
    <mergeCell ref="A1210:A1212"/>
    <mergeCell ref="A1219:A1222"/>
    <mergeCell ref="A1249:A1253"/>
    <mergeCell ref="A1213:A1218"/>
    <mergeCell ref="A1254:A1381"/>
    <mergeCell ref="A1694:A1700"/>
    <mergeCell ref="A1751:A1772"/>
    <mergeCell ref="A1731:A1742"/>
    <mergeCell ref="A1622:A1627"/>
    <mergeCell ref="A1602:A1614"/>
    <mergeCell ref="A1615:A1621"/>
    <mergeCell ref="A1628:A1657"/>
    <mergeCell ref="A1701:A1724"/>
    <mergeCell ref="A1658:A1661"/>
    <mergeCell ref="A1788:A1791"/>
    <mergeCell ref="J2010:K2010"/>
    <mergeCell ref="A1962:A2002"/>
    <mergeCell ref="A1803:A1818"/>
    <mergeCell ref="A1775:A1783"/>
  </mergeCells>
  <hyperlinks>
    <hyperlink ref="E10" r:id="rId1"/>
  </hyperlinks>
  <pageMargins left="0.25" right="0.25" top="0.75" bottom="0.75" header="0.3" footer="0.3"/>
  <pageSetup paperSize="9" scale="57" fitToHeight="0" orientation="landscape" r:id="rId2"/>
  <rowBreaks count="10" manualBreakCount="10">
    <brk id="41" max="14" man="1"/>
    <brk id="57" max="14" man="1"/>
    <brk id="59" max="14" man="1"/>
    <brk id="61" max="14" man="1"/>
    <brk id="72" max="14" man="1"/>
    <brk id="446" max="14" man="1"/>
    <brk id="470" max="14" man="1"/>
    <brk id="1944" max="14" man="1"/>
    <brk id="1949" max="14" man="1"/>
    <brk id="1977" max="14"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1457"/>
  <sheetViews>
    <sheetView view="pageBreakPreview" zoomScale="55" zoomScaleNormal="100" zoomScaleSheetLayoutView="55" workbookViewId="0">
      <pane ySplit="23" topLeftCell="A24" activePane="bottomLeft" state="frozen"/>
      <selection pane="bottomLeft" activeCell="J1430" sqref="J1430"/>
    </sheetView>
  </sheetViews>
  <sheetFormatPr defaultRowHeight="15" x14ac:dyDescent="0.25"/>
  <cols>
    <col min="1" max="1" width="8" style="151" customWidth="1"/>
    <col min="2" max="2" width="10.5703125" style="144" customWidth="1"/>
    <col min="3" max="3" width="11.85546875" style="144" customWidth="1"/>
    <col min="4" max="4" width="44" style="144" customWidth="1"/>
    <col min="5" max="5" width="33.7109375" style="144" customWidth="1"/>
    <col min="6" max="6" width="9.140625" style="144"/>
    <col min="7" max="7" width="12.28515625" style="259" customWidth="1"/>
    <col min="8" max="8" width="12.7109375" style="575" customWidth="1"/>
    <col min="9" max="9" width="11.28515625" style="144" customWidth="1"/>
    <col min="10" max="10" width="26.140625" style="144" customWidth="1"/>
    <col min="11" max="11" width="20" style="254" customWidth="1"/>
    <col min="12" max="12" width="15" style="144" customWidth="1"/>
    <col min="13" max="13" width="14.5703125" style="144" customWidth="1"/>
    <col min="14" max="14" width="15.5703125" style="144" customWidth="1"/>
    <col min="15" max="15" width="10.85546875" style="144" customWidth="1"/>
    <col min="16" max="16" width="9.5703125" style="259" hidden="1" customWidth="1"/>
    <col min="17" max="17" width="44" style="259" hidden="1" customWidth="1"/>
    <col min="18" max="21" width="9.140625" style="259" hidden="1" customWidth="1"/>
    <col min="22" max="22" width="6.85546875" style="259" hidden="1" customWidth="1"/>
    <col min="23" max="24" width="9.140625" style="259" customWidth="1"/>
    <col min="25" max="16384" width="9.140625" style="259"/>
  </cols>
  <sheetData>
    <row r="1" spans="1:17" s="128" customFormat="1" ht="15" customHeight="1" x14ac:dyDescent="0.25">
      <c r="A1" s="291"/>
      <c r="B1" s="292"/>
      <c r="C1" s="292"/>
      <c r="D1" s="296"/>
      <c r="E1" s="296"/>
      <c r="F1" s="297"/>
      <c r="G1" s="299"/>
      <c r="H1" s="573"/>
      <c r="I1" s="297"/>
      <c r="J1" s="297"/>
      <c r="K1" s="364"/>
      <c r="L1" s="297"/>
      <c r="M1" s="297"/>
      <c r="N1" s="296"/>
      <c r="O1" s="297"/>
      <c r="P1" s="122"/>
    </row>
    <row r="2" spans="1:17" s="128" customFormat="1" x14ac:dyDescent="0.25">
      <c r="A2" s="291"/>
      <c r="B2" s="292"/>
      <c r="C2" s="292"/>
      <c r="D2" s="293"/>
      <c r="E2" s="292" t="s">
        <v>5052</v>
      </c>
      <c r="F2" s="292"/>
      <c r="G2" s="294"/>
      <c r="H2" s="604"/>
      <c r="I2" s="292"/>
      <c r="J2" s="292"/>
      <c r="K2" s="365"/>
      <c r="L2" s="292"/>
      <c r="M2" s="292"/>
      <c r="N2" s="293"/>
      <c r="O2" s="292"/>
      <c r="P2" s="295"/>
      <c r="Q2" s="295"/>
    </row>
    <row r="3" spans="1:17" s="128" customFormat="1" x14ac:dyDescent="0.25">
      <c r="A3" s="291"/>
      <c r="B3" s="292"/>
      <c r="C3" s="292"/>
      <c r="D3" s="296"/>
      <c r="E3" s="297"/>
      <c r="F3" s="296"/>
      <c r="G3" s="302"/>
      <c r="H3" s="573"/>
      <c r="I3" s="297"/>
      <c r="J3" s="298"/>
      <c r="K3" s="366"/>
      <c r="L3" s="297"/>
      <c r="M3" s="300"/>
      <c r="N3" s="296"/>
      <c r="O3" s="297"/>
      <c r="P3" s="301"/>
      <c r="Q3" s="123"/>
    </row>
    <row r="4" spans="1:17" s="128" customFormat="1" x14ac:dyDescent="0.25">
      <c r="A4" s="291"/>
      <c r="B4" s="292"/>
      <c r="C4" s="292"/>
      <c r="D4" s="296"/>
      <c r="E4" s="297"/>
      <c r="F4" s="812" t="s">
        <v>2672</v>
      </c>
      <c r="G4" s="812"/>
      <c r="H4" s="813"/>
      <c r="I4" s="297"/>
      <c r="J4" s="297"/>
      <c r="K4" s="367"/>
      <c r="L4" s="297"/>
      <c r="M4" s="144"/>
      <c r="N4" s="145"/>
      <c r="O4" s="144"/>
    </row>
    <row r="5" spans="1:17" s="128" customFormat="1" x14ac:dyDescent="0.25">
      <c r="A5" s="291"/>
      <c r="B5" s="292"/>
      <c r="C5" s="292"/>
      <c r="D5" s="296"/>
      <c r="E5" s="297"/>
      <c r="F5" s="612"/>
      <c r="G5" s="368"/>
      <c r="H5" s="574"/>
      <c r="I5" s="297"/>
      <c r="J5" s="297"/>
      <c r="K5" s="367"/>
      <c r="L5" s="297"/>
      <c r="M5" s="144"/>
      <c r="N5" s="145"/>
      <c r="O5" s="144"/>
    </row>
    <row r="6" spans="1:17" s="128" customFormat="1" x14ac:dyDescent="0.25">
      <c r="A6" s="303"/>
      <c r="B6" s="531" t="s">
        <v>69</v>
      </c>
      <c r="C6" s="532"/>
      <c r="D6" s="533"/>
      <c r="E6" s="534" t="s">
        <v>70</v>
      </c>
      <c r="F6" s="535"/>
      <c r="G6" s="556"/>
      <c r="H6" s="605"/>
      <c r="I6" s="304"/>
      <c r="J6" s="305"/>
      <c r="K6" s="369"/>
      <c r="L6" s="306"/>
      <c r="M6" s="305"/>
      <c r="N6" s="307"/>
      <c r="O6" s="153"/>
    </row>
    <row r="7" spans="1:17" s="128" customFormat="1" x14ac:dyDescent="0.25">
      <c r="A7" s="303"/>
      <c r="B7" s="531" t="s">
        <v>71</v>
      </c>
      <c r="C7" s="532"/>
      <c r="D7" s="533"/>
      <c r="E7" s="537" t="s">
        <v>72</v>
      </c>
      <c r="F7" s="535"/>
      <c r="G7" s="556"/>
      <c r="H7" s="605"/>
      <c r="I7" s="304"/>
      <c r="J7" s="305"/>
      <c r="K7" s="369"/>
      <c r="L7" s="306"/>
      <c r="M7" s="305"/>
      <c r="N7" s="307"/>
      <c r="O7" s="153"/>
    </row>
    <row r="8" spans="1:17" s="128" customFormat="1" x14ac:dyDescent="0.25">
      <c r="A8" s="303"/>
      <c r="B8" s="531" t="s">
        <v>73</v>
      </c>
      <c r="C8" s="532"/>
      <c r="D8" s="533"/>
      <c r="E8" s="534" t="s">
        <v>74</v>
      </c>
      <c r="F8" s="535"/>
      <c r="G8" s="556"/>
      <c r="H8" s="605"/>
      <c r="I8" s="304"/>
      <c r="J8" s="305"/>
      <c r="K8" s="369"/>
      <c r="L8" s="306"/>
      <c r="M8" s="305"/>
      <c r="N8" s="307"/>
      <c r="O8" s="153"/>
      <c r="P8" s="123"/>
      <c r="Q8" s="283"/>
    </row>
    <row r="9" spans="1:17" s="128" customFormat="1" x14ac:dyDescent="0.25">
      <c r="A9" s="303"/>
      <c r="B9" s="531" t="s">
        <v>75</v>
      </c>
      <c r="C9" s="532"/>
      <c r="D9" s="533"/>
      <c r="E9" s="538" t="s">
        <v>76</v>
      </c>
      <c r="F9" s="535"/>
      <c r="G9" s="556"/>
      <c r="H9" s="605"/>
      <c r="I9" s="304"/>
      <c r="J9" s="305"/>
      <c r="K9" s="369"/>
      <c r="L9" s="306"/>
      <c r="M9" s="305"/>
      <c r="N9" s="307"/>
      <c r="O9" s="153"/>
      <c r="P9" s="123"/>
      <c r="Q9" s="283"/>
    </row>
    <row r="10" spans="1:17" s="128" customFormat="1" x14ac:dyDescent="0.25">
      <c r="A10" s="303"/>
      <c r="B10" s="531" t="s">
        <v>77</v>
      </c>
      <c r="C10" s="532"/>
      <c r="D10" s="533"/>
      <c r="E10" s="539" t="s">
        <v>78</v>
      </c>
      <c r="F10" s="535"/>
      <c r="G10" s="556"/>
      <c r="H10" s="605"/>
      <c r="I10" s="304"/>
      <c r="J10" s="305"/>
      <c r="K10" s="369"/>
      <c r="L10" s="306"/>
      <c r="M10" s="305"/>
      <c r="N10" s="307"/>
      <c r="O10" s="153"/>
      <c r="P10" s="123"/>
      <c r="Q10" s="283"/>
    </row>
    <row r="11" spans="1:17" s="128" customFormat="1" x14ac:dyDescent="0.25">
      <c r="A11" s="303"/>
      <c r="B11" s="531" t="s">
        <v>79</v>
      </c>
      <c r="C11" s="532"/>
      <c r="D11" s="533"/>
      <c r="E11" s="534">
        <v>997750001</v>
      </c>
      <c r="F11" s="535"/>
      <c r="G11" s="556"/>
      <c r="H11" s="605"/>
      <c r="I11" s="304"/>
      <c r="J11" s="305"/>
      <c r="K11" s="369"/>
      <c r="L11" s="306"/>
      <c r="M11" s="305"/>
      <c r="N11" s="307"/>
      <c r="O11" s="153"/>
      <c r="P11" s="123"/>
      <c r="Q11" s="283"/>
    </row>
    <row r="12" spans="1:17" s="128" customFormat="1" ht="15.75" customHeight="1" x14ac:dyDescent="0.25">
      <c r="A12" s="303"/>
      <c r="B12" s="531" t="s">
        <v>80</v>
      </c>
      <c r="C12" s="532"/>
      <c r="D12" s="533"/>
      <c r="E12" s="534">
        <v>804013</v>
      </c>
      <c r="F12" s="535"/>
      <c r="G12" s="556"/>
      <c r="H12" s="605"/>
      <c r="I12" s="304"/>
      <c r="J12" s="305"/>
      <c r="K12" s="369"/>
      <c r="L12" s="306"/>
      <c r="M12" s="305"/>
      <c r="N12" s="307"/>
      <c r="O12" s="153"/>
      <c r="P12" s="122"/>
    </row>
    <row r="13" spans="1:17" x14ac:dyDescent="0.25">
      <c r="A13" s="814" t="s">
        <v>2671</v>
      </c>
      <c r="B13" s="814"/>
      <c r="C13" s="814"/>
      <c r="D13" s="814"/>
      <c r="E13" s="814"/>
      <c r="F13" s="814"/>
      <c r="G13" s="814"/>
      <c r="H13" s="815"/>
      <c r="I13" s="814"/>
      <c r="J13" s="814"/>
      <c r="K13" s="814"/>
      <c r="L13" s="814"/>
      <c r="M13" s="814"/>
      <c r="N13" s="814"/>
      <c r="O13" s="814"/>
      <c r="P13" s="814"/>
      <c r="Q13" s="282"/>
    </row>
    <row r="14" spans="1:17" x14ac:dyDescent="0.25">
      <c r="K14" s="370"/>
    </row>
    <row r="15" spans="1:17" s="151" customFormat="1" x14ac:dyDescent="0.25">
      <c r="A15" s="806" t="s">
        <v>81</v>
      </c>
      <c r="B15" s="806" t="s">
        <v>82</v>
      </c>
      <c r="C15" s="806" t="s">
        <v>83</v>
      </c>
      <c r="D15" s="818" t="s">
        <v>84</v>
      </c>
      <c r="E15" s="819"/>
      <c r="F15" s="819"/>
      <c r="G15" s="819"/>
      <c r="H15" s="820"/>
      <c r="I15" s="819"/>
      <c r="J15" s="819"/>
      <c r="K15" s="819"/>
      <c r="L15" s="819"/>
      <c r="M15" s="821"/>
      <c r="N15" s="806" t="s">
        <v>85</v>
      </c>
      <c r="O15" s="806" t="s">
        <v>86</v>
      </c>
      <c r="P15" s="822" t="s">
        <v>87</v>
      </c>
      <c r="Q15" s="806" t="s">
        <v>88</v>
      </c>
    </row>
    <row r="16" spans="1:17" s="151" customFormat="1" x14ac:dyDescent="0.25">
      <c r="A16" s="807"/>
      <c r="B16" s="807"/>
      <c r="C16" s="807"/>
      <c r="D16" s="806" t="s">
        <v>89</v>
      </c>
      <c r="E16" s="806" t="s">
        <v>90</v>
      </c>
      <c r="F16" s="823" t="s">
        <v>91</v>
      </c>
      <c r="G16" s="824"/>
      <c r="H16" s="829" t="s">
        <v>92</v>
      </c>
      <c r="I16" s="832" t="s">
        <v>93</v>
      </c>
      <c r="J16" s="833"/>
      <c r="K16" s="838" t="s">
        <v>94</v>
      </c>
      <c r="L16" s="832" t="s">
        <v>95</v>
      </c>
      <c r="M16" s="833"/>
      <c r="N16" s="807"/>
      <c r="O16" s="807"/>
      <c r="P16" s="822"/>
      <c r="Q16" s="807"/>
    </row>
    <row r="17" spans="1:18" s="151" customFormat="1" x14ac:dyDescent="0.25">
      <c r="A17" s="816"/>
      <c r="B17" s="816"/>
      <c r="C17" s="816"/>
      <c r="D17" s="807"/>
      <c r="E17" s="816"/>
      <c r="F17" s="825"/>
      <c r="G17" s="826"/>
      <c r="H17" s="830"/>
      <c r="I17" s="834"/>
      <c r="J17" s="835"/>
      <c r="K17" s="839"/>
      <c r="L17" s="834"/>
      <c r="M17" s="835"/>
      <c r="N17" s="816"/>
      <c r="O17" s="807"/>
      <c r="P17" s="822"/>
      <c r="Q17" s="807"/>
    </row>
    <row r="18" spans="1:18" s="151" customFormat="1" x14ac:dyDescent="0.25">
      <c r="A18" s="816"/>
      <c r="B18" s="816"/>
      <c r="C18" s="816"/>
      <c r="D18" s="807"/>
      <c r="E18" s="816"/>
      <c r="F18" s="827"/>
      <c r="G18" s="828"/>
      <c r="H18" s="830"/>
      <c r="I18" s="836"/>
      <c r="J18" s="837"/>
      <c r="K18" s="839"/>
      <c r="L18" s="836"/>
      <c r="M18" s="837"/>
      <c r="N18" s="816"/>
      <c r="O18" s="808"/>
      <c r="P18" s="822"/>
      <c r="Q18" s="807"/>
    </row>
    <row r="19" spans="1:18" s="151" customFormat="1" x14ac:dyDescent="0.25">
      <c r="A19" s="816"/>
      <c r="B19" s="816"/>
      <c r="C19" s="816"/>
      <c r="D19" s="816"/>
      <c r="E19" s="816"/>
      <c r="F19" s="806" t="s">
        <v>96</v>
      </c>
      <c r="G19" s="806" t="s">
        <v>97</v>
      </c>
      <c r="H19" s="830"/>
      <c r="I19" s="806" t="s">
        <v>98</v>
      </c>
      <c r="J19" s="806" t="s">
        <v>97</v>
      </c>
      <c r="K19" s="839"/>
      <c r="L19" s="806" t="s">
        <v>99</v>
      </c>
      <c r="M19" s="806" t="s">
        <v>100</v>
      </c>
      <c r="N19" s="816"/>
      <c r="O19" s="806" t="s">
        <v>101</v>
      </c>
      <c r="P19" s="822"/>
      <c r="Q19" s="807"/>
    </row>
    <row r="20" spans="1:18" s="151" customFormat="1" x14ac:dyDescent="0.25">
      <c r="A20" s="816"/>
      <c r="B20" s="816"/>
      <c r="C20" s="816"/>
      <c r="D20" s="816"/>
      <c r="E20" s="816"/>
      <c r="F20" s="816"/>
      <c r="G20" s="816"/>
      <c r="H20" s="830"/>
      <c r="I20" s="816"/>
      <c r="J20" s="816"/>
      <c r="K20" s="839"/>
      <c r="L20" s="807"/>
      <c r="M20" s="807"/>
      <c r="N20" s="816"/>
      <c r="O20" s="816"/>
      <c r="P20" s="822"/>
      <c r="Q20" s="807"/>
    </row>
    <row r="21" spans="1:18" s="151" customFormat="1" x14ac:dyDescent="0.25">
      <c r="A21" s="816"/>
      <c r="B21" s="816"/>
      <c r="C21" s="816"/>
      <c r="D21" s="816"/>
      <c r="E21" s="816"/>
      <c r="F21" s="816"/>
      <c r="G21" s="816"/>
      <c r="H21" s="830"/>
      <c r="I21" s="816"/>
      <c r="J21" s="816"/>
      <c r="K21" s="839"/>
      <c r="L21" s="807"/>
      <c r="M21" s="807"/>
      <c r="N21" s="816"/>
      <c r="O21" s="816"/>
      <c r="P21" s="822"/>
      <c r="Q21" s="807"/>
    </row>
    <row r="22" spans="1:18" s="151" customFormat="1" x14ac:dyDescent="0.25">
      <c r="A22" s="817"/>
      <c r="B22" s="817"/>
      <c r="C22" s="817"/>
      <c r="D22" s="817"/>
      <c r="E22" s="817"/>
      <c r="F22" s="817"/>
      <c r="G22" s="817"/>
      <c r="H22" s="831"/>
      <c r="I22" s="817"/>
      <c r="J22" s="817"/>
      <c r="K22" s="840"/>
      <c r="L22" s="808"/>
      <c r="M22" s="808"/>
      <c r="N22" s="817"/>
      <c r="O22" s="817"/>
      <c r="P22" s="822"/>
      <c r="Q22" s="808"/>
    </row>
    <row r="23" spans="1:18" s="151" customFormat="1" x14ac:dyDescent="0.25">
      <c r="A23" s="371">
        <v>1</v>
      </c>
      <c r="B23" s="371">
        <v>2</v>
      </c>
      <c r="C23" s="371">
        <v>3</v>
      </c>
      <c r="D23" s="371">
        <v>4</v>
      </c>
      <c r="E23" s="371">
        <v>5</v>
      </c>
      <c r="F23" s="146">
        <v>6</v>
      </c>
      <c r="G23" s="371">
        <v>7</v>
      </c>
      <c r="H23" s="576">
        <v>8</v>
      </c>
      <c r="I23" s="371">
        <v>9</v>
      </c>
      <c r="J23" s="371">
        <v>10</v>
      </c>
      <c r="K23" s="372">
        <v>11</v>
      </c>
      <c r="L23" s="371">
        <v>12</v>
      </c>
      <c r="M23" s="371">
        <v>13</v>
      </c>
      <c r="N23" s="371">
        <v>14</v>
      </c>
      <c r="O23" s="371">
        <v>15</v>
      </c>
      <c r="P23" s="371">
        <v>16</v>
      </c>
      <c r="Q23" s="371">
        <v>17</v>
      </c>
    </row>
    <row r="24" spans="1:18" ht="28.5" x14ac:dyDescent="0.25">
      <c r="A24" s="614">
        <v>1</v>
      </c>
      <c r="B24" s="326" t="s">
        <v>1304</v>
      </c>
      <c r="C24" s="326" t="s">
        <v>2658</v>
      </c>
      <c r="D24" s="326" t="s">
        <v>2670</v>
      </c>
      <c r="E24" s="326" t="s">
        <v>1412</v>
      </c>
      <c r="F24" s="326" t="s">
        <v>198</v>
      </c>
      <c r="G24" s="330" t="s">
        <v>199</v>
      </c>
      <c r="H24" s="577">
        <v>3</v>
      </c>
      <c r="I24" s="326" t="s">
        <v>18</v>
      </c>
      <c r="J24" s="326" t="s">
        <v>2789</v>
      </c>
      <c r="K24" s="348">
        <v>2000000</v>
      </c>
      <c r="L24" s="326" t="s">
        <v>3346</v>
      </c>
      <c r="M24" s="326" t="s">
        <v>2488</v>
      </c>
      <c r="N24" s="326" t="s">
        <v>22</v>
      </c>
      <c r="O24" s="326" t="s">
        <v>23</v>
      </c>
      <c r="P24" s="340">
        <v>700</v>
      </c>
      <c r="Q24" s="330" t="s">
        <v>195</v>
      </c>
    </row>
    <row r="25" spans="1:18" s="288" customFormat="1" ht="28.5" x14ac:dyDescent="0.25">
      <c r="A25" s="789">
        <v>3</v>
      </c>
      <c r="B25" s="317" t="s">
        <v>320</v>
      </c>
      <c r="C25" s="317" t="s">
        <v>311</v>
      </c>
      <c r="D25" s="317" t="s">
        <v>3769</v>
      </c>
      <c r="E25" s="317" t="s">
        <v>111</v>
      </c>
      <c r="F25" s="318">
        <v>796</v>
      </c>
      <c r="G25" s="317" t="s">
        <v>17</v>
      </c>
      <c r="H25" s="560">
        <v>122</v>
      </c>
      <c r="I25" s="318" t="s">
        <v>1230</v>
      </c>
      <c r="J25" s="318" t="s">
        <v>2789</v>
      </c>
      <c r="K25" s="344">
        <v>660480</v>
      </c>
      <c r="L25" s="317" t="s">
        <v>2454</v>
      </c>
      <c r="M25" s="317" t="s">
        <v>2487</v>
      </c>
      <c r="N25" s="317" t="s">
        <v>22</v>
      </c>
      <c r="O25" s="317" t="s">
        <v>23</v>
      </c>
      <c r="P25" s="792" t="s">
        <v>3770</v>
      </c>
    </row>
    <row r="26" spans="1:18" s="288" customFormat="1" ht="60" x14ac:dyDescent="0.25">
      <c r="A26" s="790"/>
      <c r="B26" s="322"/>
      <c r="C26" s="322"/>
      <c r="D26" s="322" t="s">
        <v>2669</v>
      </c>
      <c r="E26" s="322" t="s">
        <v>2668</v>
      </c>
      <c r="F26" s="320">
        <v>796</v>
      </c>
      <c r="G26" s="322" t="s">
        <v>17</v>
      </c>
      <c r="H26" s="530">
        <v>70</v>
      </c>
      <c r="I26" s="320" t="s">
        <v>1230</v>
      </c>
      <c r="J26" s="320" t="s">
        <v>2789</v>
      </c>
      <c r="K26" s="345">
        <v>336000</v>
      </c>
      <c r="L26" s="322"/>
      <c r="M26" s="322"/>
      <c r="N26" s="322"/>
      <c r="O26" s="322"/>
      <c r="P26" s="793"/>
    </row>
    <row r="27" spans="1:18" s="288" customFormat="1" ht="30" x14ac:dyDescent="0.25">
      <c r="A27" s="790"/>
      <c r="B27" s="322"/>
      <c r="C27" s="322"/>
      <c r="D27" s="322" t="s">
        <v>2666</v>
      </c>
      <c r="E27" s="322" t="s">
        <v>2665</v>
      </c>
      <c r="F27" s="320">
        <v>796</v>
      </c>
      <c r="G27" s="322" t="s">
        <v>17</v>
      </c>
      <c r="H27" s="530">
        <v>5</v>
      </c>
      <c r="I27" s="320" t="s">
        <v>1230</v>
      </c>
      <c r="J27" s="320" t="s">
        <v>2789</v>
      </c>
      <c r="K27" s="345">
        <v>29500</v>
      </c>
      <c r="L27" s="322"/>
      <c r="M27" s="322"/>
      <c r="N27" s="322"/>
      <c r="O27" s="322"/>
      <c r="P27" s="793"/>
    </row>
    <row r="28" spans="1:18" s="288" customFormat="1" ht="60" x14ac:dyDescent="0.25">
      <c r="A28" s="790"/>
      <c r="B28" s="322"/>
      <c r="C28" s="322"/>
      <c r="D28" s="322" t="s">
        <v>2664</v>
      </c>
      <c r="E28" s="322" t="s">
        <v>2663</v>
      </c>
      <c r="F28" s="320">
        <v>796</v>
      </c>
      <c r="G28" s="322" t="s">
        <v>17</v>
      </c>
      <c r="H28" s="530">
        <v>10</v>
      </c>
      <c r="I28" s="320" t="s">
        <v>1230</v>
      </c>
      <c r="J28" s="320" t="s">
        <v>2789</v>
      </c>
      <c r="K28" s="345">
        <v>39000</v>
      </c>
      <c r="L28" s="322"/>
      <c r="M28" s="322"/>
      <c r="N28" s="322"/>
      <c r="O28" s="322"/>
      <c r="P28" s="793"/>
    </row>
    <row r="29" spans="1:18" s="288" customFormat="1" ht="60" x14ac:dyDescent="0.25">
      <c r="A29" s="790"/>
      <c r="B29" s="322"/>
      <c r="C29" s="322"/>
      <c r="D29" s="322" t="s">
        <v>3771</v>
      </c>
      <c r="E29" s="322" t="s">
        <v>2667</v>
      </c>
      <c r="F29" s="320">
        <v>796</v>
      </c>
      <c r="G29" s="322" t="s">
        <v>17</v>
      </c>
      <c r="H29" s="530">
        <v>20</v>
      </c>
      <c r="I29" s="320" t="s">
        <v>1230</v>
      </c>
      <c r="J29" s="320" t="s">
        <v>2789</v>
      </c>
      <c r="K29" s="345">
        <v>108000</v>
      </c>
      <c r="L29" s="322"/>
      <c r="M29" s="322"/>
      <c r="N29" s="322"/>
      <c r="O29" s="322"/>
      <c r="P29" s="793"/>
    </row>
    <row r="30" spans="1:18" s="288" customFormat="1" ht="90" x14ac:dyDescent="0.25">
      <c r="A30" s="790"/>
      <c r="B30" s="322"/>
      <c r="C30" s="322"/>
      <c r="D30" s="322" t="s">
        <v>2662</v>
      </c>
      <c r="E30" s="322" t="s">
        <v>2661</v>
      </c>
      <c r="F30" s="320">
        <v>796</v>
      </c>
      <c r="G30" s="322" t="s">
        <v>17</v>
      </c>
      <c r="H30" s="530">
        <v>5</v>
      </c>
      <c r="I30" s="320" t="s">
        <v>1230</v>
      </c>
      <c r="J30" s="320" t="s">
        <v>2789</v>
      </c>
      <c r="K30" s="345">
        <v>84500</v>
      </c>
      <c r="L30" s="322"/>
      <c r="M30" s="322"/>
      <c r="N30" s="322"/>
      <c r="O30" s="322"/>
      <c r="P30" s="793"/>
    </row>
    <row r="31" spans="1:18" s="288" customFormat="1" ht="45" x14ac:dyDescent="0.25">
      <c r="A31" s="791"/>
      <c r="B31" s="322"/>
      <c r="C31" s="322"/>
      <c r="D31" s="322" t="s">
        <v>2660</v>
      </c>
      <c r="E31" s="322" t="s">
        <v>2659</v>
      </c>
      <c r="F31" s="320">
        <v>796</v>
      </c>
      <c r="G31" s="322" t="s">
        <v>17</v>
      </c>
      <c r="H31" s="530">
        <v>12</v>
      </c>
      <c r="I31" s="320" t="s">
        <v>1230</v>
      </c>
      <c r="J31" s="320" t="s">
        <v>2789</v>
      </c>
      <c r="K31" s="345">
        <v>63480</v>
      </c>
      <c r="L31" s="322"/>
      <c r="M31" s="322"/>
      <c r="N31" s="322"/>
      <c r="O31" s="322"/>
      <c r="P31" s="794"/>
    </row>
    <row r="32" spans="1:18" ht="42.75" x14ac:dyDescent="0.25">
      <c r="A32" s="614">
        <v>4</v>
      </c>
      <c r="B32" s="326" t="s">
        <v>1304</v>
      </c>
      <c r="C32" s="326" t="s">
        <v>2658</v>
      </c>
      <c r="D32" s="326" t="s">
        <v>2657</v>
      </c>
      <c r="E32" s="326" t="s">
        <v>309</v>
      </c>
      <c r="F32" s="326">
        <v>796</v>
      </c>
      <c r="G32" s="330" t="s">
        <v>17</v>
      </c>
      <c r="H32" s="577">
        <v>30</v>
      </c>
      <c r="I32" s="326" t="s">
        <v>18</v>
      </c>
      <c r="J32" s="326" t="s">
        <v>2789</v>
      </c>
      <c r="K32" s="348">
        <v>10050000</v>
      </c>
      <c r="L32" s="326" t="s">
        <v>3346</v>
      </c>
      <c r="M32" s="326" t="s">
        <v>30</v>
      </c>
      <c r="N32" s="326" t="s">
        <v>22</v>
      </c>
      <c r="O32" s="326" t="s">
        <v>23</v>
      </c>
      <c r="P32" s="340">
        <v>1025</v>
      </c>
      <c r="Q32" s="330" t="s">
        <v>132</v>
      </c>
      <c r="R32" s="259" t="s">
        <v>25</v>
      </c>
    </row>
    <row r="33" spans="1:18" s="288" customFormat="1" ht="42.75" x14ac:dyDescent="0.25">
      <c r="A33" s="789">
        <v>5</v>
      </c>
      <c r="B33" s="317" t="s">
        <v>3723</v>
      </c>
      <c r="C33" s="317" t="s">
        <v>3724</v>
      </c>
      <c r="D33" s="317" t="s">
        <v>2656</v>
      </c>
      <c r="E33" s="317" t="s">
        <v>3725</v>
      </c>
      <c r="F33" s="318" t="s">
        <v>135</v>
      </c>
      <c r="G33" s="317" t="s">
        <v>63</v>
      </c>
      <c r="H33" s="560">
        <v>2</v>
      </c>
      <c r="I33" s="318" t="s">
        <v>18</v>
      </c>
      <c r="J33" s="318" t="s">
        <v>2789</v>
      </c>
      <c r="K33" s="344">
        <v>2483010.17</v>
      </c>
      <c r="L33" s="317" t="s">
        <v>2587</v>
      </c>
      <c r="M33" s="317" t="s">
        <v>2488</v>
      </c>
      <c r="N33" s="317" t="s">
        <v>22</v>
      </c>
      <c r="O33" s="317" t="s">
        <v>171</v>
      </c>
      <c r="P33" s="792" t="s">
        <v>3726</v>
      </c>
      <c r="Q33" s="317" t="s">
        <v>3727</v>
      </c>
    </row>
    <row r="34" spans="1:18" s="288" customFormat="1" ht="30" x14ac:dyDescent="0.25">
      <c r="A34" s="790"/>
      <c r="B34" s="322"/>
      <c r="C34" s="322"/>
      <c r="D34" s="322" t="s">
        <v>3728</v>
      </c>
      <c r="E34" s="322" t="s">
        <v>3725</v>
      </c>
      <c r="F34" s="320" t="s">
        <v>135</v>
      </c>
      <c r="G34" s="322" t="s">
        <v>63</v>
      </c>
      <c r="H34" s="530">
        <v>1</v>
      </c>
      <c r="I34" s="320" t="s">
        <v>18</v>
      </c>
      <c r="J34" s="320" t="s">
        <v>2789</v>
      </c>
      <c r="K34" s="345">
        <v>1414261.02</v>
      </c>
      <c r="L34" s="322"/>
      <c r="M34" s="322"/>
      <c r="N34" s="322"/>
      <c r="O34" s="322"/>
      <c r="P34" s="793"/>
      <c r="Q34" s="322"/>
    </row>
    <row r="35" spans="1:18" s="288" customFormat="1" ht="30" x14ac:dyDescent="0.25">
      <c r="A35" s="791"/>
      <c r="B35" s="322"/>
      <c r="C35" s="322"/>
      <c r="D35" s="322" t="s">
        <v>3729</v>
      </c>
      <c r="E35" s="322" t="s">
        <v>3725</v>
      </c>
      <c r="F35" s="320" t="s">
        <v>135</v>
      </c>
      <c r="G35" s="322" t="s">
        <v>63</v>
      </c>
      <c r="H35" s="530">
        <v>1</v>
      </c>
      <c r="I35" s="320" t="s">
        <v>18</v>
      </c>
      <c r="J35" s="320" t="s">
        <v>2789</v>
      </c>
      <c r="K35" s="345">
        <v>1068749.1499999999</v>
      </c>
      <c r="L35" s="322"/>
      <c r="M35" s="322"/>
      <c r="N35" s="322"/>
      <c r="O35" s="322"/>
      <c r="P35" s="794"/>
      <c r="Q35" s="322"/>
    </row>
    <row r="36" spans="1:18" ht="60" x14ac:dyDescent="0.25">
      <c r="A36" s="614">
        <v>6</v>
      </c>
      <c r="B36" s="326" t="s">
        <v>2643</v>
      </c>
      <c r="C36" s="326" t="s">
        <v>2642</v>
      </c>
      <c r="D36" s="326" t="s">
        <v>2655</v>
      </c>
      <c r="E36" s="327" t="s">
        <v>2654</v>
      </c>
      <c r="F36" s="326" t="s">
        <v>135</v>
      </c>
      <c r="G36" s="330" t="s">
        <v>63</v>
      </c>
      <c r="H36" s="577">
        <v>1</v>
      </c>
      <c r="I36" s="326" t="s">
        <v>1230</v>
      </c>
      <c r="J36" s="326" t="s">
        <v>113</v>
      </c>
      <c r="K36" s="348">
        <v>2095000</v>
      </c>
      <c r="L36" s="326" t="s">
        <v>2587</v>
      </c>
      <c r="M36" s="326" t="s">
        <v>2487</v>
      </c>
      <c r="N36" s="326" t="s">
        <v>22</v>
      </c>
      <c r="O36" s="326" t="s">
        <v>171</v>
      </c>
      <c r="P36" s="340">
        <v>1143</v>
      </c>
      <c r="Q36" s="330" t="s">
        <v>165</v>
      </c>
    </row>
    <row r="37" spans="1:18" ht="28.5" x14ac:dyDescent="0.25">
      <c r="A37" s="803">
        <v>7</v>
      </c>
      <c r="B37" s="326" t="s">
        <v>2653</v>
      </c>
      <c r="C37" s="326" t="s">
        <v>2652</v>
      </c>
      <c r="D37" s="326" t="s">
        <v>2651</v>
      </c>
      <c r="E37" s="326" t="s">
        <v>1248</v>
      </c>
      <c r="F37" s="326">
        <v>796</v>
      </c>
      <c r="G37" s="330" t="s">
        <v>17</v>
      </c>
      <c r="H37" s="577">
        <v>3</v>
      </c>
      <c r="I37" s="327" t="s">
        <v>1230</v>
      </c>
      <c r="J37" s="327" t="s">
        <v>113</v>
      </c>
      <c r="K37" s="348">
        <v>2027000</v>
      </c>
      <c r="L37" s="326" t="s">
        <v>2454</v>
      </c>
      <c r="M37" s="326" t="s">
        <v>2487</v>
      </c>
      <c r="N37" s="326" t="s">
        <v>22</v>
      </c>
      <c r="O37" s="326" t="s">
        <v>23</v>
      </c>
      <c r="P37" s="809">
        <v>1311</v>
      </c>
      <c r="Q37" s="330" t="s">
        <v>540</v>
      </c>
    </row>
    <row r="38" spans="1:18" ht="30" x14ac:dyDescent="0.25">
      <c r="A38" s="804"/>
      <c r="B38" s="146"/>
      <c r="C38" s="147"/>
      <c r="D38" s="327" t="s">
        <v>2650</v>
      </c>
      <c r="E38" s="327" t="s">
        <v>542</v>
      </c>
      <c r="F38" s="327">
        <v>796</v>
      </c>
      <c r="G38" s="328" t="s">
        <v>17</v>
      </c>
      <c r="H38" s="561">
        <v>1</v>
      </c>
      <c r="I38" s="327" t="s">
        <v>1230</v>
      </c>
      <c r="J38" s="327" t="s">
        <v>113</v>
      </c>
      <c r="K38" s="373">
        <v>1207000</v>
      </c>
      <c r="L38" s="327"/>
      <c r="M38" s="327"/>
      <c r="N38" s="327"/>
      <c r="O38" s="327"/>
      <c r="P38" s="810"/>
      <c r="Q38" s="328"/>
    </row>
    <row r="39" spans="1:18" ht="30" x14ac:dyDescent="0.25">
      <c r="A39" s="804"/>
      <c r="B39" s="327"/>
      <c r="C39" s="327"/>
      <c r="D39" s="327" t="s">
        <v>2649</v>
      </c>
      <c r="E39" s="327" t="s">
        <v>542</v>
      </c>
      <c r="F39" s="327">
        <v>796</v>
      </c>
      <c r="G39" s="328" t="s">
        <v>17</v>
      </c>
      <c r="H39" s="561">
        <v>1</v>
      </c>
      <c r="I39" s="327" t="s">
        <v>1230</v>
      </c>
      <c r="J39" s="327" t="s">
        <v>113</v>
      </c>
      <c r="K39" s="373">
        <v>380000</v>
      </c>
      <c r="L39" s="327"/>
      <c r="M39" s="327"/>
      <c r="N39" s="327"/>
      <c r="O39" s="327"/>
      <c r="P39" s="810"/>
      <c r="Q39" s="328"/>
    </row>
    <row r="40" spans="1:18" ht="30" x14ac:dyDescent="0.25">
      <c r="A40" s="805"/>
      <c r="B40" s="327"/>
      <c r="C40" s="327"/>
      <c r="D40" s="327" t="s">
        <v>2648</v>
      </c>
      <c r="E40" s="327" t="s">
        <v>542</v>
      </c>
      <c r="F40" s="327">
        <v>796</v>
      </c>
      <c r="G40" s="328" t="s">
        <v>17</v>
      </c>
      <c r="H40" s="561">
        <v>1</v>
      </c>
      <c r="I40" s="327" t="s">
        <v>1230</v>
      </c>
      <c r="J40" s="327" t="s">
        <v>113</v>
      </c>
      <c r="K40" s="373">
        <v>440000</v>
      </c>
      <c r="L40" s="327"/>
      <c r="M40" s="327"/>
      <c r="N40" s="327"/>
      <c r="O40" s="327"/>
      <c r="P40" s="811"/>
      <c r="Q40" s="328"/>
    </row>
    <row r="41" spans="1:18" s="325" customFormat="1" ht="28.5" x14ac:dyDescent="0.25">
      <c r="A41" s="374">
        <v>8</v>
      </c>
      <c r="B41" s="326" t="s">
        <v>2643</v>
      </c>
      <c r="C41" s="326" t="s">
        <v>2642</v>
      </c>
      <c r="D41" s="323" t="s">
        <v>2647</v>
      </c>
      <c r="E41" s="323" t="s">
        <v>2646</v>
      </c>
      <c r="F41" s="323" t="s">
        <v>198</v>
      </c>
      <c r="G41" s="324" t="s">
        <v>199</v>
      </c>
      <c r="H41" s="578">
        <v>3</v>
      </c>
      <c r="I41" s="323" t="s">
        <v>2645</v>
      </c>
      <c r="J41" s="323" t="s">
        <v>2644</v>
      </c>
      <c r="K41" s="375">
        <v>637000</v>
      </c>
      <c r="L41" s="323" t="s">
        <v>2454</v>
      </c>
      <c r="M41" s="323" t="s">
        <v>57</v>
      </c>
      <c r="N41" s="323" t="s">
        <v>22</v>
      </c>
      <c r="O41" s="323" t="s">
        <v>23</v>
      </c>
      <c r="P41" s="376">
        <v>1442</v>
      </c>
      <c r="Q41" s="324" t="s">
        <v>165</v>
      </c>
    </row>
    <row r="42" spans="1:18" s="289" customFormat="1" ht="42.75" x14ac:dyDescent="0.25">
      <c r="A42" s="609">
        <v>9</v>
      </c>
      <c r="B42" s="255" t="s">
        <v>2254</v>
      </c>
      <c r="C42" s="255" t="s">
        <v>2255</v>
      </c>
      <c r="D42" s="255" t="s">
        <v>4188</v>
      </c>
      <c r="E42" s="255" t="s">
        <v>4189</v>
      </c>
      <c r="F42" s="331" t="s">
        <v>198</v>
      </c>
      <c r="G42" s="255" t="s">
        <v>199</v>
      </c>
      <c r="H42" s="562">
        <v>1</v>
      </c>
      <c r="I42" s="331" t="s">
        <v>1524</v>
      </c>
      <c r="J42" s="331" t="s">
        <v>2835</v>
      </c>
      <c r="K42" s="341">
        <v>1575000</v>
      </c>
      <c r="L42" s="255" t="s">
        <v>2518</v>
      </c>
      <c r="M42" s="255" t="s">
        <v>57</v>
      </c>
      <c r="N42" s="255" t="s">
        <v>22</v>
      </c>
      <c r="O42" s="255" t="s">
        <v>171</v>
      </c>
      <c r="P42" s="377" t="s">
        <v>4191</v>
      </c>
      <c r="Q42" s="255" t="s">
        <v>4190</v>
      </c>
      <c r="R42" s="289">
        <v>1</v>
      </c>
    </row>
    <row r="43" spans="1:18" s="325" customFormat="1" ht="36" customHeight="1" x14ac:dyDescent="0.25">
      <c r="A43" s="374">
        <v>12</v>
      </c>
      <c r="B43" s="323" t="s">
        <v>2641</v>
      </c>
      <c r="C43" s="323" t="s">
        <v>2504</v>
      </c>
      <c r="D43" s="323" t="s">
        <v>2640</v>
      </c>
      <c r="E43" s="323" t="s">
        <v>2502</v>
      </c>
      <c r="F43" s="323" t="s">
        <v>106</v>
      </c>
      <c r="G43" s="324" t="s">
        <v>17</v>
      </c>
      <c r="H43" s="578">
        <v>2500</v>
      </c>
      <c r="I43" s="323" t="s">
        <v>18</v>
      </c>
      <c r="J43" s="323" t="s">
        <v>2789</v>
      </c>
      <c r="K43" s="375">
        <v>3500000</v>
      </c>
      <c r="L43" s="323" t="s">
        <v>2454</v>
      </c>
      <c r="M43" s="323" t="s">
        <v>2491</v>
      </c>
      <c r="N43" s="323" t="s">
        <v>22</v>
      </c>
      <c r="O43" s="323" t="s">
        <v>23</v>
      </c>
      <c r="P43" s="376">
        <v>1903</v>
      </c>
      <c r="Q43" s="324" t="s">
        <v>165</v>
      </c>
    </row>
    <row r="44" spans="1:18" ht="28.5" x14ac:dyDescent="0.25">
      <c r="A44" s="614">
        <v>13</v>
      </c>
      <c r="B44" s="326" t="s">
        <v>2639</v>
      </c>
      <c r="C44" s="326" t="s">
        <v>2638</v>
      </c>
      <c r="D44" s="326" t="s">
        <v>2637</v>
      </c>
      <c r="E44" s="326" t="s">
        <v>2636</v>
      </c>
      <c r="F44" s="326" t="s">
        <v>106</v>
      </c>
      <c r="G44" s="324" t="s">
        <v>17</v>
      </c>
      <c r="H44" s="577">
        <v>10</v>
      </c>
      <c r="I44" s="326" t="s">
        <v>18</v>
      </c>
      <c r="J44" s="326" t="s">
        <v>2789</v>
      </c>
      <c r="K44" s="348">
        <v>850120</v>
      </c>
      <c r="L44" s="326" t="s">
        <v>2454</v>
      </c>
      <c r="M44" s="326" t="s">
        <v>30</v>
      </c>
      <c r="N44" s="326" t="s">
        <v>22</v>
      </c>
      <c r="O44" s="326" t="s">
        <v>23</v>
      </c>
      <c r="P44" s="340">
        <v>1965</v>
      </c>
      <c r="Q44" s="330" t="s">
        <v>540</v>
      </c>
    </row>
    <row r="45" spans="1:18" ht="71.25" x14ac:dyDescent="0.25">
      <c r="A45" s="614">
        <v>14</v>
      </c>
      <c r="B45" s="326" t="s">
        <v>2635</v>
      </c>
      <c r="C45" s="326" t="s">
        <v>2634</v>
      </c>
      <c r="D45" s="326" t="s">
        <v>4500</v>
      </c>
      <c r="E45" s="326" t="s">
        <v>2633</v>
      </c>
      <c r="F45" s="326">
        <v>839</v>
      </c>
      <c r="G45" s="330" t="s">
        <v>449</v>
      </c>
      <c r="H45" s="577">
        <v>2309</v>
      </c>
      <c r="I45" s="326" t="s">
        <v>1230</v>
      </c>
      <c r="J45" s="326" t="s">
        <v>113</v>
      </c>
      <c r="K45" s="348">
        <v>1211600</v>
      </c>
      <c r="L45" s="326" t="s">
        <v>2454</v>
      </c>
      <c r="M45" s="326" t="s">
        <v>21</v>
      </c>
      <c r="N45" s="326" t="s">
        <v>22</v>
      </c>
      <c r="O45" s="326" t="s">
        <v>23</v>
      </c>
      <c r="P45" s="340">
        <v>1999</v>
      </c>
      <c r="Q45" s="330" t="s">
        <v>1435</v>
      </c>
    </row>
    <row r="46" spans="1:18" s="288" customFormat="1" ht="57" x14ac:dyDescent="0.25">
      <c r="A46" s="789">
        <v>16</v>
      </c>
      <c r="B46" s="317" t="s">
        <v>167</v>
      </c>
      <c r="C46" s="317" t="s">
        <v>4230</v>
      </c>
      <c r="D46" s="317" t="s">
        <v>4231</v>
      </c>
      <c r="E46" s="317" t="s">
        <v>4232</v>
      </c>
      <c r="F46" s="318">
        <v>839</v>
      </c>
      <c r="G46" s="317" t="s">
        <v>17</v>
      </c>
      <c r="H46" s="560">
        <v>683</v>
      </c>
      <c r="I46" s="318" t="s">
        <v>112</v>
      </c>
      <c r="J46" s="318" t="s">
        <v>4233</v>
      </c>
      <c r="K46" s="344">
        <v>660270</v>
      </c>
      <c r="L46" s="317" t="s">
        <v>3346</v>
      </c>
      <c r="M46" s="317" t="s">
        <v>30</v>
      </c>
      <c r="N46" s="317" t="s">
        <v>22</v>
      </c>
      <c r="O46" s="317" t="s">
        <v>23</v>
      </c>
      <c r="P46" s="792" t="s">
        <v>4234</v>
      </c>
      <c r="Q46" s="317" t="s">
        <v>4235</v>
      </c>
      <c r="R46" s="288">
        <v>1</v>
      </c>
    </row>
    <row r="47" spans="1:18" s="288" customFormat="1" ht="150" x14ac:dyDescent="0.25">
      <c r="A47" s="790"/>
      <c r="B47" s="322"/>
      <c r="C47" s="322"/>
      <c r="D47" s="322" t="s">
        <v>2631</v>
      </c>
      <c r="E47" s="322" t="s">
        <v>2630</v>
      </c>
      <c r="F47" s="320">
        <v>839</v>
      </c>
      <c r="G47" s="322" t="s">
        <v>449</v>
      </c>
      <c r="H47" s="530">
        <v>20</v>
      </c>
      <c r="I47" s="320" t="s">
        <v>112</v>
      </c>
      <c r="J47" s="320" t="s">
        <v>2831</v>
      </c>
      <c r="K47" s="345">
        <v>220000</v>
      </c>
      <c r="L47" s="322"/>
      <c r="M47" s="322"/>
      <c r="N47" s="322"/>
      <c r="O47" s="322"/>
      <c r="P47" s="793"/>
      <c r="Q47" s="322"/>
      <c r="R47" s="288">
        <v>2</v>
      </c>
    </row>
    <row r="48" spans="1:18" s="288" customFormat="1" ht="60" x14ac:dyDescent="0.25">
      <c r="A48" s="790"/>
      <c r="B48" s="322"/>
      <c r="C48" s="322"/>
      <c r="D48" s="322" t="s">
        <v>593</v>
      </c>
      <c r="E48" s="322" t="s">
        <v>594</v>
      </c>
      <c r="F48" s="320">
        <v>796</v>
      </c>
      <c r="G48" s="322" t="s">
        <v>17</v>
      </c>
      <c r="H48" s="530">
        <v>291</v>
      </c>
      <c r="I48" s="320" t="s">
        <v>112</v>
      </c>
      <c r="J48" s="320" t="s">
        <v>4233</v>
      </c>
      <c r="K48" s="345">
        <v>130950</v>
      </c>
      <c r="L48" s="322"/>
      <c r="M48" s="322"/>
      <c r="N48" s="322"/>
      <c r="O48" s="322"/>
      <c r="P48" s="793"/>
      <c r="Q48" s="322"/>
      <c r="R48" s="288">
        <v>2</v>
      </c>
    </row>
    <row r="49" spans="1:19" s="288" customFormat="1" ht="105" x14ac:dyDescent="0.25">
      <c r="A49" s="790"/>
      <c r="B49" s="322"/>
      <c r="C49" s="322"/>
      <c r="D49" s="322" t="s">
        <v>2629</v>
      </c>
      <c r="E49" s="322" t="s">
        <v>2628</v>
      </c>
      <c r="F49" s="320">
        <v>796</v>
      </c>
      <c r="G49" s="322" t="s">
        <v>17</v>
      </c>
      <c r="H49" s="530">
        <v>227</v>
      </c>
      <c r="I49" s="320" t="s">
        <v>112</v>
      </c>
      <c r="J49" s="320" t="s">
        <v>4236</v>
      </c>
      <c r="K49" s="345">
        <v>36320</v>
      </c>
      <c r="L49" s="322"/>
      <c r="M49" s="322"/>
      <c r="N49" s="322"/>
      <c r="O49" s="322"/>
      <c r="P49" s="793"/>
      <c r="Q49" s="322"/>
      <c r="R49" s="288">
        <v>2</v>
      </c>
    </row>
    <row r="50" spans="1:19" s="288" customFormat="1" ht="30" x14ac:dyDescent="0.25">
      <c r="A50" s="790"/>
      <c r="B50" s="322"/>
      <c r="C50" s="322"/>
      <c r="D50" s="322" t="s">
        <v>39</v>
      </c>
      <c r="E50" s="322" t="s">
        <v>32</v>
      </c>
      <c r="F50" s="320">
        <v>796</v>
      </c>
      <c r="G50" s="322" t="s">
        <v>17</v>
      </c>
      <c r="H50" s="530">
        <v>3</v>
      </c>
      <c r="I50" s="320" t="s">
        <v>112</v>
      </c>
      <c r="J50" s="320" t="s">
        <v>2789</v>
      </c>
      <c r="K50" s="345">
        <v>60000</v>
      </c>
      <c r="L50" s="322"/>
      <c r="M50" s="322"/>
      <c r="N50" s="322"/>
      <c r="O50" s="322"/>
      <c r="P50" s="793"/>
      <c r="Q50" s="322"/>
      <c r="R50" s="288">
        <v>2</v>
      </c>
    </row>
    <row r="51" spans="1:19" s="288" customFormat="1" ht="30" x14ac:dyDescent="0.25">
      <c r="A51" s="791"/>
      <c r="B51" s="322"/>
      <c r="C51" s="322"/>
      <c r="D51" s="322" t="s">
        <v>2622</v>
      </c>
      <c r="E51" s="322" t="s">
        <v>2621</v>
      </c>
      <c r="F51" s="320">
        <v>796</v>
      </c>
      <c r="G51" s="322" t="s">
        <v>17</v>
      </c>
      <c r="H51" s="530">
        <v>142</v>
      </c>
      <c r="I51" s="320" t="s">
        <v>112</v>
      </c>
      <c r="J51" s="320" t="s">
        <v>2995</v>
      </c>
      <c r="K51" s="345">
        <v>213000</v>
      </c>
      <c r="L51" s="322"/>
      <c r="M51" s="322"/>
      <c r="N51" s="322"/>
      <c r="O51" s="322"/>
      <c r="P51" s="794"/>
      <c r="Q51" s="322"/>
      <c r="R51" s="288">
        <v>2</v>
      </c>
    </row>
    <row r="52" spans="1:19" s="288" customFormat="1" ht="42.75" x14ac:dyDescent="0.25">
      <c r="A52" s="789">
        <v>17</v>
      </c>
      <c r="B52" s="317" t="s">
        <v>3868</v>
      </c>
      <c r="C52" s="317" t="s">
        <v>3869</v>
      </c>
      <c r="D52" s="317" t="s">
        <v>3870</v>
      </c>
      <c r="E52" s="317" t="s">
        <v>3871</v>
      </c>
      <c r="F52" s="318">
        <v>796</v>
      </c>
      <c r="G52" s="317" t="s">
        <v>17</v>
      </c>
      <c r="H52" s="560">
        <v>3059.6395000000002</v>
      </c>
      <c r="I52" s="318" t="s">
        <v>18</v>
      </c>
      <c r="J52" s="318" t="s">
        <v>2789</v>
      </c>
      <c r="K52" s="344">
        <v>1613068.94</v>
      </c>
      <c r="L52" s="317" t="s">
        <v>2518</v>
      </c>
      <c r="M52" s="317" t="s">
        <v>30</v>
      </c>
      <c r="N52" s="317" t="s">
        <v>22</v>
      </c>
      <c r="O52" s="317" t="s">
        <v>23</v>
      </c>
      <c r="P52" s="792" t="s">
        <v>4145</v>
      </c>
      <c r="Q52" s="317" t="s">
        <v>4146</v>
      </c>
      <c r="R52" s="288">
        <v>1</v>
      </c>
      <c r="S52" s="288">
        <v>2375</v>
      </c>
    </row>
    <row r="53" spans="1:19" s="288" customFormat="1" ht="30" x14ac:dyDescent="0.25">
      <c r="A53" s="790"/>
      <c r="B53" s="322"/>
      <c r="C53" s="322"/>
      <c r="D53" s="322" t="s">
        <v>2620</v>
      </c>
      <c r="E53" s="322" t="s">
        <v>153</v>
      </c>
      <c r="F53" s="320">
        <v>736</v>
      </c>
      <c r="G53" s="322" t="s">
        <v>2606</v>
      </c>
      <c r="H53" s="530">
        <v>149</v>
      </c>
      <c r="I53" s="320" t="s">
        <v>18</v>
      </c>
      <c r="J53" s="320" t="s">
        <v>2789</v>
      </c>
      <c r="K53" s="345">
        <v>113240</v>
      </c>
      <c r="L53" s="322"/>
      <c r="M53" s="322"/>
      <c r="N53" s="322"/>
      <c r="O53" s="322"/>
      <c r="P53" s="793"/>
      <c r="Q53" s="322"/>
      <c r="R53" s="288">
        <v>2</v>
      </c>
    </row>
    <row r="54" spans="1:19" s="288" customFormat="1" ht="90" x14ac:dyDescent="0.25">
      <c r="A54" s="790"/>
      <c r="B54" s="322"/>
      <c r="C54" s="322"/>
      <c r="D54" s="322" t="s">
        <v>2619</v>
      </c>
      <c r="E54" s="322" t="s">
        <v>2618</v>
      </c>
      <c r="F54" s="320">
        <v>168</v>
      </c>
      <c r="G54" s="322" t="s">
        <v>2597</v>
      </c>
      <c r="H54" s="530">
        <v>2.2000000000000002</v>
      </c>
      <c r="I54" s="320" t="s">
        <v>18</v>
      </c>
      <c r="J54" s="320" t="s">
        <v>2789</v>
      </c>
      <c r="K54" s="345">
        <v>33440</v>
      </c>
      <c r="L54" s="322"/>
      <c r="M54" s="322"/>
      <c r="N54" s="322"/>
      <c r="O54" s="322"/>
      <c r="P54" s="793"/>
      <c r="Q54" s="322"/>
      <c r="R54" s="288">
        <v>2</v>
      </c>
    </row>
    <row r="55" spans="1:19" s="288" customFormat="1" ht="30" x14ac:dyDescent="0.25">
      <c r="A55" s="790"/>
      <c r="B55" s="322"/>
      <c r="C55" s="322"/>
      <c r="D55" s="322" t="s">
        <v>3872</v>
      </c>
      <c r="E55" s="322" t="s">
        <v>153</v>
      </c>
      <c r="F55" s="320">
        <v>113</v>
      </c>
      <c r="G55" s="322" t="s">
        <v>2615</v>
      </c>
      <c r="H55" s="530">
        <v>1.2</v>
      </c>
      <c r="I55" s="320" t="s">
        <v>18</v>
      </c>
      <c r="J55" s="320" t="s">
        <v>2789</v>
      </c>
      <c r="K55" s="345">
        <v>8160</v>
      </c>
      <c r="L55" s="322"/>
      <c r="M55" s="322"/>
      <c r="N55" s="322"/>
      <c r="O55" s="322"/>
      <c r="P55" s="793"/>
      <c r="Q55" s="322"/>
      <c r="R55" s="288">
        <v>2</v>
      </c>
    </row>
    <row r="56" spans="1:19" s="288" customFormat="1" ht="90" x14ac:dyDescent="0.25">
      <c r="A56" s="790"/>
      <c r="B56" s="322"/>
      <c r="C56" s="322"/>
      <c r="D56" s="322" t="s">
        <v>3873</v>
      </c>
      <c r="E56" s="322" t="s">
        <v>3874</v>
      </c>
      <c r="F56" s="320">
        <v>796</v>
      </c>
      <c r="G56" s="322" t="s">
        <v>17</v>
      </c>
      <c r="H56" s="530">
        <v>11</v>
      </c>
      <c r="I56" s="320" t="s">
        <v>18</v>
      </c>
      <c r="J56" s="320" t="s">
        <v>2789</v>
      </c>
      <c r="K56" s="345">
        <v>572</v>
      </c>
      <c r="L56" s="322"/>
      <c r="M56" s="322"/>
      <c r="N56" s="322"/>
      <c r="O56" s="322"/>
      <c r="P56" s="793"/>
      <c r="Q56" s="322"/>
      <c r="R56" s="288">
        <v>2</v>
      </c>
    </row>
    <row r="57" spans="1:19" s="288" customFormat="1" ht="30" x14ac:dyDescent="0.25">
      <c r="A57" s="790"/>
      <c r="B57" s="322"/>
      <c r="C57" s="322"/>
      <c r="D57" s="322" t="s">
        <v>3875</v>
      </c>
      <c r="E57" s="322" t="s">
        <v>153</v>
      </c>
      <c r="F57" s="320">
        <v>55</v>
      </c>
      <c r="G57" s="322" t="s">
        <v>2609</v>
      </c>
      <c r="H57" s="530">
        <v>60</v>
      </c>
      <c r="I57" s="320" t="s">
        <v>18</v>
      </c>
      <c r="J57" s="320" t="s">
        <v>2789</v>
      </c>
      <c r="K57" s="345">
        <v>4500</v>
      </c>
      <c r="L57" s="322"/>
      <c r="M57" s="322"/>
      <c r="N57" s="322"/>
      <c r="O57" s="322"/>
      <c r="P57" s="793"/>
      <c r="Q57" s="322"/>
      <c r="R57" s="288">
        <v>2</v>
      </c>
    </row>
    <row r="58" spans="1:19" s="288" customFormat="1" ht="30" x14ac:dyDescent="0.25">
      <c r="A58" s="790"/>
      <c r="B58" s="322"/>
      <c r="C58" s="322"/>
      <c r="D58" s="322" t="s">
        <v>2617</v>
      </c>
      <c r="E58" s="322" t="s">
        <v>153</v>
      </c>
      <c r="F58" s="320">
        <v>113</v>
      </c>
      <c r="G58" s="322" t="s">
        <v>2615</v>
      </c>
      <c r="H58" s="530">
        <v>50.3</v>
      </c>
      <c r="I58" s="320" t="s">
        <v>18</v>
      </c>
      <c r="J58" s="320" t="s">
        <v>2789</v>
      </c>
      <c r="K58" s="345">
        <v>342040</v>
      </c>
      <c r="L58" s="322"/>
      <c r="M58" s="322"/>
      <c r="N58" s="322"/>
      <c r="O58" s="322"/>
      <c r="P58" s="793"/>
      <c r="Q58" s="322"/>
      <c r="R58" s="288">
        <v>2</v>
      </c>
    </row>
    <row r="59" spans="1:19" s="288" customFormat="1" ht="30" x14ac:dyDescent="0.25">
      <c r="A59" s="790"/>
      <c r="B59" s="322"/>
      <c r="C59" s="322"/>
      <c r="D59" s="322" t="s">
        <v>2616</v>
      </c>
      <c r="E59" s="322" t="s">
        <v>153</v>
      </c>
      <c r="F59" s="320">
        <v>113</v>
      </c>
      <c r="G59" s="322" t="s">
        <v>2615</v>
      </c>
      <c r="H59" s="530">
        <v>45.5</v>
      </c>
      <c r="I59" s="320" t="s">
        <v>18</v>
      </c>
      <c r="J59" s="320" t="s">
        <v>2789</v>
      </c>
      <c r="K59" s="345">
        <v>309400</v>
      </c>
      <c r="L59" s="322"/>
      <c r="M59" s="322"/>
      <c r="N59" s="322"/>
      <c r="O59" s="322"/>
      <c r="P59" s="793"/>
      <c r="Q59" s="322"/>
      <c r="R59" s="288">
        <v>2</v>
      </c>
    </row>
    <row r="60" spans="1:19" s="288" customFormat="1" ht="30" x14ac:dyDescent="0.25">
      <c r="A60" s="790"/>
      <c r="B60" s="322"/>
      <c r="C60" s="322"/>
      <c r="D60" s="322" t="s">
        <v>3876</v>
      </c>
      <c r="E60" s="322" t="s">
        <v>153</v>
      </c>
      <c r="F60" s="320">
        <v>166</v>
      </c>
      <c r="G60" s="322" t="s">
        <v>474</v>
      </c>
      <c r="H60" s="530">
        <v>20</v>
      </c>
      <c r="I60" s="320" t="s">
        <v>18</v>
      </c>
      <c r="J60" s="320" t="s">
        <v>2789</v>
      </c>
      <c r="K60" s="345">
        <v>1440</v>
      </c>
      <c r="L60" s="322"/>
      <c r="M60" s="322"/>
      <c r="N60" s="322"/>
      <c r="O60" s="322"/>
      <c r="P60" s="793"/>
      <c r="Q60" s="322"/>
      <c r="R60" s="288">
        <v>2</v>
      </c>
    </row>
    <row r="61" spans="1:19" s="288" customFormat="1" ht="30" x14ac:dyDescent="0.25">
      <c r="A61" s="790"/>
      <c r="B61" s="322"/>
      <c r="C61" s="322"/>
      <c r="D61" s="322" t="s">
        <v>2614</v>
      </c>
      <c r="E61" s="322" t="s">
        <v>153</v>
      </c>
      <c r="F61" s="320">
        <v>166</v>
      </c>
      <c r="G61" s="322" t="s">
        <v>474</v>
      </c>
      <c r="H61" s="530">
        <v>40</v>
      </c>
      <c r="I61" s="320" t="s">
        <v>18</v>
      </c>
      <c r="J61" s="320" t="s">
        <v>2789</v>
      </c>
      <c r="K61" s="345">
        <v>120</v>
      </c>
      <c r="L61" s="322"/>
      <c r="M61" s="322"/>
      <c r="N61" s="322"/>
      <c r="O61" s="322"/>
      <c r="P61" s="793"/>
      <c r="Q61" s="322"/>
      <c r="R61" s="288">
        <v>2</v>
      </c>
    </row>
    <row r="62" spans="1:19" s="288" customFormat="1" ht="30" x14ac:dyDescent="0.25">
      <c r="A62" s="790"/>
      <c r="B62" s="322"/>
      <c r="C62" s="322"/>
      <c r="D62" s="322" t="s">
        <v>3877</v>
      </c>
      <c r="E62" s="322" t="s">
        <v>153</v>
      </c>
      <c r="F62" s="320">
        <v>55</v>
      </c>
      <c r="G62" s="322" t="s">
        <v>2609</v>
      </c>
      <c r="H62" s="530">
        <v>20</v>
      </c>
      <c r="I62" s="320" t="s">
        <v>18</v>
      </c>
      <c r="J62" s="320" t="s">
        <v>2789</v>
      </c>
      <c r="K62" s="345">
        <v>10800</v>
      </c>
      <c r="L62" s="322"/>
      <c r="M62" s="322"/>
      <c r="N62" s="322"/>
      <c r="O62" s="322"/>
      <c r="P62" s="793"/>
      <c r="Q62" s="322"/>
      <c r="R62" s="288">
        <v>2</v>
      </c>
    </row>
    <row r="63" spans="1:19" s="288" customFormat="1" ht="75" x14ac:dyDescent="0.25">
      <c r="A63" s="790"/>
      <c r="B63" s="322"/>
      <c r="C63" s="322"/>
      <c r="D63" s="322" t="s">
        <v>3878</v>
      </c>
      <c r="E63" s="322" t="s">
        <v>3879</v>
      </c>
      <c r="F63" s="320">
        <v>796</v>
      </c>
      <c r="G63" s="322" t="s">
        <v>17</v>
      </c>
      <c r="H63" s="530">
        <v>11</v>
      </c>
      <c r="I63" s="320" t="s">
        <v>18</v>
      </c>
      <c r="J63" s="320" t="s">
        <v>2789</v>
      </c>
      <c r="K63" s="345">
        <v>561</v>
      </c>
      <c r="L63" s="322"/>
      <c r="M63" s="322"/>
      <c r="N63" s="322"/>
      <c r="O63" s="322"/>
      <c r="P63" s="793"/>
      <c r="Q63" s="322"/>
      <c r="R63" s="288">
        <v>2</v>
      </c>
    </row>
    <row r="64" spans="1:19" s="288" customFormat="1" ht="75" x14ac:dyDescent="0.25">
      <c r="A64" s="790"/>
      <c r="B64" s="322"/>
      <c r="C64" s="322"/>
      <c r="D64" s="322" t="s">
        <v>3880</v>
      </c>
      <c r="E64" s="322" t="s">
        <v>3879</v>
      </c>
      <c r="F64" s="320">
        <v>796</v>
      </c>
      <c r="G64" s="322" t="s">
        <v>17</v>
      </c>
      <c r="H64" s="530">
        <v>14</v>
      </c>
      <c r="I64" s="320" t="s">
        <v>18</v>
      </c>
      <c r="J64" s="320" t="s">
        <v>2789</v>
      </c>
      <c r="K64" s="345">
        <v>952</v>
      </c>
      <c r="L64" s="322"/>
      <c r="M64" s="322"/>
      <c r="N64" s="322"/>
      <c r="O64" s="322"/>
      <c r="P64" s="793"/>
      <c r="Q64" s="322"/>
      <c r="R64" s="288">
        <v>2</v>
      </c>
    </row>
    <row r="65" spans="1:18" s="288" customFormat="1" ht="30" x14ac:dyDescent="0.25">
      <c r="A65" s="790"/>
      <c r="B65" s="322"/>
      <c r="C65" s="322"/>
      <c r="D65" s="322" t="s">
        <v>3881</v>
      </c>
      <c r="E65" s="322" t="s">
        <v>153</v>
      </c>
      <c r="F65" s="320">
        <v>55</v>
      </c>
      <c r="G65" s="322" t="s">
        <v>2609</v>
      </c>
      <c r="H65" s="530">
        <v>946.08950000000004</v>
      </c>
      <c r="I65" s="320" t="s">
        <v>18</v>
      </c>
      <c r="J65" s="320" t="s">
        <v>2789</v>
      </c>
      <c r="K65" s="345">
        <v>312209.53999999998</v>
      </c>
      <c r="L65" s="322"/>
      <c r="M65" s="322"/>
      <c r="N65" s="322"/>
      <c r="O65" s="322"/>
      <c r="P65" s="793"/>
      <c r="Q65" s="322"/>
      <c r="R65" s="288">
        <v>2</v>
      </c>
    </row>
    <row r="66" spans="1:18" s="288" customFormat="1" ht="30" x14ac:dyDescent="0.25">
      <c r="A66" s="790"/>
      <c r="B66" s="322"/>
      <c r="C66" s="322"/>
      <c r="D66" s="322" t="s">
        <v>3882</v>
      </c>
      <c r="E66" s="322" t="s">
        <v>153</v>
      </c>
      <c r="F66" s="320">
        <v>55</v>
      </c>
      <c r="G66" s="322" t="s">
        <v>2609</v>
      </c>
      <c r="H66" s="530">
        <v>200</v>
      </c>
      <c r="I66" s="320" t="s">
        <v>18</v>
      </c>
      <c r="J66" s="320" t="s">
        <v>2789</v>
      </c>
      <c r="K66" s="345">
        <v>30000</v>
      </c>
      <c r="L66" s="322"/>
      <c r="M66" s="322"/>
      <c r="N66" s="322"/>
      <c r="O66" s="322"/>
      <c r="P66" s="793"/>
      <c r="Q66" s="322"/>
      <c r="R66" s="288">
        <v>2</v>
      </c>
    </row>
    <row r="67" spans="1:18" s="288" customFormat="1" ht="75" x14ac:dyDescent="0.25">
      <c r="A67" s="790"/>
      <c r="B67" s="322"/>
      <c r="C67" s="322"/>
      <c r="D67" s="322" t="s">
        <v>2613</v>
      </c>
      <c r="E67" s="322" t="s">
        <v>2612</v>
      </c>
      <c r="F67" s="320">
        <v>796</v>
      </c>
      <c r="G67" s="322" t="s">
        <v>17</v>
      </c>
      <c r="H67" s="530">
        <v>95</v>
      </c>
      <c r="I67" s="320" t="s">
        <v>18</v>
      </c>
      <c r="J67" s="320" t="s">
        <v>2789</v>
      </c>
      <c r="K67" s="345">
        <v>21850</v>
      </c>
      <c r="L67" s="322"/>
      <c r="M67" s="322"/>
      <c r="N67" s="322"/>
      <c r="O67" s="322"/>
      <c r="P67" s="793"/>
      <c r="Q67" s="322"/>
      <c r="R67" s="288">
        <v>2</v>
      </c>
    </row>
    <row r="68" spans="1:18" s="288" customFormat="1" ht="30" x14ac:dyDescent="0.25">
      <c r="A68" s="790"/>
      <c r="B68" s="322"/>
      <c r="C68" s="322"/>
      <c r="D68" s="322" t="s">
        <v>1811</v>
      </c>
      <c r="E68" s="322" t="s">
        <v>1805</v>
      </c>
      <c r="F68" s="320">
        <v>715</v>
      </c>
      <c r="G68" s="322" t="s">
        <v>2625</v>
      </c>
      <c r="H68" s="530">
        <v>40</v>
      </c>
      <c r="I68" s="320" t="s">
        <v>18</v>
      </c>
      <c r="J68" s="320" t="s">
        <v>2789</v>
      </c>
      <c r="K68" s="345">
        <v>332.4</v>
      </c>
      <c r="L68" s="322"/>
      <c r="M68" s="322"/>
      <c r="N68" s="322"/>
      <c r="O68" s="322"/>
      <c r="P68" s="793"/>
      <c r="Q68" s="322"/>
      <c r="R68" s="288">
        <v>2</v>
      </c>
    </row>
    <row r="69" spans="1:18" s="288" customFormat="1" ht="30" x14ac:dyDescent="0.25">
      <c r="A69" s="790"/>
      <c r="B69" s="322"/>
      <c r="C69" s="322"/>
      <c r="D69" s="322" t="s">
        <v>3883</v>
      </c>
      <c r="E69" s="322" t="s">
        <v>3884</v>
      </c>
      <c r="F69" s="320">
        <v>18</v>
      </c>
      <c r="G69" s="322" t="s">
        <v>2851</v>
      </c>
      <c r="H69" s="530">
        <v>120</v>
      </c>
      <c r="I69" s="320" t="s">
        <v>18</v>
      </c>
      <c r="J69" s="320" t="s">
        <v>2789</v>
      </c>
      <c r="K69" s="345">
        <v>5796</v>
      </c>
      <c r="L69" s="322"/>
      <c r="M69" s="322"/>
      <c r="N69" s="322"/>
      <c r="O69" s="322"/>
      <c r="P69" s="793"/>
      <c r="Q69" s="322"/>
      <c r="R69" s="288">
        <v>2</v>
      </c>
    </row>
    <row r="70" spans="1:18" s="288" customFormat="1" ht="30" x14ac:dyDescent="0.25">
      <c r="A70" s="790"/>
      <c r="B70" s="322"/>
      <c r="C70" s="322"/>
      <c r="D70" s="322" t="s">
        <v>3885</v>
      </c>
      <c r="E70" s="322" t="s">
        <v>153</v>
      </c>
      <c r="F70" s="320">
        <v>6</v>
      </c>
      <c r="G70" s="322" t="s">
        <v>390</v>
      </c>
      <c r="H70" s="530">
        <v>410</v>
      </c>
      <c r="I70" s="320" t="s">
        <v>18</v>
      </c>
      <c r="J70" s="320" t="s">
        <v>2789</v>
      </c>
      <c r="K70" s="345">
        <v>20500</v>
      </c>
      <c r="L70" s="322"/>
      <c r="M70" s="322"/>
      <c r="N70" s="322"/>
      <c r="O70" s="322"/>
      <c r="P70" s="793"/>
      <c r="Q70" s="322"/>
      <c r="R70" s="288">
        <v>2</v>
      </c>
    </row>
    <row r="71" spans="1:18" s="288" customFormat="1" ht="30" x14ac:dyDescent="0.25">
      <c r="A71" s="790"/>
      <c r="B71" s="322"/>
      <c r="C71" s="322"/>
      <c r="D71" s="322" t="s">
        <v>3886</v>
      </c>
      <c r="E71" s="322" t="s">
        <v>153</v>
      </c>
      <c r="F71" s="320">
        <v>796</v>
      </c>
      <c r="G71" s="322" t="s">
        <v>17</v>
      </c>
      <c r="H71" s="530">
        <v>47</v>
      </c>
      <c r="I71" s="320" t="s">
        <v>18</v>
      </c>
      <c r="J71" s="320" t="s">
        <v>2789</v>
      </c>
      <c r="K71" s="345">
        <v>3995</v>
      </c>
      <c r="L71" s="322"/>
      <c r="M71" s="322"/>
      <c r="N71" s="322"/>
      <c r="O71" s="322"/>
      <c r="P71" s="793"/>
      <c r="Q71" s="322"/>
      <c r="R71" s="288">
        <v>2</v>
      </c>
    </row>
    <row r="72" spans="1:18" s="288" customFormat="1" ht="30" x14ac:dyDescent="0.25">
      <c r="A72" s="790"/>
      <c r="B72" s="322"/>
      <c r="C72" s="322"/>
      <c r="D72" s="322" t="s">
        <v>3887</v>
      </c>
      <c r="E72" s="322" t="s">
        <v>153</v>
      </c>
      <c r="F72" s="320">
        <v>55</v>
      </c>
      <c r="G72" s="322" t="s">
        <v>2609</v>
      </c>
      <c r="H72" s="530">
        <v>13</v>
      </c>
      <c r="I72" s="320" t="s">
        <v>18</v>
      </c>
      <c r="J72" s="320" t="s">
        <v>2789</v>
      </c>
      <c r="K72" s="345">
        <v>5200</v>
      </c>
      <c r="L72" s="322"/>
      <c r="M72" s="322"/>
      <c r="N72" s="322"/>
      <c r="O72" s="322"/>
      <c r="P72" s="793"/>
      <c r="Q72" s="322"/>
      <c r="R72" s="288">
        <v>2</v>
      </c>
    </row>
    <row r="73" spans="1:18" s="288" customFormat="1" ht="30" x14ac:dyDescent="0.25">
      <c r="A73" s="790"/>
      <c r="B73" s="322"/>
      <c r="C73" s="322"/>
      <c r="D73" s="322" t="s">
        <v>3888</v>
      </c>
      <c r="E73" s="322" t="s">
        <v>153</v>
      </c>
      <c r="F73" s="320">
        <v>166</v>
      </c>
      <c r="G73" s="322" t="s">
        <v>474</v>
      </c>
      <c r="H73" s="530">
        <v>35</v>
      </c>
      <c r="I73" s="320" t="s">
        <v>18</v>
      </c>
      <c r="J73" s="320" t="s">
        <v>2789</v>
      </c>
      <c r="K73" s="345">
        <v>1890</v>
      </c>
      <c r="L73" s="322"/>
      <c r="M73" s="322"/>
      <c r="N73" s="322"/>
      <c r="O73" s="322"/>
      <c r="P73" s="793"/>
      <c r="Q73" s="322"/>
      <c r="R73" s="288">
        <v>2</v>
      </c>
    </row>
    <row r="74" spans="1:18" s="288" customFormat="1" ht="30" x14ac:dyDescent="0.25">
      <c r="A74" s="790"/>
      <c r="B74" s="322"/>
      <c r="C74" s="322"/>
      <c r="D74" s="322" t="s">
        <v>3889</v>
      </c>
      <c r="E74" s="322" t="s">
        <v>153</v>
      </c>
      <c r="F74" s="320">
        <v>796</v>
      </c>
      <c r="G74" s="322" t="s">
        <v>17</v>
      </c>
      <c r="H74" s="530">
        <v>20</v>
      </c>
      <c r="I74" s="320" t="s">
        <v>18</v>
      </c>
      <c r="J74" s="320" t="s">
        <v>2789</v>
      </c>
      <c r="K74" s="345">
        <v>1360</v>
      </c>
      <c r="L74" s="322"/>
      <c r="M74" s="322"/>
      <c r="N74" s="322"/>
      <c r="O74" s="322"/>
      <c r="P74" s="793"/>
      <c r="Q74" s="322"/>
      <c r="R74" s="288">
        <v>2</v>
      </c>
    </row>
    <row r="75" spans="1:18" s="288" customFormat="1" ht="30" x14ac:dyDescent="0.25">
      <c r="A75" s="790"/>
      <c r="B75" s="322"/>
      <c r="C75" s="322"/>
      <c r="D75" s="322" t="s">
        <v>3890</v>
      </c>
      <c r="E75" s="322" t="s">
        <v>153</v>
      </c>
      <c r="F75" s="320">
        <v>796</v>
      </c>
      <c r="G75" s="322" t="s">
        <v>17</v>
      </c>
      <c r="H75" s="530">
        <v>20</v>
      </c>
      <c r="I75" s="320" t="s">
        <v>18</v>
      </c>
      <c r="J75" s="320" t="s">
        <v>2789</v>
      </c>
      <c r="K75" s="345">
        <v>860</v>
      </c>
      <c r="L75" s="322"/>
      <c r="M75" s="322"/>
      <c r="N75" s="322"/>
      <c r="O75" s="322"/>
      <c r="P75" s="793"/>
      <c r="Q75" s="322"/>
      <c r="R75" s="288">
        <v>2</v>
      </c>
    </row>
    <row r="76" spans="1:18" s="288" customFormat="1" ht="30" x14ac:dyDescent="0.25">
      <c r="A76" s="790"/>
      <c r="B76" s="322"/>
      <c r="C76" s="322"/>
      <c r="D76" s="322" t="s">
        <v>3891</v>
      </c>
      <c r="E76" s="322" t="s">
        <v>153</v>
      </c>
      <c r="F76" s="320">
        <v>166</v>
      </c>
      <c r="G76" s="322" t="s">
        <v>474</v>
      </c>
      <c r="H76" s="530">
        <v>7</v>
      </c>
      <c r="I76" s="320" t="s">
        <v>18</v>
      </c>
      <c r="J76" s="320" t="s">
        <v>2789</v>
      </c>
      <c r="K76" s="345">
        <v>1281</v>
      </c>
      <c r="L76" s="322"/>
      <c r="M76" s="322"/>
      <c r="N76" s="322"/>
      <c r="O76" s="322"/>
      <c r="P76" s="793"/>
      <c r="Q76" s="322"/>
      <c r="R76" s="288">
        <v>2</v>
      </c>
    </row>
    <row r="77" spans="1:18" s="288" customFormat="1" ht="30" x14ac:dyDescent="0.25">
      <c r="A77" s="790"/>
      <c r="B77" s="322"/>
      <c r="C77" s="322"/>
      <c r="D77" s="322" t="s">
        <v>2608</v>
      </c>
      <c r="E77" s="322" t="s">
        <v>153</v>
      </c>
      <c r="F77" s="320">
        <v>166</v>
      </c>
      <c r="G77" s="322" t="s">
        <v>474</v>
      </c>
      <c r="H77" s="530">
        <v>360</v>
      </c>
      <c r="I77" s="320" t="s">
        <v>18</v>
      </c>
      <c r="J77" s="320" t="s">
        <v>2789</v>
      </c>
      <c r="K77" s="345">
        <v>127800</v>
      </c>
      <c r="L77" s="322"/>
      <c r="M77" s="322"/>
      <c r="N77" s="322"/>
      <c r="O77" s="322"/>
      <c r="P77" s="793"/>
      <c r="Q77" s="322"/>
      <c r="R77" s="288">
        <v>2</v>
      </c>
    </row>
    <row r="78" spans="1:18" s="288" customFormat="1" x14ac:dyDescent="0.25">
      <c r="A78" s="790"/>
      <c r="B78" s="322"/>
      <c r="C78" s="322"/>
      <c r="D78" s="322" t="s">
        <v>3892</v>
      </c>
      <c r="E78" s="322"/>
      <c r="F78" s="320">
        <v>736</v>
      </c>
      <c r="G78" s="322" t="s">
        <v>2606</v>
      </c>
      <c r="H78" s="530">
        <v>50</v>
      </c>
      <c r="I78" s="320" t="s">
        <v>18</v>
      </c>
      <c r="J78" s="320" t="s">
        <v>2789</v>
      </c>
      <c r="K78" s="345">
        <v>14000</v>
      </c>
      <c r="L78" s="322"/>
      <c r="M78" s="322"/>
      <c r="N78" s="322"/>
      <c r="O78" s="322"/>
      <c r="P78" s="793"/>
      <c r="Q78" s="322"/>
      <c r="R78" s="288">
        <v>2</v>
      </c>
    </row>
    <row r="79" spans="1:18" s="288" customFormat="1" ht="30" x14ac:dyDescent="0.25">
      <c r="A79" s="790"/>
      <c r="B79" s="322"/>
      <c r="C79" s="322"/>
      <c r="D79" s="322" t="s">
        <v>3892</v>
      </c>
      <c r="E79" s="322" t="s">
        <v>153</v>
      </c>
      <c r="F79" s="320">
        <v>736</v>
      </c>
      <c r="G79" s="322" t="s">
        <v>2606</v>
      </c>
      <c r="H79" s="530">
        <v>0</v>
      </c>
      <c r="I79" s="320" t="s">
        <v>18</v>
      </c>
      <c r="J79" s="320" t="s">
        <v>2789</v>
      </c>
      <c r="K79" s="345">
        <v>0</v>
      </c>
      <c r="L79" s="322"/>
      <c r="M79" s="322"/>
      <c r="N79" s="322"/>
      <c r="O79" s="322"/>
      <c r="P79" s="793"/>
      <c r="Q79" s="322"/>
      <c r="R79" s="288">
        <v>2</v>
      </c>
    </row>
    <row r="80" spans="1:18" s="288" customFormat="1" ht="30" x14ac:dyDescent="0.25">
      <c r="A80" s="790"/>
      <c r="B80" s="322"/>
      <c r="C80" s="322"/>
      <c r="D80" s="322" t="s">
        <v>2607</v>
      </c>
      <c r="E80" s="322" t="s">
        <v>153</v>
      </c>
      <c r="F80" s="320">
        <v>736</v>
      </c>
      <c r="G80" s="322" t="s">
        <v>2606</v>
      </c>
      <c r="H80" s="530">
        <v>2</v>
      </c>
      <c r="I80" s="320" t="s">
        <v>18</v>
      </c>
      <c r="J80" s="320" t="s">
        <v>2789</v>
      </c>
      <c r="K80" s="345">
        <v>920</v>
      </c>
      <c r="L80" s="322"/>
      <c r="M80" s="322"/>
      <c r="N80" s="322"/>
      <c r="O80" s="322"/>
      <c r="P80" s="793"/>
      <c r="Q80" s="322"/>
      <c r="R80" s="288">
        <v>2</v>
      </c>
    </row>
    <row r="81" spans="1:18" s="288" customFormat="1" ht="30" x14ac:dyDescent="0.25">
      <c r="A81" s="790"/>
      <c r="B81" s="322"/>
      <c r="C81" s="322"/>
      <c r="D81" s="322" t="s">
        <v>3893</v>
      </c>
      <c r="E81" s="322" t="s">
        <v>153</v>
      </c>
      <c r="F81" s="320">
        <v>113</v>
      </c>
      <c r="G81" s="322" t="s">
        <v>2615</v>
      </c>
      <c r="H81" s="530">
        <v>0.6</v>
      </c>
      <c r="I81" s="320" t="s">
        <v>18</v>
      </c>
      <c r="J81" s="320" t="s">
        <v>2789</v>
      </c>
      <c r="K81" s="345">
        <v>8340</v>
      </c>
      <c r="L81" s="322"/>
      <c r="M81" s="322"/>
      <c r="N81" s="322"/>
      <c r="O81" s="322"/>
      <c r="P81" s="793"/>
      <c r="Q81" s="322"/>
      <c r="R81" s="288">
        <v>2</v>
      </c>
    </row>
    <row r="82" spans="1:18" s="288" customFormat="1" ht="45" x14ac:dyDescent="0.25">
      <c r="A82" s="790"/>
      <c r="B82" s="322"/>
      <c r="C82" s="322"/>
      <c r="D82" s="322" t="s">
        <v>2600</v>
      </c>
      <c r="E82" s="322" t="s">
        <v>2599</v>
      </c>
      <c r="F82" s="320">
        <v>168</v>
      </c>
      <c r="G82" s="322" t="s">
        <v>2597</v>
      </c>
      <c r="H82" s="530">
        <v>28.749999999999979</v>
      </c>
      <c r="I82" s="320" t="s">
        <v>18</v>
      </c>
      <c r="J82" s="320" t="s">
        <v>2789</v>
      </c>
      <c r="K82" s="345">
        <v>138000</v>
      </c>
      <c r="L82" s="322"/>
      <c r="M82" s="322"/>
      <c r="N82" s="322"/>
      <c r="O82" s="322"/>
      <c r="P82" s="793"/>
      <c r="Q82" s="322"/>
      <c r="R82" s="288">
        <v>2</v>
      </c>
    </row>
    <row r="83" spans="1:18" s="288" customFormat="1" ht="30" x14ac:dyDescent="0.25">
      <c r="A83" s="790"/>
      <c r="B83" s="322"/>
      <c r="C83" s="322"/>
      <c r="D83" s="322" t="s">
        <v>2598</v>
      </c>
      <c r="E83" s="322" t="s">
        <v>153</v>
      </c>
      <c r="F83" s="320">
        <v>796</v>
      </c>
      <c r="G83" s="322" t="s">
        <v>17</v>
      </c>
      <c r="H83" s="530">
        <v>25</v>
      </c>
      <c r="I83" s="320" t="s">
        <v>18</v>
      </c>
      <c r="J83" s="320" t="s">
        <v>2789</v>
      </c>
      <c r="K83" s="345">
        <v>15750</v>
      </c>
      <c r="L83" s="322"/>
      <c r="M83" s="322"/>
      <c r="N83" s="322"/>
      <c r="O83" s="322"/>
      <c r="P83" s="793"/>
      <c r="Q83" s="322"/>
      <c r="R83" s="288">
        <v>2</v>
      </c>
    </row>
    <row r="84" spans="1:18" s="288" customFormat="1" ht="90" x14ac:dyDescent="0.25">
      <c r="A84" s="790"/>
      <c r="B84" s="322"/>
      <c r="C84" s="322"/>
      <c r="D84" s="322" t="s">
        <v>2596</v>
      </c>
      <c r="E84" s="322" t="s">
        <v>2594</v>
      </c>
      <c r="F84" s="320">
        <v>166</v>
      </c>
      <c r="G84" s="322" t="s">
        <v>474</v>
      </c>
      <c r="H84" s="530">
        <v>5</v>
      </c>
      <c r="I84" s="320" t="s">
        <v>18</v>
      </c>
      <c r="J84" s="320" t="s">
        <v>2789</v>
      </c>
      <c r="K84" s="345">
        <v>1800</v>
      </c>
      <c r="L84" s="322"/>
      <c r="M84" s="322"/>
      <c r="N84" s="322"/>
      <c r="O84" s="322"/>
      <c r="P84" s="793"/>
      <c r="Q84" s="322"/>
      <c r="R84" s="288">
        <v>2</v>
      </c>
    </row>
    <row r="85" spans="1:18" s="288" customFormat="1" ht="90" x14ac:dyDescent="0.25">
      <c r="A85" s="791"/>
      <c r="B85" s="322"/>
      <c r="C85" s="322"/>
      <c r="D85" s="322" t="s">
        <v>2595</v>
      </c>
      <c r="E85" s="322" t="s">
        <v>2594</v>
      </c>
      <c r="F85" s="320">
        <v>166</v>
      </c>
      <c r="G85" s="322" t="s">
        <v>474</v>
      </c>
      <c r="H85" s="530">
        <v>211</v>
      </c>
      <c r="I85" s="320" t="s">
        <v>18</v>
      </c>
      <c r="J85" s="320" t="s">
        <v>2789</v>
      </c>
      <c r="K85" s="345">
        <v>75960</v>
      </c>
      <c r="L85" s="322"/>
      <c r="M85" s="322"/>
      <c r="N85" s="322"/>
      <c r="O85" s="322"/>
      <c r="P85" s="794"/>
      <c r="Q85" s="322"/>
      <c r="R85" s="288">
        <v>2</v>
      </c>
    </row>
    <row r="86" spans="1:18" ht="28.5" x14ac:dyDescent="0.25">
      <c r="A86" s="614">
        <v>20</v>
      </c>
      <c r="B86" s="326" t="s">
        <v>2496</v>
      </c>
      <c r="C86" s="326" t="s">
        <v>2495</v>
      </c>
      <c r="D86" s="326" t="s">
        <v>2592</v>
      </c>
      <c r="E86" s="326" t="s">
        <v>341</v>
      </c>
      <c r="F86" s="326" t="s">
        <v>135</v>
      </c>
      <c r="G86" s="330" t="s">
        <v>63</v>
      </c>
      <c r="H86" s="577">
        <v>1</v>
      </c>
      <c r="I86" s="326" t="s">
        <v>18</v>
      </c>
      <c r="J86" s="326" t="s">
        <v>2789</v>
      </c>
      <c r="K86" s="348">
        <v>430000</v>
      </c>
      <c r="L86" s="326" t="s">
        <v>2518</v>
      </c>
      <c r="M86" s="326" t="s">
        <v>2488</v>
      </c>
      <c r="N86" s="326" t="s">
        <v>22</v>
      </c>
      <c r="O86" s="326" t="s">
        <v>171</v>
      </c>
      <c r="P86" s="340">
        <v>2582</v>
      </c>
      <c r="Q86" s="330" t="s">
        <v>165</v>
      </c>
    </row>
    <row r="87" spans="1:18" ht="42.75" x14ac:dyDescent="0.25">
      <c r="A87" s="614">
        <v>21</v>
      </c>
      <c r="B87" s="326" t="s">
        <v>2536</v>
      </c>
      <c r="C87" s="326" t="s">
        <v>2591</v>
      </c>
      <c r="D87" s="326" t="s">
        <v>2590</v>
      </c>
      <c r="E87" s="326" t="s">
        <v>2589</v>
      </c>
      <c r="F87" s="326" t="s">
        <v>135</v>
      </c>
      <c r="G87" s="330" t="s">
        <v>63</v>
      </c>
      <c r="H87" s="577">
        <v>1</v>
      </c>
      <c r="I87" s="326" t="s">
        <v>18</v>
      </c>
      <c r="J87" s="326" t="s">
        <v>2789</v>
      </c>
      <c r="K87" s="348">
        <v>659500</v>
      </c>
      <c r="L87" s="326" t="s">
        <v>2518</v>
      </c>
      <c r="M87" s="326" t="s">
        <v>2491</v>
      </c>
      <c r="N87" s="326" t="s">
        <v>22</v>
      </c>
      <c r="O87" s="326" t="s">
        <v>23</v>
      </c>
      <c r="P87" s="340">
        <v>2927</v>
      </c>
      <c r="Q87" s="330" t="s">
        <v>165</v>
      </c>
    </row>
    <row r="88" spans="1:18" s="288" customFormat="1" ht="57" x14ac:dyDescent="0.25">
      <c r="A88" s="789">
        <v>24</v>
      </c>
      <c r="B88" s="317" t="s">
        <v>320</v>
      </c>
      <c r="C88" s="317" t="s">
        <v>311</v>
      </c>
      <c r="D88" s="317" t="s">
        <v>4237</v>
      </c>
      <c r="E88" s="317" t="s">
        <v>4238</v>
      </c>
      <c r="F88" s="318">
        <v>796</v>
      </c>
      <c r="G88" s="317" t="s">
        <v>17</v>
      </c>
      <c r="H88" s="560">
        <v>710</v>
      </c>
      <c r="I88" s="318" t="s">
        <v>112</v>
      </c>
      <c r="J88" s="318" t="s">
        <v>3255</v>
      </c>
      <c r="K88" s="344">
        <v>5190280</v>
      </c>
      <c r="L88" s="317" t="s">
        <v>2518</v>
      </c>
      <c r="M88" s="317" t="s">
        <v>30</v>
      </c>
      <c r="N88" s="317" t="s">
        <v>22</v>
      </c>
      <c r="O88" s="317" t="s">
        <v>23</v>
      </c>
      <c r="P88" s="792">
        <v>245</v>
      </c>
    </row>
    <row r="89" spans="1:18" s="288" customFormat="1" ht="30" x14ac:dyDescent="0.25">
      <c r="A89" s="790"/>
      <c r="B89" s="322"/>
      <c r="C89" s="322"/>
      <c r="D89" s="322" t="s">
        <v>2666</v>
      </c>
      <c r="E89" s="322" t="s">
        <v>2665</v>
      </c>
      <c r="F89" s="320">
        <v>796</v>
      </c>
      <c r="G89" s="322" t="s">
        <v>17</v>
      </c>
      <c r="H89" s="530">
        <v>5</v>
      </c>
      <c r="I89" s="320" t="s">
        <v>112</v>
      </c>
      <c r="J89" s="320" t="s">
        <v>2789</v>
      </c>
      <c r="K89" s="345">
        <v>29500</v>
      </c>
      <c r="L89" s="322"/>
      <c r="M89" s="322"/>
      <c r="N89" s="322"/>
      <c r="O89" s="322"/>
      <c r="P89" s="793"/>
    </row>
    <row r="90" spans="1:18" s="288" customFormat="1" ht="45" x14ac:dyDescent="0.25">
      <c r="A90" s="790"/>
      <c r="B90" s="322"/>
      <c r="C90" s="322"/>
      <c r="D90" s="322" t="s">
        <v>4239</v>
      </c>
      <c r="E90" s="322" t="s">
        <v>4240</v>
      </c>
      <c r="F90" s="320">
        <v>796</v>
      </c>
      <c r="G90" s="322" t="s">
        <v>17</v>
      </c>
      <c r="H90" s="530">
        <v>4</v>
      </c>
      <c r="I90" s="320" t="s">
        <v>112</v>
      </c>
      <c r="J90" s="320" t="s">
        <v>2789</v>
      </c>
      <c r="K90" s="345">
        <v>254000</v>
      </c>
      <c r="L90" s="322"/>
      <c r="M90" s="322"/>
      <c r="N90" s="322"/>
      <c r="O90" s="322"/>
      <c r="P90" s="793"/>
    </row>
    <row r="91" spans="1:18" s="288" customFormat="1" ht="60" x14ac:dyDescent="0.25">
      <c r="A91" s="790"/>
      <c r="B91" s="322"/>
      <c r="C91" s="322"/>
      <c r="D91" s="322" t="s">
        <v>4241</v>
      </c>
      <c r="E91" s="322" t="s">
        <v>4242</v>
      </c>
      <c r="F91" s="320">
        <v>796</v>
      </c>
      <c r="G91" s="322" t="s">
        <v>17</v>
      </c>
      <c r="H91" s="530">
        <v>74</v>
      </c>
      <c r="I91" s="320" t="s">
        <v>112</v>
      </c>
      <c r="J91" s="320" t="s">
        <v>3255</v>
      </c>
      <c r="K91" s="345">
        <v>1013800</v>
      </c>
      <c r="L91" s="322"/>
      <c r="M91" s="322"/>
      <c r="N91" s="322"/>
      <c r="O91" s="322"/>
      <c r="P91" s="793"/>
    </row>
    <row r="92" spans="1:18" s="288" customFormat="1" ht="60" x14ac:dyDescent="0.25">
      <c r="A92" s="790"/>
      <c r="B92" s="322"/>
      <c r="C92" s="322"/>
      <c r="D92" s="322" t="s">
        <v>4243</v>
      </c>
      <c r="E92" s="322" t="s">
        <v>4244</v>
      </c>
      <c r="F92" s="320">
        <v>796</v>
      </c>
      <c r="G92" s="322" t="s">
        <v>17</v>
      </c>
      <c r="H92" s="530">
        <v>19</v>
      </c>
      <c r="I92" s="320" t="s">
        <v>112</v>
      </c>
      <c r="J92" s="320" t="s">
        <v>3329</v>
      </c>
      <c r="K92" s="345">
        <v>556700</v>
      </c>
      <c r="L92" s="322"/>
      <c r="M92" s="322"/>
      <c r="N92" s="322"/>
      <c r="O92" s="322"/>
      <c r="P92" s="793"/>
    </row>
    <row r="93" spans="1:18" s="288" customFormat="1" ht="45" x14ac:dyDescent="0.25">
      <c r="A93" s="790"/>
      <c r="B93" s="322"/>
      <c r="C93" s="322"/>
      <c r="D93" s="322" t="s">
        <v>4245</v>
      </c>
      <c r="E93" s="322" t="s">
        <v>4246</v>
      </c>
      <c r="F93" s="320">
        <v>796</v>
      </c>
      <c r="G93" s="322" t="s">
        <v>17</v>
      </c>
      <c r="H93" s="530">
        <v>7</v>
      </c>
      <c r="I93" s="320" t="s">
        <v>112</v>
      </c>
      <c r="J93" s="320" t="s">
        <v>3229</v>
      </c>
      <c r="K93" s="345">
        <v>308000</v>
      </c>
      <c r="L93" s="322"/>
      <c r="M93" s="322"/>
      <c r="N93" s="322"/>
      <c r="O93" s="322"/>
      <c r="P93" s="793"/>
    </row>
    <row r="94" spans="1:18" s="288" customFormat="1" ht="60" x14ac:dyDescent="0.25">
      <c r="A94" s="790"/>
      <c r="B94" s="322"/>
      <c r="C94" s="322"/>
      <c r="D94" s="322" t="s">
        <v>2664</v>
      </c>
      <c r="E94" s="322" t="s">
        <v>2663</v>
      </c>
      <c r="F94" s="320">
        <v>796</v>
      </c>
      <c r="G94" s="322" t="s">
        <v>17</v>
      </c>
      <c r="H94" s="530">
        <v>10</v>
      </c>
      <c r="I94" s="320" t="s">
        <v>112</v>
      </c>
      <c r="J94" s="320" t="s">
        <v>2789</v>
      </c>
      <c r="K94" s="345">
        <v>39000</v>
      </c>
      <c r="L94" s="322"/>
      <c r="M94" s="322"/>
      <c r="N94" s="322"/>
      <c r="O94" s="322"/>
      <c r="P94" s="793"/>
    </row>
    <row r="95" spans="1:18" s="288" customFormat="1" ht="60" x14ac:dyDescent="0.25">
      <c r="A95" s="790"/>
      <c r="B95" s="322"/>
      <c r="C95" s="322"/>
      <c r="D95" s="322" t="s">
        <v>3771</v>
      </c>
      <c r="E95" s="322" t="s">
        <v>2667</v>
      </c>
      <c r="F95" s="320">
        <v>796</v>
      </c>
      <c r="G95" s="322" t="s">
        <v>17</v>
      </c>
      <c r="H95" s="530">
        <v>574</v>
      </c>
      <c r="I95" s="320" t="s">
        <v>112</v>
      </c>
      <c r="J95" s="320" t="s">
        <v>2789</v>
      </c>
      <c r="K95" s="345">
        <v>2841300</v>
      </c>
      <c r="L95" s="322"/>
      <c r="M95" s="322"/>
      <c r="N95" s="322"/>
      <c r="O95" s="322"/>
      <c r="P95" s="793"/>
    </row>
    <row r="96" spans="1:18" s="288" customFormat="1" ht="90" x14ac:dyDescent="0.25">
      <c r="A96" s="790"/>
      <c r="B96" s="322"/>
      <c r="C96" s="322"/>
      <c r="D96" s="322" t="s">
        <v>2662</v>
      </c>
      <c r="E96" s="322" t="s">
        <v>2661</v>
      </c>
      <c r="F96" s="320">
        <v>796</v>
      </c>
      <c r="G96" s="322" t="s">
        <v>17</v>
      </c>
      <c r="H96" s="530">
        <v>5</v>
      </c>
      <c r="I96" s="320" t="s">
        <v>112</v>
      </c>
      <c r="J96" s="320" t="s">
        <v>2789</v>
      </c>
      <c r="K96" s="345">
        <v>84500</v>
      </c>
      <c r="L96" s="322"/>
      <c r="M96" s="322"/>
      <c r="N96" s="322"/>
      <c r="O96" s="322"/>
      <c r="P96" s="793"/>
    </row>
    <row r="97" spans="1:19" s="288" customFormat="1" ht="45" x14ac:dyDescent="0.25">
      <c r="A97" s="791"/>
      <c r="B97" s="322"/>
      <c r="C97" s="322"/>
      <c r="D97" s="322" t="s">
        <v>2660</v>
      </c>
      <c r="E97" s="322" t="s">
        <v>2659</v>
      </c>
      <c r="F97" s="320">
        <v>796</v>
      </c>
      <c r="G97" s="322" t="s">
        <v>17</v>
      </c>
      <c r="H97" s="530">
        <v>12</v>
      </c>
      <c r="I97" s="320" t="s">
        <v>112</v>
      </c>
      <c r="J97" s="320" t="s">
        <v>2789</v>
      </c>
      <c r="K97" s="345">
        <v>63480</v>
      </c>
      <c r="L97" s="322"/>
      <c r="M97" s="322"/>
      <c r="N97" s="322"/>
      <c r="O97" s="322"/>
      <c r="P97" s="794"/>
    </row>
    <row r="98" spans="1:19" s="288" customFormat="1" ht="42.75" x14ac:dyDescent="0.25">
      <c r="A98" s="789">
        <v>25</v>
      </c>
      <c r="B98" s="317" t="s">
        <v>4252</v>
      </c>
      <c r="C98" s="317" t="s">
        <v>4253</v>
      </c>
      <c r="D98" s="317" t="s">
        <v>4254</v>
      </c>
      <c r="E98" s="317" t="s">
        <v>4255</v>
      </c>
      <c r="F98" s="318"/>
      <c r="G98" s="317"/>
      <c r="H98" s="560"/>
      <c r="I98" s="318" t="s">
        <v>18</v>
      </c>
      <c r="J98" s="318" t="s">
        <v>2789</v>
      </c>
      <c r="K98" s="344">
        <v>1410000</v>
      </c>
      <c r="L98" s="317" t="s">
        <v>2488</v>
      </c>
      <c r="M98" s="317" t="s">
        <v>2491</v>
      </c>
      <c r="N98" s="317" t="s">
        <v>22</v>
      </c>
      <c r="O98" s="317" t="s">
        <v>171</v>
      </c>
      <c r="P98" s="792" t="s">
        <v>4256</v>
      </c>
      <c r="Q98" s="317" t="s">
        <v>4257</v>
      </c>
      <c r="R98" s="288">
        <v>1</v>
      </c>
      <c r="S98" s="288">
        <v>567</v>
      </c>
    </row>
    <row r="99" spans="1:19" s="288" customFormat="1" ht="30" x14ac:dyDescent="0.25">
      <c r="A99" s="790"/>
      <c r="B99" s="322"/>
      <c r="C99" s="322"/>
      <c r="D99" s="322" t="s">
        <v>4258</v>
      </c>
      <c r="E99" s="322" t="s">
        <v>153</v>
      </c>
      <c r="F99" s="320"/>
      <c r="G99" s="322"/>
      <c r="H99" s="530"/>
      <c r="I99" s="320" t="s">
        <v>18</v>
      </c>
      <c r="J99" s="320" t="s">
        <v>2789</v>
      </c>
      <c r="K99" s="345">
        <v>140000</v>
      </c>
      <c r="L99" s="322"/>
      <c r="M99" s="322"/>
      <c r="N99" s="322"/>
      <c r="O99" s="322"/>
      <c r="P99" s="793"/>
      <c r="Q99" s="322"/>
      <c r="R99" s="288">
        <v>2</v>
      </c>
    </row>
    <row r="100" spans="1:19" s="288" customFormat="1" ht="30" x14ac:dyDescent="0.25">
      <c r="A100" s="790"/>
      <c r="B100" s="322"/>
      <c r="C100" s="322"/>
      <c r="D100" s="322" t="s">
        <v>4259</v>
      </c>
      <c r="E100" s="322" t="s">
        <v>153</v>
      </c>
      <c r="F100" s="320"/>
      <c r="G100" s="322"/>
      <c r="H100" s="530"/>
      <c r="I100" s="320" t="s">
        <v>18</v>
      </c>
      <c r="J100" s="320" t="s">
        <v>2789</v>
      </c>
      <c r="K100" s="345">
        <v>63000</v>
      </c>
      <c r="L100" s="322"/>
      <c r="M100" s="322"/>
      <c r="N100" s="322"/>
      <c r="O100" s="322"/>
      <c r="P100" s="793"/>
      <c r="Q100" s="322"/>
      <c r="R100" s="288">
        <v>2</v>
      </c>
    </row>
    <row r="101" spans="1:19" s="288" customFormat="1" ht="30" x14ac:dyDescent="0.25">
      <c r="A101" s="790"/>
      <c r="B101" s="322"/>
      <c r="C101" s="322"/>
      <c r="D101" s="322" t="s">
        <v>4260</v>
      </c>
      <c r="E101" s="322" t="s">
        <v>153</v>
      </c>
      <c r="F101" s="320"/>
      <c r="G101" s="322"/>
      <c r="H101" s="530"/>
      <c r="I101" s="320" t="s">
        <v>18</v>
      </c>
      <c r="J101" s="320" t="s">
        <v>2789</v>
      </c>
      <c r="K101" s="345">
        <v>372000</v>
      </c>
      <c r="L101" s="322"/>
      <c r="M101" s="322"/>
      <c r="N101" s="322"/>
      <c r="O101" s="322"/>
      <c r="P101" s="793"/>
      <c r="Q101" s="322"/>
      <c r="R101" s="288">
        <v>2</v>
      </c>
    </row>
    <row r="102" spans="1:19" s="288" customFormat="1" ht="30" x14ac:dyDescent="0.25">
      <c r="A102" s="790"/>
      <c r="B102" s="322"/>
      <c r="C102" s="322"/>
      <c r="D102" s="322" t="s">
        <v>4261</v>
      </c>
      <c r="E102" s="322" t="s">
        <v>153</v>
      </c>
      <c r="F102" s="320"/>
      <c r="G102" s="322"/>
      <c r="H102" s="530"/>
      <c r="I102" s="320" t="s">
        <v>18</v>
      </c>
      <c r="J102" s="320" t="s">
        <v>2789</v>
      </c>
      <c r="K102" s="345">
        <v>519000</v>
      </c>
      <c r="L102" s="322"/>
      <c r="M102" s="322"/>
      <c r="N102" s="322"/>
      <c r="O102" s="322"/>
      <c r="P102" s="793"/>
      <c r="Q102" s="322"/>
      <c r="R102" s="288">
        <v>2</v>
      </c>
    </row>
    <row r="103" spans="1:19" s="288" customFormat="1" ht="30" x14ac:dyDescent="0.25">
      <c r="A103" s="790"/>
      <c r="B103" s="322"/>
      <c r="C103" s="322"/>
      <c r="D103" s="322" t="s">
        <v>4262</v>
      </c>
      <c r="E103" s="322" t="s">
        <v>153</v>
      </c>
      <c r="F103" s="320"/>
      <c r="G103" s="322"/>
      <c r="H103" s="530"/>
      <c r="I103" s="320" t="s">
        <v>18</v>
      </c>
      <c r="J103" s="320" t="s">
        <v>2789</v>
      </c>
      <c r="K103" s="345">
        <v>267000</v>
      </c>
      <c r="L103" s="322"/>
      <c r="M103" s="322"/>
      <c r="N103" s="322"/>
      <c r="O103" s="322"/>
      <c r="P103" s="793"/>
      <c r="Q103" s="322"/>
      <c r="R103" s="288">
        <v>2</v>
      </c>
    </row>
    <row r="104" spans="1:19" s="288" customFormat="1" ht="30" x14ac:dyDescent="0.25">
      <c r="A104" s="791"/>
      <c r="B104" s="322"/>
      <c r="C104" s="322"/>
      <c r="D104" s="322" t="s">
        <v>4263</v>
      </c>
      <c r="E104" s="322" t="s">
        <v>153</v>
      </c>
      <c r="F104" s="320"/>
      <c r="G104" s="322"/>
      <c r="H104" s="530"/>
      <c r="I104" s="320" t="s">
        <v>18</v>
      </c>
      <c r="J104" s="320" t="s">
        <v>2789</v>
      </c>
      <c r="K104" s="345">
        <v>49000</v>
      </c>
      <c r="L104" s="322"/>
      <c r="M104" s="322"/>
      <c r="N104" s="322"/>
      <c r="O104" s="322"/>
      <c r="P104" s="794"/>
      <c r="Q104" s="322"/>
      <c r="R104" s="288">
        <v>2</v>
      </c>
    </row>
    <row r="105" spans="1:19" ht="28.5" x14ac:dyDescent="0.25">
      <c r="A105" s="614">
        <v>26</v>
      </c>
      <c r="B105" s="326" t="s">
        <v>2536</v>
      </c>
      <c r="C105" s="326" t="s">
        <v>2535</v>
      </c>
      <c r="D105" s="326" t="s">
        <v>2534</v>
      </c>
      <c r="E105" s="326" t="s">
        <v>341</v>
      </c>
      <c r="F105" s="326" t="s">
        <v>135</v>
      </c>
      <c r="G105" s="330" t="s">
        <v>63</v>
      </c>
      <c r="H105" s="577">
        <v>3</v>
      </c>
      <c r="I105" s="326" t="s">
        <v>2405</v>
      </c>
      <c r="J105" s="326" t="s">
        <v>2533</v>
      </c>
      <c r="K105" s="348">
        <v>530000</v>
      </c>
      <c r="L105" s="326" t="s">
        <v>2518</v>
      </c>
      <c r="M105" s="326" t="s">
        <v>2491</v>
      </c>
      <c r="N105" s="326" t="s">
        <v>22</v>
      </c>
      <c r="O105" s="326" t="s">
        <v>23</v>
      </c>
      <c r="P105" s="340">
        <v>594</v>
      </c>
      <c r="Q105" s="330" t="s">
        <v>165</v>
      </c>
    </row>
    <row r="106" spans="1:19" ht="71.25" x14ac:dyDescent="0.25">
      <c r="A106" s="614">
        <v>27</v>
      </c>
      <c r="B106" s="326" t="s">
        <v>2529</v>
      </c>
      <c r="C106" s="326" t="s">
        <v>2532</v>
      </c>
      <c r="D106" s="323" t="s">
        <v>2531</v>
      </c>
      <c r="E106" s="326" t="s">
        <v>1412</v>
      </c>
      <c r="F106" s="326" t="s">
        <v>198</v>
      </c>
      <c r="G106" s="330" t="s">
        <v>2525</v>
      </c>
      <c r="H106" s="577">
        <v>12</v>
      </c>
      <c r="I106" s="326" t="s">
        <v>18</v>
      </c>
      <c r="J106" s="326" t="s">
        <v>2789</v>
      </c>
      <c r="K106" s="348">
        <v>16068000</v>
      </c>
      <c r="L106" s="326" t="s">
        <v>2518</v>
      </c>
      <c r="M106" s="326" t="s">
        <v>30</v>
      </c>
      <c r="N106" s="326" t="s">
        <v>170</v>
      </c>
      <c r="O106" s="326" t="s">
        <v>171</v>
      </c>
      <c r="P106" s="340">
        <v>649</v>
      </c>
      <c r="Q106" s="330" t="s">
        <v>195</v>
      </c>
    </row>
    <row r="107" spans="1:19" customFormat="1" ht="57" x14ac:dyDescent="0.25">
      <c r="A107" s="606">
        <v>31</v>
      </c>
      <c r="B107" s="317" t="s">
        <v>845</v>
      </c>
      <c r="C107" s="317" t="s">
        <v>846</v>
      </c>
      <c r="D107" s="317" t="s">
        <v>4931</v>
      </c>
      <c r="E107" s="317" t="s">
        <v>4932</v>
      </c>
      <c r="F107" s="318" t="s">
        <v>135</v>
      </c>
      <c r="G107" s="317" t="s">
        <v>63</v>
      </c>
      <c r="H107" s="567">
        <v>1</v>
      </c>
      <c r="I107" s="317" t="s">
        <v>2225</v>
      </c>
      <c r="J107" s="317" t="s">
        <v>2895</v>
      </c>
      <c r="K107" s="344">
        <v>4300000</v>
      </c>
      <c r="L107" s="317" t="s">
        <v>2518</v>
      </c>
      <c r="M107" s="317" t="s">
        <v>2491</v>
      </c>
      <c r="N107" s="317" t="s">
        <v>22</v>
      </c>
      <c r="O107" s="317" t="s">
        <v>171</v>
      </c>
      <c r="P107" s="528">
        <v>1698</v>
      </c>
      <c r="Q107" s="521" t="s">
        <v>165</v>
      </c>
      <c r="R107">
        <v>1</v>
      </c>
    </row>
    <row r="108" spans="1:19" ht="29.25" customHeight="1" x14ac:dyDescent="0.25">
      <c r="A108" s="614">
        <v>32</v>
      </c>
      <c r="B108" s="326" t="s">
        <v>2458</v>
      </c>
      <c r="C108" s="326" t="s">
        <v>2457</v>
      </c>
      <c r="D108" s="326" t="s">
        <v>2530</v>
      </c>
      <c r="E108" s="326" t="s">
        <v>2489</v>
      </c>
      <c r="F108" s="326" t="s">
        <v>135</v>
      </c>
      <c r="G108" s="330" t="s">
        <v>63</v>
      </c>
      <c r="H108" s="577">
        <v>2</v>
      </c>
      <c r="I108" s="326" t="s">
        <v>18</v>
      </c>
      <c r="J108" s="326" t="s">
        <v>2789</v>
      </c>
      <c r="K108" s="348">
        <v>1273227</v>
      </c>
      <c r="L108" s="326" t="s">
        <v>2518</v>
      </c>
      <c r="M108" s="326" t="s">
        <v>2487</v>
      </c>
      <c r="N108" s="326" t="s">
        <v>22</v>
      </c>
      <c r="O108" s="326" t="s">
        <v>171</v>
      </c>
      <c r="P108" s="340">
        <v>1848</v>
      </c>
      <c r="Q108" s="330" t="s">
        <v>165</v>
      </c>
    </row>
    <row r="109" spans="1:19" s="288" customFormat="1" ht="42.75" x14ac:dyDescent="0.25">
      <c r="A109" s="789">
        <v>33</v>
      </c>
      <c r="B109" s="317" t="s">
        <v>3605</v>
      </c>
      <c r="C109" s="317" t="s">
        <v>2678</v>
      </c>
      <c r="D109" s="317" t="s">
        <v>3619</v>
      </c>
      <c r="E109" s="317" t="s">
        <v>3606</v>
      </c>
      <c r="F109" s="318" t="s">
        <v>135</v>
      </c>
      <c r="G109" s="317" t="s">
        <v>63</v>
      </c>
      <c r="H109" s="560">
        <v>7</v>
      </c>
      <c r="I109" s="318" t="s">
        <v>112</v>
      </c>
      <c r="J109" s="318" t="s">
        <v>3607</v>
      </c>
      <c r="K109" s="344">
        <v>1983350</v>
      </c>
      <c r="L109" s="317" t="s">
        <v>2518</v>
      </c>
      <c r="M109" s="317" t="s">
        <v>30</v>
      </c>
      <c r="N109" s="317" t="s">
        <v>22</v>
      </c>
      <c r="O109" s="317" t="s">
        <v>171</v>
      </c>
      <c r="P109" s="792" t="s">
        <v>3608</v>
      </c>
      <c r="Q109" s="317" t="s">
        <v>3609</v>
      </c>
      <c r="S109" s="288">
        <v>2533</v>
      </c>
    </row>
    <row r="110" spans="1:19" s="288" customFormat="1" ht="45" x14ac:dyDescent="0.25">
      <c r="A110" s="790"/>
      <c r="B110" s="322"/>
      <c r="C110" s="322"/>
      <c r="D110" s="322" t="s">
        <v>3610</v>
      </c>
      <c r="E110" s="322" t="s">
        <v>3611</v>
      </c>
      <c r="F110" s="320" t="s">
        <v>135</v>
      </c>
      <c r="G110" s="322" t="s">
        <v>63</v>
      </c>
      <c r="H110" s="530">
        <v>1</v>
      </c>
      <c r="I110" s="320" t="s">
        <v>112</v>
      </c>
      <c r="J110" s="320" t="s">
        <v>2789</v>
      </c>
      <c r="K110" s="345">
        <v>719000</v>
      </c>
      <c r="L110" s="322"/>
      <c r="M110" s="322"/>
      <c r="N110" s="322"/>
      <c r="O110" s="322"/>
      <c r="P110" s="793"/>
      <c r="Q110" s="322"/>
    </row>
    <row r="111" spans="1:19" s="288" customFormat="1" ht="45" x14ac:dyDescent="0.25">
      <c r="A111" s="790"/>
      <c r="B111" s="322"/>
      <c r="C111" s="322"/>
      <c r="D111" s="322" t="s">
        <v>3612</v>
      </c>
      <c r="E111" s="322" t="s">
        <v>3611</v>
      </c>
      <c r="F111" s="320" t="s">
        <v>135</v>
      </c>
      <c r="G111" s="322" t="s">
        <v>63</v>
      </c>
      <c r="H111" s="530">
        <v>1</v>
      </c>
      <c r="I111" s="320" t="s">
        <v>112</v>
      </c>
      <c r="J111" s="320" t="s">
        <v>2895</v>
      </c>
      <c r="K111" s="345">
        <v>420000</v>
      </c>
      <c r="L111" s="322"/>
      <c r="M111" s="322"/>
      <c r="N111" s="322"/>
      <c r="O111" s="322"/>
      <c r="P111" s="793"/>
      <c r="Q111" s="322"/>
    </row>
    <row r="112" spans="1:19" s="288" customFormat="1" ht="45" x14ac:dyDescent="0.25">
      <c r="A112" s="790"/>
      <c r="B112" s="322"/>
      <c r="C112" s="322"/>
      <c r="D112" s="322" t="s">
        <v>3613</v>
      </c>
      <c r="E112" s="322" t="s">
        <v>3611</v>
      </c>
      <c r="F112" s="320" t="s">
        <v>135</v>
      </c>
      <c r="G112" s="322" t="s">
        <v>63</v>
      </c>
      <c r="H112" s="530">
        <v>1</v>
      </c>
      <c r="I112" s="320" t="s">
        <v>112</v>
      </c>
      <c r="J112" s="320" t="s">
        <v>2895</v>
      </c>
      <c r="K112" s="345">
        <v>49350</v>
      </c>
      <c r="L112" s="322"/>
      <c r="M112" s="322"/>
      <c r="N112" s="322"/>
      <c r="O112" s="322"/>
      <c r="P112" s="793"/>
      <c r="Q112" s="322"/>
    </row>
    <row r="113" spans="1:19" s="288" customFormat="1" ht="45" x14ac:dyDescent="0.25">
      <c r="A113" s="790"/>
      <c r="B113" s="322"/>
      <c r="C113" s="322"/>
      <c r="D113" s="322" t="s">
        <v>3614</v>
      </c>
      <c r="E113" s="322" t="s">
        <v>3611</v>
      </c>
      <c r="F113" s="320" t="s">
        <v>135</v>
      </c>
      <c r="G113" s="322" t="s">
        <v>63</v>
      </c>
      <c r="H113" s="530">
        <v>1</v>
      </c>
      <c r="I113" s="320" t="s">
        <v>112</v>
      </c>
      <c r="J113" s="320" t="s">
        <v>2835</v>
      </c>
      <c r="K113" s="345">
        <v>54250</v>
      </c>
      <c r="L113" s="322"/>
      <c r="M113" s="322"/>
      <c r="N113" s="322"/>
      <c r="O113" s="322"/>
      <c r="P113" s="793"/>
      <c r="Q113" s="322"/>
    </row>
    <row r="114" spans="1:19" s="288" customFormat="1" ht="45" x14ac:dyDescent="0.25">
      <c r="A114" s="790"/>
      <c r="B114" s="322"/>
      <c r="C114" s="322"/>
      <c r="D114" s="322" t="s">
        <v>3615</v>
      </c>
      <c r="E114" s="322" t="s">
        <v>3611</v>
      </c>
      <c r="F114" s="320" t="s">
        <v>135</v>
      </c>
      <c r="G114" s="322" t="s">
        <v>63</v>
      </c>
      <c r="H114" s="530">
        <v>1</v>
      </c>
      <c r="I114" s="320" t="s">
        <v>112</v>
      </c>
      <c r="J114" s="320" t="s">
        <v>2835</v>
      </c>
      <c r="K114" s="345">
        <v>75250</v>
      </c>
      <c r="L114" s="322"/>
      <c r="M114" s="322"/>
      <c r="N114" s="322"/>
      <c r="O114" s="322"/>
      <c r="P114" s="793"/>
      <c r="Q114" s="322"/>
    </row>
    <row r="115" spans="1:19" s="288" customFormat="1" ht="45" x14ac:dyDescent="0.25">
      <c r="A115" s="790"/>
      <c r="B115" s="322"/>
      <c r="C115" s="322"/>
      <c r="D115" s="322" t="s">
        <v>3616</v>
      </c>
      <c r="E115" s="322" t="s">
        <v>3611</v>
      </c>
      <c r="F115" s="320" t="s">
        <v>135</v>
      </c>
      <c r="G115" s="322" t="s">
        <v>63</v>
      </c>
      <c r="H115" s="530">
        <v>1</v>
      </c>
      <c r="I115" s="320" t="s">
        <v>112</v>
      </c>
      <c r="J115" s="320" t="s">
        <v>2835</v>
      </c>
      <c r="K115" s="345">
        <v>150500</v>
      </c>
      <c r="L115" s="322"/>
      <c r="M115" s="322"/>
      <c r="N115" s="322"/>
      <c r="O115" s="322"/>
      <c r="P115" s="793"/>
      <c r="Q115" s="322"/>
    </row>
    <row r="116" spans="1:19" s="288" customFormat="1" ht="45" x14ac:dyDescent="0.25">
      <c r="A116" s="791"/>
      <c r="B116" s="322"/>
      <c r="C116" s="322"/>
      <c r="D116" s="322" t="s">
        <v>3617</v>
      </c>
      <c r="E116" s="322" t="s">
        <v>3611</v>
      </c>
      <c r="F116" s="320" t="s">
        <v>135</v>
      </c>
      <c r="G116" s="322" t="s">
        <v>63</v>
      </c>
      <c r="H116" s="530">
        <v>1</v>
      </c>
      <c r="I116" s="320" t="s">
        <v>112</v>
      </c>
      <c r="J116" s="320" t="s">
        <v>3618</v>
      </c>
      <c r="K116" s="345">
        <v>515000</v>
      </c>
      <c r="L116" s="322"/>
      <c r="M116" s="322"/>
      <c r="N116" s="322"/>
      <c r="O116" s="322"/>
      <c r="P116" s="794"/>
      <c r="Q116" s="322"/>
    </row>
    <row r="117" spans="1:19" s="288" customFormat="1" ht="28.5" x14ac:dyDescent="0.25">
      <c r="A117" s="334">
        <v>34</v>
      </c>
      <c r="B117" s="317" t="s">
        <v>3772</v>
      </c>
      <c r="C117" s="317" t="s">
        <v>4247</v>
      </c>
      <c r="D117" s="317" t="s">
        <v>4248</v>
      </c>
      <c r="E117" s="317" t="s">
        <v>4249</v>
      </c>
      <c r="F117" s="318" t="s">
        <v>135</v>
      </c>
      <c r="G117" s="317" t="s">
        <v>63</v>
      </c>
      <c r="H117" s="560">
        <v>1</v>
      </c>
      <c r="I117" s="318" t="s">
        <v>18</v>
      </c>
      <c r="J117" s="318" t="s">
        <v>2789</v>
      </c>
      <c r="K117" s="344">
        <v>595568.49</v>
      </c>
      <c r="L117" s="317" t="s">
        <v>2488</v>
      </c>
      <c r="M117" s="317" t="s">
        <v>2488</v>
      </c>
      <c r="N117" s="317" t="s">
        <v>22</v>
      </c>
      <c r="O117" s="317" t="s">
        <v>171</v>
      </c>
      <c r="P117" s="321" t="s">
        <v>4250</v>
      </c>
      <c r="Q117" s="317" t="s">
        <v>4251</v>
      </c>
      <c r="R117" s="288">
        <v>1</v>
      </c>
      <c r="S117" s="288">
        <v>5656</v>
      </c>
    </row>
    <row r="118" spans="1:19" ht="42" customHeight="1" x14ac:dyDescent="0.25">
      <c r="A118" s="614">
        <v>35</v>
      </c>
      <c r="B118" s="326" t="s">
        <v>2529</v>
      </c>
      <c r="C118" s="326" t="s">
        <v>2528</v>
      </c>
      <c r="D118" s="326" t="s">
        <v>2527</v>
      </c>
      <c r="E118" s="326" t="s">
        <v>2526</v>
      </c>
      <c r="F118" s="326" t="s">
        <v>198</v>
      </c>
      <c r="G118" s="330" t="s">
        <v>2525</v>
      </c>
      <c r="H118" s="577">
        <v>7</v>
      </c>
      <c r="I118" s="326" t="s">
        <v>18</v>
      </c>
      <c r="J118" s="326" t="s">
        <v>2789</v>
      </c>
      <c r="K118" s="348">
        <v>1851000</v>
      </c>
      <c r="L118" s="326" t="s">
        <v>2518</v>
      </c>
      <c r="M118" s="326" t="s">
        <v>30</v>
      </c>
      <c r="N118" s="326" t="s">
        <v>22</v>
      </c>
      <c r="O118" s="326" t="s">
        <v>23</v>
      </c>
      <c r="P118" s="340">
        <v>2892</v>
      </c>
      <c r="Q118" s="330" t="s">
        <v>195</v>
      </c>
    </row>
    <row r="119" spans="1:19" ht="36" customHeight="1" x14ac:dyDescent="0.25">
      <c r="A119" s="614">
        <v>37</v>
      </c>
      <c r="B119" s="326" t="s">
        <v>2519</v>
      </c>
      <c r="C119" s="326" t="s">
        <v>2457</v>
      </c>
      <c r="D119" s="326" t="s">
        <v>2524</v>
      </c>
      <c r="E119" s="326" t="s">
        <v>2493</v>
      </c>
      <c r="F119" s="326" t="s">
        <v>135</v>
      </c>
      <c r="G119" s="330" t="s">
        <v>63</v>
      </c>
      <c r="H119" s="577">
        <v>1</v>
      </c>
      <c r="I119" s="326" t="s">
        <v>2523</v>
      </c>
      <c r="J119" s="326" t="s">
        <v>113</v>
      </c>
      <c r="K119" s="348">
        <v>436092</v>
      </c>
      <c r="L119" s="326" t="s">
        <v>2518</v>
      </c>
      <c r="M119" s="326" t="s">
        <v>2488</v>
      </c>
      <c r="N119" s="326" t="s">
        <v>22</v>
      </c>
      <c r="O119" s="326" t="s">
        <v>171</v>
      </c>
      <c r="P119" s="340">
        <v>2900</v>
      </c>
      <c r="Q119" s="330" t="s">
        <v>165</v>
      </c>
    </row>
    <row r="120" spans="1:19" ht="36" customHeight="1" x14ac:dyDescent="0.25">
      <c r="A120" s="614">
        <v>39</v>
      </c>
      <c r="B120" s="326" t="s">
        <v>2519</v>
      </c>
      <c r="C120" s="326" t="s">
        <v>2457</v>
      </c>
      <c r="D120" s="326" t="s">
        <v>2522</v>
      </c>
      <c r="E120" s="326" t="s">
        <v>2489</v>
      </c>
      <c r="F120" s="326" t="s">
        <v>135</v>
      </c>
      <c r="G120" s="330" t="s">
        <v>63</v>
      </c>
      <c r="H120" s="577">
        <v>2</v>
      </c>
      <c r="I120" s="326" t="s">
        <v>112</v>
      </c>
      <c r="J120" s="326" t="s">
        <v>113</v>
      </c>
      <c r="K120" s="348">
        <v>471407</v>
      </c>
      <c r="L120" s="326" t="s">
        <v>2518</v>
      </c>
      <c r="M120" s="326" t="s">
        <v>2488</v>
      </c>
      <c r="N120" s="326" t="s">
        <v>22</v>
      </c>
      <c r="O120" s="326" t="s">
        <v>171</v>
      </c>
      <c r="P120" s="340" t="s">
        <v>4498</v>
      </c>
      <c r="Q120" s="330" t="s">
        <v>165</v>
      </c>
    </row>
    <row r="121" spans="1:19" ht="46.5" customHeight="1" x14ac:dyDescent="0.25">
      <c r="A121" s="614">
        <v>40</v>
      </c>
      <c r="B121" s="326" t="s">
        <v>2519</v>
      </c>
      <c r="C121" s="326" t="s">
        <v>2457</v>
      </c>
      <c r="D121" s="326" t="s">
        <v>2521</v>
      </c>
      <c r="E121" s="326" t="s">
        <v>2493</v>
      </c>
      <c r="F121" s="326" t="s">
        <v>135</v>
      </c>
      <c r="G121" s="330" t="s">
        <v>63</v>
      </c>
      <c r="H121" s="577">
        <v>1</v>
      </c>
      <c r="I121" s="326" t="s">
        <v>18</v>
      </c>
      <c r="J121" s="326" t="s">
        <v>2789</v>
      </c>
      <c r="K121" s="348">
        <v>967585</v>
      </c>
      <c r="L121" s="326" t="s">
        <v>2518</v>
      </c>
      <c r="M121" s="326" t="s">
        <v>2491</v>
      </c>
      <c r="N121" s="326" t="s">
        <v>22</v>
      </c>
      <c r="O121" s="326" t="s">
        <v>171</v>
      </c>
      <c r="P121" s="340">
        <v>2943</v>
      </c>
      <c r="Q121" s="330" t="s">
        <v>165</v>
      </c>
    </row>
    <row r="122" spans="1:19" ht="90.75" customHeight="1" x14ac:dyDescent="0.25">
      <c r="A122" s="614">
        <v>41</v>
      </c>
      <c r="B122" s="326" t="s">
        <v>2519</v>
      </c>
      <c r="C122" s="326" t="s">
        <v>2457</v>
      </c>
      <c r="D122" s="326" t="s">
        <v>2520</v>
      </c>
      <c r="E122" s="326" t="s">
        <v>2493</v>
      </c>
      <c r="F122" s="326" t="s">
        <v>135</v>
      </c>
      <c r="G122" s="330" t="s">
        <v>63</v>
      </c>
      <c r="H122" s="577">
        <v>1</v>
      </c>
      <c r="I122" s="326" t="s">
        <v>18</v>
      </c>
      <c r="J122" s="326" t="s">
        <v>2789</v>
      </c>
      <c r="K122" s="348">
        <v>924539</v>
      </c>
      <c r="L122" s="326" t="s">
        <v>2518</v>
      </c>
      <c r="M122" s="326" t="s">
        <v>2487</v>
      </c>
      <c r="N122" s="326" t="s">
        <v>22</v>
      </c>
      <c r="O122" s="326" t="s">
        <v>171</v>
      </c>
      <c r="P122" s="340">
        <v>2944</v>
      </c>
      <c r="Q122" s="330" t="s">
        <v>165</v>
      </c>
    </row>
    <row r="123" spans="1:19" s="288" customFormat="1" ht="57" x14ac:dyDescent="0.25">
      <c r="A123" s="789">
        <v>47</v>
      </c>
      <c r="B123" s="317" t="s">
        <v>3326</v>
      </c>
      <c r="C123" s="317" t="s">
        <v>4166</v>
      </c>
      <c r="D123" s="317" t="s">
        <v>4174</v>
      </c>
      <c r="E123" s="317" t="s">
        <v>4167</v>
      </c>
      <c r="F123" s="378" t="s">
        <v>135</v>
      </c>
      <c r="G123" s="378" t="s">
        <v>63</v>
      </c>
      <c r="H123" s="560">
        <v>2</v>
      </c>
      <c r="I123" s="318" t="s">
        <v>18</v>
      </c>
      <c r="J123" s="318" t="s">
        <v>2789</v>
      </c>
      <c r="K123" s="344">
        <v>5117000</v>
      </c>
      <c r="L123" s="317" t="s">
        <v>2518</v>
      </c>
      <c r="M123" s="317" t="s">
        <v>2453</v>
      </c>
      <c r="N123" s="317" t="s">
        <v>22</v>
      </c>
      <c r="O123" s="317" t="s">
        <v>171</v>
      </c>
      <c r="P123" s="792" t="s">
        <v>4168</v>
      </c>
      <c r="Q123" s="317" t="s">
        <v>4169</v>
      </c>
      <c r="R123" s="288">
        <v>1</v>
      </c>
      <c r="S123" s="288">
        <v>1609</v>
      </c>
    </row>
    <row r="124" spans="1:19" s="288" customFormat="1" ht="45" x14ac:dyDescent="0.25">
      <c r="A124" s="790"/>
      <c r="B124" s="322"/>
      <c r="C124" s="322"/>
      <c r="D124" s="322" t="s">
        <v>4170</v>
      </c>
      <c r="E124" s="322" t="s">
        <v>4171</v>
      </c>
      <c r="F124" s="379" t="s">
        <v>135</v>
      </c>
      <c r="G124" s="379" t="s">
        <v>63</v>
      </c>
      <c r="H124" s="530">
        <v>1</v>
      </c>
      <c r="I124" s="320" t="s">
        <v>18</v>
      </c>
      <c r="J124" s="320" t="s">
        <v>2789</v>
      </c>
      <c r="K124" s="345">
        <v>1700000</v>
      </c>
      <c r="L124" s="322"/>
      <c r="M124" s="322"/>
      <c r="N124" s="322"/>
      <c r="O124" s="322"/>
      <c r="P124" s="793"/>
      <c r="Q124" s="322"/>
      <c r="R124" s="288">
        <v>2</v>
      </c>
    </row>
    <row r="125" spans="1:19" s="288" customFormat="1" ht="30" x14ac:dyDescent="0.25">
      <c r="A125" s="791"/>
      <c r="B125" s="322"/>
      <c r="C125" s="322"/>
      <c r="D125" s="322" t="s">
        <v>4172</v>
      </c>
      <c r="E125" s="322" t="s">
        <v>4173</v>
      </c>
      <c r="F125" s="379" t="s">
        <v>135</v>
      </c>
      <c r="G125" s="379" t="s">
        <v>63</v>
      </c>
      <c r="H125" s="530">
        <v>1</v>
      </c>
      <c r="I125" s="320" t="s">
        <v>18</v>
      </c>
      <c r="J125" s="320" t="s">
        <v>2789</v>
      </c>
      <c r="K125" s="345">
        <v>3417000</v>
      </c>
      <c r="L125" s="322"/>
      <c r="M125" s="322"/>
      <c r="N125" s="322"/>
      <c r="O125" s="322"/>
      <c r="P125" s="794"/>
      <c r="Q125" s="322"/>
      <c r="R125" s="288">
        <v>2</v>
      </c>
    </row>
    <row r="126" spans="1:19" ht="80.25" customHeight="1" x14ac:dyDescent="0.25">
      <c r="A126" s="614">
        <v>48</v>
      </c>
      <c r="B126" s="326" t="s">
        <v>2516</v>
      </c>
      <c r="C126" s="326" t="s">
        <v>2515</v>
      </c>
      <c r="D126" s="326" t="s">
        <v>2514</v>
      </c>
      <c r="E126" s="326" t="s">
        <v>153</v>
      </c>
      <c r="F126" s="326">
        <v>839</v>
      </c>
      <c r="G126" s="330" t="s">
        <v>449</v>
      </c>
      <c r="H126" s="577">
        <v>1</v>
      </c>
      <c r="I126" s="326" t="s">
        <v>18</v>
      </c>
      <c r="J126" s="326" t="s">
        <v>2789</v>
      </c>
      <c r="K126" s="348">
        <v>1400000</v>
      </c>
      <c r="L126" s="326" t="s">
        <v>2488</v>
      </c>
      <c r="M126" s="326" t="s">
        <v>2487</v>
      </c>
      <c r="N126" s="326" t="s">
        <v>22</v>
      </c>
      <c r="O126" s="326" t="s">
        <v>23</v>
      </c>
      <c r="P126" s="340">
        <v>1707</v>
      </c>
      <c r="Q126" s="330" t="s">
        <v>165</v>
      </c>
    </row>
    <row r="127" spans="1:19" s="289" customFormat="1" ht="42.75" x14ac:dyDescent="0.25">
      <c r="A127" s="708">
        <v>49</v>
      </c>
      <c r="B127" s="255" t="s">
        <v>167</v>
      </c>
      <c r="C127" s="255" t="s">
        <v>887</v>
      </c>
      <c r="D127" s="255" t="s">
        <v>4502</v>
      </c>
      <c r="E127" s="255" t="s">
        <v>4501</v>
      </c>
      <c r="F127" s="331">
        <v>8</v>
      </c>
      <c r="G127" s="255" t="s">
        <v>425</v>
      </c>
      <c r="H127" s="678">
        <v>201.68</v>
      </c>
      <c r="I127" s="255" t="s">
        <v>112</v>
      </c>
      <c r="J127" s="331" t="s">
        <v>3199</v>
      </c>
      <c r="K127" s="341">
        <v>4621059.8</v>
      </c>
      <c r="L127" s="326" t="s">
        <v>4661</v>
      </c>
      <c r="M127" s="255" t="s">
        <v>2491</v>
      </c>
      <c r="N127" s="255" t="s">
        <v>22</v>
      </c>
      <c r="O127" s="255" t="s">
        <v>23</v>
      </c>
      <c r="P127" s="711" t="s">
        <v>25</v>
      </c>
      <c r="Q127" s="255" t="s">
        <v>4611</v>
      </c>
      <c r="R127" s="289">
        <v>1</v>
      </c>
    </row>
    <row r="128" spans="1:19" s="289" customFormat="1" ht="105" x14ac:dyDescent="0.25">
      <c r="A128" s="709"/>
      <c r="B128" s="256"/>
      <c r="C128" s="256"/>
      <c r="D128" s="256" t="s">
        <v>2243</v>
      </c>
      <c r="E128" s="256" t="s">
        <v>2244</v>
      </c>
      <c r="F128" s="335">
        <v>8</v>
      </c>
      <c r="G128" s="335" t="s">
        <v>425</v>
      </c>
      <c r="H128" s="563">
        <v>197.18</v>
      </c>
      <c r="I128" s="256" t="s">
        <v>112</v>
      </c>
      <c r="J128" s="335" t="s">
        <v>3199</v>
      </c>
      <c r="K128" s="342">
        <v>4261059.8</v>
      </c>
      <c r="L128" s="256"/>
      <c r="M128" s="256"/>
      <c r="N128" s="256"/>
      <c r="O128" s="256"/>
      <c r="P128" s="712"/>
      <c r="Q128" s="256"/>
      <c r="R128" s="289">
        <v>2</v>
      </c>
    </row>
    <row r="129" spans="1:18" s="289" customFormat="1" ht="45" x14ac:dyDescent="0.25">
      <c r="A129" s="710"/>
      <c r="B129" s="256"/>
      <c r="C129" s="256"/>
      <c r="D129" s="256" t="s">
        <v>2513</v>
      </c>
      <c r="E129" s="256" t="s">
        <v>153</v>
      </c>
      <c r="F129" s="335">
        <v>8</v>
      </c>
      <c r="G129" s="335" t="s">
        <v>425</v>
      </c>
      <c r="H129" s="563">
        <v>4.5</v>
      </c>
      <c r="I129" s="256" t="s">
        <v>112</v>
      </c>
      <c r="J129" s="335" t="s">
        <v>2789</v>
      </c>
      <c r="K129" s="342">
        <v>360000</v>
      </c>
      <c r="L129" s="256"/>
      <c r="M129" s="256"/>
      <c r="N129" s="256"/>
      <c r="O129" s="256"/>
      <c r="P129" s="713"/>
      <c r="Q129" s="256"/>
      <c r="R129" s="289">
        <v>2</v>
      </c>
    </row>
    <row r="130" spans="1:18" ht="42.75" x14ac:dyDescent="0.25">
      <c r="A130" s="803">
        <v>50</v>
      </c>
      <c r="B130" s="326" t="s">
        <v>2501</v>
      </c>
      <c r="C130" s="326" t="s">
        <v>2512</v>
      </c>
      <c r="D130" s="326" t="s">
        <v>2511</v>
      </c>
      <c r="E130" s="326" t="s">
        <v>153</v>
      </c>
      <c r="F130" s="326" t="s">
        <v>834</v>
      </c>
      <c r="G130" s="330" t="s">
        <v>425</v>
      </c>
      <c r="H130" s="577">
        <v>94.53</v>
      </c>
      <c r="I130" s="326" t="s">
        <v>1230</v>
      </c>
      <c r="J130" s="326" t="s">
        <v>113</v>
      </c>
      <c r="K130" s="348">
        <v>2202550.94</v>
      </c>
      <c r="L130" s="326" t="s">
        <v>2488</v>
      </c>
      <c r="M130" s="326" t="s">
        <v>2491</v>
      </c>
      <c r="N130" s="326" t="s">
        <v>22</v>
      </c>
      <c r="O130" s="326" t="s">
        <v>23</v>
      </c>
      <c r="P130" s="809">
        <v>1802</v>
      </c>
      <c r="Q130" s="330" t="s">
        <v>165</v>
      </c>
    </row>
    <row r="131" spans="1:18" ht="45" x14ac:dyDescent="0.25">
      <c r="A131" s="804"/>
      <c r="B131" s="146"/>
      <c r="D131" s="327" t="s">
        <v>1536</v>
      </c>
      <c r="E131" s="327" t="s">
        <v>153</v>
      </c>
      <c r="F131" s="326" t="s">
        <v>834</v>
      </c>
      <c r="G131" s="328" t="s">
        <v>425</v>
      </c>
      <c r="H131" s="561">
        <v>1.1499999999999999</v>
      </c>
      <c r="I131" s="326" t="s">
        <v>1230</v>
      </c>
      <c r="J131" s="326" t="s">
        <v>113</v>
      </c>
      <c r="K131" s="373">
        <v>40761.93</v>
      </c>
      <c r="L131" s="327"/>
      <c r="M131" s="327"/>
      <c r="N131" s="327"/>
      <c r="O131" s="327"/>
      <c r="P131" s="810"/>
      <c r="Q131" s="328"/>
    </row>
    <row r="132" spans="1:18" ht="135" x14ac:dyDescent="0.25">
      <c r="A132" s="804"/>
      <c r="B132" s="327"/>
      <c r="C132" s="327"/>
      <c r="D132" s="327" t="s">
        <v>1537</v>
      </c>
      <c r="E132" s="327" t="s">
        <v>1538</v>
      </c>
      <c r="F132" s="326" t="s">
        <v>834</v>
      </c>
      <c r="G132" s="328" t="s">
        <v>425</v>
      </c>
      <c r="H132" s="561">
        <v>2.2000000000000002</v>
      </c>
      <c r="I132" s="327" t="s">
        <v>1230</v>
      </c>
      <c r="J132" s="327" t="s">
        <v>113</v>
      </c>
      <c r="K132" s="373">
        <v>82824.88</v>
      </c>
      <c r="L132" s="327"/>
      <c r="M132" s="327"/>
      <c r="N132" s="327"/>
      <c r="O132" s="327"/>
      <c r="P132" s="810"/>
      <c r="Q132" s="328"/>
    </row>
    <row r="133" spans="1:18" ht="135" x14ac:dyDescent="0.25">
      <c r="A133" s="804"/>
      <c r="B133" s="327"/>
      <c r="C133" s="327"/>
      <c r="D133" s="327" t="s">
        <v>1539</v>
      </c>
      <c r="E133" s="327" t="s">
        <v>1540</v>
      </c>
      <c r="F133" s="326" t="s">
        <v>834</v>
      </c>
      <c r="G133" s="328" t="s">
        <v>425</v>
      </c>
      <c r="H133" s="561">
        <v>0.72</v>
      </c>
      <c r="I133" s="326" t="s">
        <v>1230</v>
      </c>
      <c r="J133" s="326" t="s">
        <v>113</v>
      </c>
      <c r="K133" s="373">
        <v>33434.129999999997</v>
      </c>
      <c r="L133" s="327"/>
      <c r="M133" s="327"/>
      <c r="N133" s="327"/>
      <c r="O133" s="327"/>
      <c r="P133" s="810"/>
      <c r="Q133" s="328"/>
    </row>
    <row r="134" spans="1:18" ht="135" x14ac:dyDescent="0.25">
      <c r="A134" s="804"/>
      <c r="B134" s="327"/>
      <c r="C134" s="327"/>
      <c r="D134" s="327" t="s">
        <v>1541</v>
      </c>
      <c r="E134" s="327" t="s">
        <v>1542</v>
      </c>
      <c r="F134" s="326" t="s">
        <v>834</v>
      </c>
      <c r="G134" s="328" t="s">
        <v>425</v>
      </c>
      <c r="H134" s="561">
        <v>35.049999999999997</v>
      </c>
      <c r="I134" s="327" t="s">
        <v>1230</v>
      </c>
      <c r="J134" s="327" t="s">
        <v>113</v>
      </c>
      <c r="K134" s="373">
        <v>771100</v>
      </c>
      <c r="L134" s="327"/>
      <c r="M134" s="327"/>
      <c r="N134" s="327"/>
      <c r="O134" s="327"/>
      <c r="P134" s="810"/>
      <c r="Q134" s="328"/>
    </row>
    <row r="135" spans="1:18" ht="135" x14ac:dyDescent="0.25">
      <c r="A135" s="805"/>
      <c r="B135" s="327"/>
      <c r="C135" s="327"/>
      <c r="D135" s="327" t="s">
        <v>1543</v>
      </c>
      <c r="E135" s="327" t="s">
        <v>1544</v>
      </c>
      <c r="F135" s="326" t="s">
        <v>834</v>
      </c>
      <c r="G135" s="328" t="s">
        <v>425</v>
      </c>
      <c r="H135" s="561">
        <v>55.41</v>
      </c>
      <c r="I135" s="326" t="s">
        <v>1230</v>
      </c>
      <c r="J135" s="326" t="s">
        <v>113</v>
      </c>
      <c r="K135" s="373">
        <v>1274430</v>
      </c>
      <c r="L135" s="327"/>
      <c r="M135" s="327"/>
      <c r="N135" s="327"/>
      <c r="O135" s="327"/>
      <c r="P135" s="811"/>
      <c r="Q135" s="328"/>
    </row>
    <row r="136" spans="1:18" s="288" customFormat="1" ht="57" x14ac:dyDescent="0.25">
      <c r="A136" s="789">
        <v>51</v>
      </c>
      <c r="B136" s="317" t="s">
        <v>830</v>
      </c>
      <c r="C136" s="317" t="s">
        <v>873</v>
      </c>
      <c r="D136" s="317" t="s">
        <v>4229</v>
      </c>
      <c r="E136" s="317" t="s">
        <v>153</v>
      </c>
      <c r="F136" s="380" t="s">
        <v>834</v>
      </c>
      <c r="G136" s="380" t="s">
        <v>425</v>
      </c>
      <c r="H136" s="579">
        <v>757.91</v>
      </c>
      <c r="I136" s="380" t="s">
        <v>112</v>
      </c>
      <c r="J136" s="380" t="s">
        <v>3255</v>
      </c>
      <c r="K136" s="381">
        <v>3803570</v>
      </c>
      <c r="L136" s="382" t="s">
        <v>2488</v>
      </c>
      <c r="M136" s="382" t="s">
        <v>30</v>
      </c>
      <c r="N136" s="382" t="s">
        <v>22</v>
      </c>
      <c r="O136" s="380" t="s">
        <v>23</v>
      </c>
      <c r="P136" s="792" t="s">
        <v>4225</v>
      </c>
    </row>
    <row r="137" spans="1:18" s="288" customFormat="1" ht="60" x14ac:dyDescent="0.25">
      <c r="A137" s="790"/>
      <c r="B137" s="322"/>
      <c r="C137" s="322"/>
      <c r="D137" s="322" t="s">
        <v>4226</v>
      </c>
      <c r="E137" s="322" t="s">
        <v>153</v>
      </c>
      <c r="F137" s="383" t="s">
        <v>834</v>
      </c>
      <c r="G137" s="383" t="s">
        <v>425</v>
      </c>
      <c r="H137" s="580">
        <v>7</v>
      </c>
      <c r="I137" s="383" t="s">
        <v>112</v>
      </c>
      <c r="J137" s="383" t="s">
        <v>3255</v>
      </c>
      <c r="K137" s="384">
        <v>18200</v>
      </c>
      <c r="L137" s="385"/>
      <c r="M137" s="385"/>
      <c r="N137" s="385"/>
      <c r="O137" s="385"/>
      <c r="P137" s="793"/>
    </row>
    <row r="138" spans="1:18" s="288" customFormat="1" ht="60" x14ac:dyDescent="0.25">
      <c r="A138" s="790"/>
      <c r="B138" s="322"/>
      <c r="C138" s="322"/>
      <c r="D138" s="322" t="s">
        <v>1231</v>
      </c>
      <c r="E138" s="322" t="s">
        <v>153</v>
      </c>
      <c r="F138" s="383" t="s">
        <v>834</v>
      </c>
      <c r="G138" s="383" t="s">
        <v>425</v>
      </c>
      <c r="H138" s="580">
        <v>499.28000000000003</v>
      </c>
      <c r="I138" s="383" t="s">
        <v>112</v>
      </c>
      <c r="J138" s="383" t="s">
        <v>3255</v>
      </c>
      <c r="K138" s="384">
        <v>1847336</v>
      </c>
      <c r="L138" s="385"/>
      <c r="M138" s="385"/>
      <c r="N138" s="385"/>
      <c r="O138" s="385"/>
      <c r="P138" s="793"/>
    </row>
    <row r="139" spans="1:18" s="288" customFormat="1" ht="60" x14ac:dyDescent="0.25">
      <c r="A139" s="790"/>
      <c r="B139" s="322"/>
      <c r="C139" s="322"/>
      <c r="D139" s="322" t="s">
        <v>423</v>
      </c>
      <c r="E139" s="322" t="s">
        <v>153</v>
      </c>
      <c r="F139" s="383" t="s">
        <v>834</v>
      </c>
      <c r="G139" s="383" t="s">
        <v>425</v>
      </c>
      <c r="H139" s="580">
        <v>242.63</v>
      </c>
      <c r="I139" s="383" t="s">
        <v>112</v>
      </c>
      <c r="J139" s="383" t="s">
        <v>3255</v>
      </c>
      <c r="K139" s="384">
        <v>1892514</v>
      </c>
      <c r="L139" s="385"/>
      <c r="M139" s="385"/>
      <c r="N139" s="385"/>
      <c r="O139" s="385"/>
      <c r="P139" s="793"/>
    </row>
    <row r="140" spans="1:18" s="288" customFormat="1" ht="60" x14ac:dyDescent="0.25">
      <c r="A140" s="790"/>
      <c r="B140" s="322"/>
      <c r="C140" s="322"/>
      <c r="D140" s="322" t="s">
        <v>4227</v>
      </c>
      <c r="E140" s="322" t="s">
        <v>153</v>
      </c>
      <c r="F140" s="383" t="s">
        <v>834</v>
      </c>
      <c r="G140" s="383" t="s">
        <v>425</v>
      </c>
      <c r="H140" s="580">
        <v>2</v>
      </c>
      <c r="I140" s="383" t="s">
        <v>112</v>
      </c>
      <c r="J140" s="383" t="s">
        <v>3255</v>
      </c>
      <c r="K140" s="384">
        <v>17800</v>
      </c>
      <c r="L140" s="385"/>
      <c r="M140" s="385"/>
      <c r="N140" s="385"/>
      <c r="O140" s="385"/>
      <c r="P140" s="793"/>
    </row>
    <row r="141" spans="1:18" s="288" customFormat="1" ht="60" x14ac:dyDescent="0.25">
      <c r="A141" s="790"/>
      <c r="B141" s="322"/>
      <c r="C141" s="322"/>
      <c r="D141" s="322" t="s">
        <v>4228</v>
      </c>
      <c r="E141" s="322" t="s">
        <v>153</v>
      </c>
      <c r="F141" s="383" t="s">
        <v>834</v>
      </c>
      <c r="G141" s="383" t="s">
        <v>425</v>
      </c>
      <c r="H141" s="580">
        <v>7</v>
      </c>
      <c r="I141" s="383" t="s">
        <v>112</v>
      </c>
      <c r="J141" s="383" t="s">
        <v>3255</v>
      </c>
      <c r="K141" s="384">
        <v>27720</v>
      </c>
      <c r="L141" s="385"/>
      <c r="M141" s="385"/>
      <c r="N141" s="385"/>
      <c r="O141" s="385"/>
      <c r="P141" s="793"/>
    </row>
    <row r="142" spans="1:18" s="288" customFormat="1" ht="57" x14ac:dyDescent="0.25">
      <c r="A142" s="789">
        <v>52</v>
      </c>
      <c r="B142" s="317" t="s">
        <v>167</v>
      </c>
      <c r="C142" s="317" t="s">
        <v>4507</v>
      </c>
      <c r="D142" s="317" t="s">
        <v>4508</v>
      </c>
      <c r="E142" s="317" t="s">
        <v>153</v>
      </c>
      <c r="F142" s="318">
        <v>796</v>
      </c>
      <c r="G142" s="317" t="s">
        <v>17</v>
      </c>
      <c r="H142" s="560">
        <v>11995</v>
      </c>
      <c r="I142" s="318" t="s">
        <v>112</v>
      </c>
      <c r="J142" s="318" t="s">
        <v>3255</v>
      </c>
      <c r="K142" s="344">
        <v>927457</v>
      </c>
      <c r="L142" s="317" t="s">
        <v>2488</v>
      </c>
      <c r="M142" s="317" t="s">
        <v>30</v>
      </c>
      <c r="N142" s="317" t="s">
        <v>22</v>
      </c>
      <c r="O142" s="317" t="s">
        <v>23</v>
      </c>
      <c r="P142" s="792">
        <v>1833</v>
      </c>
      <c r="Q142" s="317" t="s">
        <v>165</v>
      </c>
      <c r="R142" s="288">
        <v>1</v>
      </c>
    </row>
    <row r="143" spans="1:18" s="288" customFormat="1" ht="30" x14ac:dyDescent="0.25">
      <c r="A143" s="790"/>
      <c r="B143" s="322"/>
      <c r="C143" s="322"/>
      <c r="D143" s="322" t="s">
        <v>1149</v>
      </c>
      <c r="E143" s="322" t="s">
        <v>153</v>
      </c>
      <c r="F143" s="320">
        <v>796</v>
      </c>
      <c r="G143" s="322" t="s">
        <v>17</v>
      </c>
      <c r="H143" s="530">
        <v>6000</v>
      </c>
      <c r="I143" s="320" t="s">
        <v>112</v>
      </c>
      <c r="J143" s="320" t="s">
        <v>2789</v>
      </c>
      <c r="K143" s="345">
        <v>360000</v>
      </c>
      <c r="L143" s="322"/>
      <c r="M143" s="322"/>
      <c r="N143" s="322"/>
      <c r="O143" s="322"/>
      <c r="P143" s="793"/>
      <c r="Q143" s="322"/>
      <c r="R143" s="288">
        <v>2</v>
      </c>
    </row>
    <row r="144" spans="1:18" s="288" customFormat="1" ht="120" x14ac:dyDescent="0.25">
      <c r="A144" s="790"/>
      <c r="B144" s="322"/>
      <c r="C144" s="322"/>
      <c r="D144" s="322" t="s">
        <v>260</v>
      </c>
      <c r="E144" s="322" t="s">
        <v>261</v>
      </c>
      <c r="F144" s="320">
        <v>796</v>
      </c>
      <c r="G144" s="322" t="s">
        <v>17</v>
      </c>
      <c r="H144" s="530">
        <v>1624</v>
      </c>
      <c r="I144" s="320" t="s">
        <v>112</v>
      </c>
      <c r="J144" s="320" t="s">
        <v>2804</v>
      </c>
      <c r="K144" s="345">
        <v>25984</v>
      </c>
      <c r="L144" s="322"/>
      <c r="M144" s="322"/>
      <c r="N144" s="322"/>
      <c r="O144" s="322"/>
      <c r="P144" s="793"/>
      <c r="Q144" s="322"/>
      <c r="R144" s="288">
        <v>2</v>
      </c>
    </row>
    <row r="145" spans="1:18" s="288" customFormat="1" ht="120" x14ac:dyDescent="0.25">
      <c r="A145" s="790"/>
      <c r="B145" s="322"/>
      <c r="C145" s="322"/>
      <c r="D145" s="322" t="s">
        <v>2271</v>
      </c>
      <c r="E145" s="322" t="s">
        <v>261</v>
      </c>
      <c r="F145" s="320">
        <v>796</v>
      </c>
      <c r="G145" s="322" t="s">
        <v>17</v>
      </c>
      <c r="H145" s="530">
        <v>8</v>
      </c>
      <c r="I145" s="320" t="s">
        <v>112</v>
      </c>
      <c r="J145" s="320" t="s">
        <v>2895</v>
      </c>
      <c r="K145" s="345">
        <v>208</v>
      </c>
      <c r="L145" s="322"/>
      <c r="M145" s="322"/>
      <c r="N145" s="322"/>
      <c r="O145" s="322"/>
      <c r="P145" s="793"/>
      <c r="Q145" s="322"/>
      <c r="R145" s="288">
        <v>2</v>
      </c>
    </row>
    <row r="146" spans="1:18" s="288" customFormat="1" ht="30" x14ac:dyDescent="0.25">
      <c r="A146" s="790"/>
      <c r="B146" s="322"/>
      <c r="C146" s="322"/>
      <c r="D146" s="322" t="s">
        <v>2510</v>
      </c>
      <c r="E146" s="322" t="s">
        <v>2507</v>
      </c>
      <c r="F146" s="320">
        <v>796</v>
      </c>
      <c r="G146" s="322" t="s">
        <v>17</v>
      </c>
      <c r="H146" s="530">
        <v>50</v>
      </c>
      <c r="I146" s="320" t="s">
        <v>112</v>
      </c>
      <c r="J146" s="320" t="s">
        <v>2789</v>
      </c>
      <c r="K146" s="345">
        <v>20000</v>
      </c>
      <c r="L146" s="322"/>
      <c r="M146" s="322"/>
      <c r="N146" s="322"/>
      <c r="O146" s="322"/>
      <c r="P146" s="793"/>
      <c r="Q146" s="322"/>
      <c r="R146" s="288">
        <v>2</v>
      </c>
    </row>
    <row r="147" spans="1:18" s="288" customFormat="1" ht="30" x14ac:dyDescent="0.25">
      <c r="A147" s="790"/>
      <c r="B147" s="322"/>
      <c r="C147" s="322"/>
      <c r="D147" s="322" t="s">
        <v>2509</v>
      </c>
      <c r="E147" s="322" t="s">
        <v>2507</v>
      </c>
      <c r="F147" s="320">
        <v>796</v>
      </c>
      <c r="G147" s="322" t="s">
        <v>17</v>
      </c>
      <c r="H147" s="530">
        <v>50</v>
      </c>
      <c r="I147" s="320" t="s">
        <v>112</v>
      </c>
      <c r="J147" s="320" t="s">
        <v>2789</v>
      </c>
      <c r="K147" s="345">
        <v>20000</v>
      </c>
      <c r="L147" s="322"/>
      <c r="M147" s="322"/>
      <c r="N147" s="322"/>
      <c r="O147" s="322"/>
      <c r="P147" s="793"/>
      <c r="Q147" s="322"/>
      <c r="R147" s="288">
        <v>2</v>
      </c>
    </row>
    <row r="148" spans="1:18" s="288" customFormat="1" ht="30" x14ac:dyDescent="0.25">
      <c r="A148" s="790"/>
      <c r="B148" s="322"/>
      <c r="C148" s="322"/>
      <c r="D148" s="322" t="s">
        <v>2508</v>
      </c>
      <c r="E148" s="322" t="s">
        <v>2507</v>
      </c>
      <c r="F148" s="320">
        <v>796</v>
      </c>
      <c r="G148" s="322" t="s">
        <v>17</v>
      </c>
      <c r="H148" s="530">
        <v>100</v>
      </c>
      <c r="I148" s="320" t="s">
        <v>112</v>
      </c>
      <c r="J148" s="320" t="s">
        <v>2789</v>
      </c>
      <c r="K148" s="345">
        <v>40000</v>
      </c>
      <c r="L148" s="322"/>
      <c r="M148" s="322"/>
      <c r="N148" s="322"/>
      <c r="O148" s="322"/>
      <c r="P148" s="793"/>
      <c r="Q148" s="322"/>
      <c r="R148" s="288">
        <v>2</v>
      </c>
    </row>
    <row r="149" spans="1:18" s="288" customFormat="1" ht="45" x14ac:dyDescent="0.25">
      <c r="A149" s="790"/>
      <c r="B149" s="322"/>
      <c r="C149" s="322"/>
      <c r="D149" s="322" t="s">
        <v>1065</v>
      </c>
      <c r="E149" s="322" t="s">
        <v>3474</v>
      </c>
      <c r="F149" s="320">
        <v>796</v>
      </c>
      <c r="G149" s="322" t="s">
        <v>17</v>
      </c>
      <c r="H149" s="530">
        <v>7</v>
      </c>
      <c r="I149" s="320" t="s">
        <v>112</v>
      </c>
      <c r="J149" s="320" t="s">
        <v>2822</v>
      </c>
      <c r="K149" s="345">
        <v>1540</v>
      </c>
      <c r="L149" s="322"/>
      <c r="M149" s="322"/>
      <c r="N149" s="322"/>
      <c r="O149" s="322"/>
      <c r="P149" s="793"/>
      <c r="Q149" s="322"/>
      <c r="R149" s="288">
        <v>2</v>
      </c>
    </row>
    <row r="150" spans="1:18" s="288" customFormat="1" ht="30" x14ac:dyDescent="0.25">
      <c r="A150" s="790"/>
      <c r="B150" s="322"/>
      <c r="C150" s="322"/>
      <c r="D150" s="322" t="s">
        <v>1173</v>
      </c>
      <c r="E150" s="322" t="s">
        <v>153</v>
      </c>
      <c r="F150" s="320">
        <v>796</v>
      </c>
      <c r="G150" s="322" t="s">
        <v>17</v>
      </c>
      <c r="H150" s="530">
        <v>466</v>
      </c>
      <c r="I150" s="320" t="s">
        <v>112</v>
      </c>
      <c r="J150" s="320" t="s">
        <v>2831</v>
      </c>
      <c r="K150" s="345">
        <v>163100</v>
      </c>
      <c r="L150" s="322"/>
      <c r="M150" s="322"/>
      <c r="N150" s="322"/>
      <c r="O150" s="322"/>
      <c r="P150" s="793"/>
      <c r="Q150" s="322"/>
      <c r="R150" s="288">
        <v>2</v>
      </c>
    </row>
    <row r="151" spans="1:18" s="288" customFormat="1" ht="30" x14ac:dyDescent="0.25">
      <c r="A151" s="790"/>
      <c r="B151" s="322"/>
      <c r="C151" s="322"/>
      <c r="D151" s="322" t="s">
        <v>1174</v>
      </c>
      <c r="E151" s="322" t="s">
        <v>153</v>
      </c>
      <c r="F151" s="320">
        <v>796</v>
      </c>
      <c r="G151" s="322" t="s">
        <v>17</v>
      </c>
      <c r="H151" s="530">
        <v>57</v>
      </c>
      <c r="I151" s="320" t="s">
        <v>112</v>
      </c>
      <c r="J151" s="320" t="s">
        <v>3229</v>
      </c>
      <c r="K151" s="345">
        <v>5643</v>
      </c>
      <c r="L151" s="322"/>
      <c r="M151" s="322"/>
      <c r="N151" s="322"/>
      <c r="O151" s="322"/>
      <c r="P151" s="793"/>
      <c r="Q151" s="322"/>
      <c r="R151" s="288">
        <v>2</v>
      </c>
    </row>
    <row r="152" spans="1:18" s="288" customFormat="1" ht="30" x14ac:dyDescent="0.25">
      <c r="A152" s="790"/>
      <c r="B152" s="322"/>
      <c r="C152" s="322"/>
      <c r="D152" s="322" t="s">
        <v>1175</v>
      </c>
      <c r="E152" s="322" t="s">
        <v>153</v>
      </c>
      <c r="F152" s="320">
        <v>796</v>
      </c>
      <c r="G152" s="322" t="s">
        <v>17</v>
      </c>
      <c r="H152" s="530">
        <v>3</v>
      </c>
      <c r="I152" s="320" t="s">
        <v>112</v>
      </c>
      <c r="J152" s="320" t="s">
        <v>2789</v>
      </c>
      <c r="K152" s="345">
        <v>390</v>
      </c>
      <c r="L152" s="322"/>
      <c r="M152" s="322"/>
      <c r="N152" s="322"/>
      <c r="O152" s="322"/>
      <c r="P152" s="793"/>
      <c r="Q152" s="322"/>
      <c r="R152" s="288">
        <v>2</v>
      </c>
    </row>
    <row r="153" spans="1:18" s="288" customFormat="1" ht="30" x14ac:dyDescent="0.25">
      <c r="A153" s="790"/>
      <c r="B153" s="322"/>
      <c r="C153" s="322"/>
      <c r="D153" s="322" t="s">
        <v>1176</v>
      </c>
      <c r="E153" s="322" t="s">
        <v>153</v>
      </c>
      <c r="F153" s="320">
        <v>796</v>
      </c>
      <c r="G153" s="322" t="s">
        <v>17</v>
      </c>
      <c r="H153" s="530">
        <v>32</v>
      </c>
      <c r="I153" s="320" t="s">
        <v>112</v>
      </c>
      <c r="J153" s="320" t="s">
        <v>2786</v>
      </c>
      <c r="K153" s="345">
        <v>3168</v>
      </c>
      <c r="L153" s="322"/>
      <c r="M153" s="322"/>
      <c r="N153" s="322"/>
      <c r="O153" s="322"/>
      <c r="P153" s="793"/>
      <c r="Q153" s="322"/>
      <c r="R153" s="288">
        <v>2</v>
      </c>
    </row>
    <row r="154" spans="1:18" s="288" customFormat="1" ht="45" x14ac:dyDescent="0.25">
      <c r="A154" s="790"/>
      <c r="B154" s="322"/>
      <c r="C154" s="322"/>
      <c r="D154" s="322" t="s">
        <v>1066</v>
      </c>
      <c r="E154" s="322" t="s">
        <v>3474</v>
      </c>
      <c r="F154" s="320">
        <v>796</v>
      </c>
      <c r="G154" s="322" t="s">
        <v>17</v>
      </c>
      <c r="H154" s="530">
        <v>132</v>
      </c>
      <c r="I154" s="320" t="s">
        <v>112</v>
      </c>
      <c r="J154" s="320" t="s">
        <v>2786</v>
      </c>
      <c r="K154" s="345">
        <v>11352</v>
      </c>
      <c r="L154" s="322"/>
      <c r="M154" s="322"/>
      <c r="N154" s="322"/>
      <c r="O154" s="322"/>
      <c r="P154" s="793"/>
      <c r="Q154" s="322"/>
      <c r="R154" s="288">
        <v>2</v>
      </c>
    </row>
    <row r="155" spans="1:18" s="288" customFormat="1" ht="45" x14ac:dyDescent="0.25">
      <c r="A155" s="790"/>
      <c r="B155" s="322"/>
      <c r="C155" s="322"/>
      <c r="D155" s="322" t="s">
        <v>1067</v>
      </c>
      <c r="E155" s="322" t="s">
        <v>3474</v>
      </c>
      <c r="F155" s="320">
        <v>796</v>
      </c>
      <c r="G155" s="322" t="s">
        <v>17</v>
      </c>
      <c r="H155" s="530">
        <v>522</v>
      </c>
      <c r="I155" s="320" t="s">
        <v>112</v>
      </c>
      <c r="J155" s="320" t="s">
        <v>4509</v>
      </c>
      <c r="K155" s="345">
        <v>51678</v>
      </c>
      <c r="L155" s="322"/>
      <c r="M155" s="322"/>
      <c r="N155" s="322"/>
      <c r="O155" s="322"/>
      <c r="P155" s="793"/>
      <c r="Q155" s="322"/>
      <c r="R155" s="288">
        <v>2</v>
      </c>
    </row>
    <row r="156" spans="1:18" s="288" customFormat="1" ht="45" x14ac:dyDescent="0.25">
      <c r="A156" s="790"/>
      <c r="B156" s="322"/>
      <c r="C156" s="322"/>
      <c r="D156" s="322" t="s">
        <v>1177</v>
      </c>
      <c r="E156" s="322" t="s">
        <v>3474</v>
      </c>
      <c r="F156" s="320">
        <v>796</v>
      </c>
      <c r="G156" s="322" t="s">
        <v>17</v>
      </c>
      <c r="H156" s="530">
        <v>103</v>
      </c>
      <c r="I156" s="320" t="s">
        <v>112</v>
      </c>
      <c r="J156" s="320" t="s">
        <v>2789</v>
      </c>
      <c r="K156" s="345">
        <v>13390</v>
      </c>
      <c r="L156" s="322"/>
      <c r="M156" s="322"/>
      <c r="N156" s="322"/>
      <c r="O156" s="322"/>
      <c r="P156" s="793"/>
      <c r="Q156" s="322"/>
      <c r="R156" s="288">
        <v>2</v>
      </c>
    </row>
    <row r="157" spans="1:18" s="288" customFormat="1" ht="45" x14ac:dyDescent="0.25">
      <c r="A157" s="790"/>
      <c r="B157" s="322"/>
      <c r="C157" s="322"/>
      <c r="D157" s="322" t="s">
        <v>1178</v>
      </c>
      <c r="E157" s="322" t="s">
        <v>3474</v>
      </c>
      <c r="F157" s="320">
        <v>796</v>
      </c>
      <c r="G157" s="322" t="s">
        <v>17</v>
      </c>
      <c r="H157" s="530">
        <v>1189</v>
      </c>
      <c r="I157" s="320" t="s">
        <v>112</v>
      </c>
      <c r="J157" s="320" t="s">
        <v>4510</v>
      </c>
      <c r="K157" s="345">
        <v>117711</v>
      </c>
      <c r="L157" s="322"/>
      <c r="M157" s="322"/>
      <c r="N157" s="322"/>
      <c r="O157" s="322"/>
      <c r="P157" s="793"/>
      <c r="Q157" s="322"/>
      <c r="R157" s="288">
        <v>2</v>
      </c>
    </row>
    <row r="158" spans="1:18" s="288" customFormat="1" ht="45" x14ac:dyDescent="0.25">
      <c r="A158" s="790"/>
      <c r="B158" s="322"/>
      <c r="C158" s="322"/>
      <c r="D158" s="322" t="s">
        <v>1068</v>
      </c>
      <c r="E158" s="322" t="s">
        <v>3474</v>
      </c>
      <c r="F158" s="320">
        <v>796</v>
      </c>
      <c r="G158" s="322" t="s">
        <v>17</v>
      </c>
      <c r="H158" s="530">
        <v>1</v>
      </c>
      <c r="I158" s="320" t="s">
        <v>112</v>
      </c>
      <c r="J158" s="320" t="s">
        <v>2822</v>
      </c>
      <c r="K158" s="345">
        <v>99</v>
      </c>
      <c r="L158" s="322"/>
      <c r="M158" s="322"/>
      <c r="N158" s="322"/>
      <c r="O158" s="322"/>
      <c r="P158" s="793"/>
      <c r="Q158" s="322"/>
      <c r="R158" s="288">
        <v>2</v>
      </c>
    </row>
    <row r="159" spans="1:18" s="288" customFormat="1" ht="45" x14ac:dyDescent="0.25">
      <c r="A159" s="790"/>
      <c r="B159" s="322"/>
      <c r="C159" s="322"/>
      <c r="D159" s="322" t="s">
        <v>1069</v>
      </c>
      <c r="E159" s="322" t="s">
        <v>3474</v>
      </c>
      <c r="F159" s="320">
        <v>796</v>
      </c>
      <c r="G159" s="322" t="s">
        <v>17</v>
      </c>
      <c r="H159" s="530">
        <v>1528</v>
      </c>
      <c r="I159" s="320" t="s">
        <v>112</v>
      </c>
      <c r="J159" s="320" t="s">
        <v>2831</v>
      </c>
      <c r="K159" s="345">
        <v>79440</v>
      </c>
      <c r="L159" s="322"/>
      <c r="M159" s="322"/>
      <c r="N159" s="322"/>
      <c r="O159" s="322"/>
      <c r="P159" s="793"/>
      <c r="Q159" s="322"/>
      <c r="R159" s="288">
        <v>2</v>
      </c>
    </row>
    <row r="160" spans="1:18" s="288" customFormat="1" ht="30" x14ac:dyDescent="0.25">
      <c r="A160" s="790"/>
      <c r="B160" s="322"/>
      <c r="C160" s="322"/>
      <c r="D160" s="322" t="s">
        <v>1185</v>
      </c>
      <c r="E160" s="322" t="s">
        <v>153</v>
      </c>
      <c r="F160" s="320">
        <v>796</v>
      </c>
      <c r="G160" s="322" t="s">
        <v>17</v>
      </c>
      <c r="H160" s="530">
        <v>39</v>
      </c>
      <c r="I160" s="320" t="s">
        <v>112</v>
      </c>
      <c r="J160" s="320" t="s">
        <v>3258</v>
      </c>
      <c r="K160" s="345">
        <v>4680</v>
      </c>
      <c r="L160" s="322"/>
      <c r="M160" s="322"/>
      <c r="N160" s="322"/>
      <c r="O160" s="322"/>
      <c r="P160" s="793"/>
      <c r="Q160" s="322"/>
      <c r="R160" s="288">
        <v>2</v>
      </c>
    </row>
    <row r="161" spans="1:18" s="288" customFormat="1" ht="90" x14ac:dyDescent="0.25">
      <c r="A161" s="790"/>
      <c r="B161" s="322"/>
      <c r="C161" s="322"/>
      <c r="D161" s="322" t="s">
        <v>1192</v>
      </c>
      <c r="E161" s="322" t="s">
        <v>1193</v>
      </c>
      <c r="F161" s="320">
        <v>796</v>
      </c>
      <c r="G161" s="322" t="s">
        <v>17</v>
      </c>
      <c r="H161" s="530">
        <v>59</v>
      </c>
      <c r="I161" s="320" t="s">
        <v>112</v>
      </c>
      <c r="J161" s="320" t="s">
        <v>2832</v>
      </c>
      <c r="K161" s="345">
        <v>5074</v>
      </c>
      <c r="L161" s="322"/>
      <c r="M161" s="322"/>
      <c r="N161" s="322"/>
      <c r="O161" s="322"/>
      <c r="P161" s="793"/>
      <c r="Q161" s="322"/>
      <c r="R161" s="288">
        <v>2</v>
      </c>
    </row>
    <row r="162" spans="1:18" s="288" customFormat="1" ht="90" x14ac:dyDescent="0.25">
      <c r="A162" s="790"/>
      <c r="B162" s="322"/>
      <c r="C162" s="322"/>
      <c r="D162" s="322" t="s">
        <v>1194</v>
      </c>
      <c r="E162" s="322" t="s">
        <v>1195</v>
      </c>
      <c r="F162" s="320">
        <v>796</v>
      </c>
      <c r="G162" s="322" t="s">
        <v>17</v>
      </c>
      <c r="H162" s="530">
        <v>4</v>
      </c>
      <c r="I162" s="320" t="s">
        <v>112</v>
      </c>
      <c r="J162" s="320" t="s">
        <v>2787</v>
      </c>
      <c r="K162" s="345">
        <v>640</v>
      </c>
      <c r="L162" s="322"/>
      <c r="M162" s="322"/>
      <c r="N162" s="322"/>
      <c r="O162" s="322"/>
      <c r="P162" s="793"/>
      <c r="Q162" s="322"/>
      <c r="R162" s="288">
        <v>2</v>
      </c>
    </row>
    <row r="163" spans="1:18" s="288" customFormat="1" ht="90" x14ac:dyDescent="0.25">
      <c r="A163" s="790"/>
      <c r="B163" s="322"/>
      <c r="C163" s="322"/>
      <c r="D163" s="322" t="s">
        <v>1208</v>
      </c>
      <c r="E163" s="322" t="s">
        <v>1209</v>
      </c>
      <c r="F163" s="320">
        <v>796</v>
      </c>
      <c r="G163" s="322" t="s">
        <v>17</v>
      </c>
      <c r="H163" s="530">
        <v>12</v>
      </c>
      <c r="I163" s="320" t="s">
        <v>112</v>
      </c>
      <c r="J163" s="320" t="s">
        <v>2832</v>
      </c>
      <c r="K163" s="345">
        <v>1920</v>
      </c>
      <c r="L163" s="322"/>
      <c r="M163" s="322"/>
      <c r="N163" s="322"/>
      <c r="O163" s="322"/>
      <c r="P163" s="793"/>
      <c r="Q163" s="322"/>
      <c r="R163" s="288">
        <v>2</v>
      </c>
    </row>
    <row r="164" spans="1:18" s="288" customFormat="1" ht="30" x14ac:dyDescent="0.25">
      <c r="A164" s="791"/>
      <c r="B164" s="322"/>
      <c r="C164" s="322"/>
      <c r="D164" s="322" t="s">
        <v>1210</v>
      </c>
      <c r="E164" s="322" t="s">
        <v>153</v>
      </c>
      <c r="F164" s="320">
        <v>796</v>
      </c>
      <c r="G164" s="322" t="s">
        <v>17</v>
      </c>
      <c r="H164" s="530">
        <v>9</v>
      </c>
      <c r="I164" s="320" t="s">
        <v>112</v>
      </c>
      <c r="J164" s="320" t="s">
        <v>2789</v>
      </c>
      <c r="K164" s="345">
        <v>1440</v>
      </c>
      <c r="L164" s="322"/>
      <c r="M164" s="322"/>
      <c r="N164" s="322"/>
      <c r="O164" s="322"/>
      <c r="P164" s="794"/>
      <c r="Q164" s="322"/>
      <c r="R164" s="288">
        <v>2</v>
      </c>
    </row>
    <row r="165" spans="1:18" ht="28.5" x14ac:dyDescent="0.25">
      <c r="A165" s="614">
        <v>54</v>
      </c>
      <c r="B165" s="326" t="s">
        <v>2505</v>
      </c>
      <c r="C165" s="326" t="s">
        <v>2504</v>
      </c>
      <c r="D165" s="326" t="s">
        <v>2503</v>
      </c>
      <c r="E165" s="326" t="s">
        <v>2502</v>
      </c>
      <c r="F165" s="326" t="s">
        <v>135</v>
      </c>
      <c r="G165" s="330" t="s">
        <v>63</v>
      </c>
      <c r="H165" s="577">
        <v>15000</v>
      </c>
      <c r="I165" s="326" t="s">
        <v>18</v>
      </c>
      <c r="J165" s="326" t="s">
        <v>2789</v>
      </c>
      <c r="K165" s="348">
        <v>3250000</v>
      </c>
      <c r="L165" s="326" t="s">
        <v>2488</v>
      </c>
      <c r="M165" s="326" t="s">
        <v>2491</v>
      </c>
      <c r="N165" s="326" t="s">
        <v>22</v>
      </c>
      <c r="O165" s="326" t="s">
        <v>23</v>
      </c>
      <c r="P165" s="340">
        <v>1905</v>
      </c>
      <c r="Q165" s="330" t="s">
        <v>165</v>
      </c>
    </row>
    <row r="166" spans="1:18" s="288" customFormat="1" ht="57" x14ac:dyDescent="0.25">
      <c r="A166" s="789">
        <v>55</v>
      </c>
      <c r="B166" s="317" t="s">
        <v>167</v>
      </c>
      <c r="C166" s="317" t="s">
        <v>4517</v>
      </c>
      <c r="D166" s="317" t="s">
        <v>4518</v>
      </c>
      <c r="E166" s="317" t="s">
        <v>4519</v>
      </c>
      <c r="F166" s="318">
        <v>839</v>
      </c>
      <c r="G166" s="317" t="s">
        <v>17</v>
      </c>
      <c r="H166" s="560">
        <v>27654.5</v>
      </c>
      <c r="I166" s="318" t="s">
        <v>112</v>
      </c>
      <c r="J166" s="318" t="s">
        <v>2908</v>
      </c>
      <c r="K166" s="344">
        <v>1969619.12</v>
      </c>
      <c r="L166" s="317" t="s">
        <v>2488</v>
      </c>
      <c r="M166" s="317" t="s">
        <v>30</v>
      </c>
      <c r="N166" s="317" t="s">
        <v>22</v>
      </c>
      <c r="O166" s="317" t="s">
        <v>23</v>
      </c>
      <c r="P166" s="792">
        <v>1952</v>
      </c>
      <c r="Q166" s="317" t="s">
        <v>165</v>
      </c>
      <c r="R166" s="288">
        <v>1</v>
      </c>
    </row>
    <row r="167" spans="1:18" s="288" customFormat="1" ht="105" x14ac:dyDescent="0.25">
      <c r="A167" s="790"/>
      <c r="B167" s="322"/>
      <c r="C167" s="322"/>
      <c r="D167" s="322" t="s">
        <v>1078</v>
      </c>
      <c r="E167" s="322" t="s">
        <v>1079</v>
      </c>
      <c r="F167" s="320">
        <v>796</v>
      </c>
      <c r="G167" s="322" t="s">
        <v>17</v>
      </c>
      <c r="H167" s="530">
        <v>4</v>
      </c>
      <c r="I167" s="320" t="s">
        <v>112</v>
      </c>
      <c r="J167" s="320" t="s">
        <v>4505</v>
      </c>
      <c r="K167" s="345">
        <v>1386.44</v>
      </c>
      <c r="L167" s="322"/>
      <c r="M167" s="322"/>
      <c r="N167" s="322"/>
      <c r="O167" s="322"/>
      <c r="P167" s="793"/>
      <c r="Q167" s="322"/>
      <c r="R167" s="288">
        <v>2</v>
      </c>
    </row>
    <row r="168" spans="1:18" s="288" customFormat="1" ht="105" x14ac:dyDescent="0.25">
      <c r="A168" s="790"/>
      <c r="B168" s="322"/>
      <c r="C168" s="322"/>
      <c r="D168" s="322" t="s">
        <v>1080</v>
      </c>
      <c r="E168" s="322" t="s">
        <v>1081</v>
      </c>
      <c r="F168" s="320">
        <v>796</v>
      </c>
      <c r="G168" s="322" t="s">
        <v>17</v>
      </c>
      <c r="H168" s="530">
        <v>2</v>
      </c>
      <c r="I168" s="320" t="s">
        <v>112</v>
      </c>
      <c r="J168" s="320" t="s">
        <v>2789</v>
      </c>
      <c r="K168" s="345">
        <v>1260</v>
      </c>
      <c r="L168" s="322"/>
      <c r="M168" s="322"/>
      <c r="N168" s="322"/>
      <c r="O168" s="322"/>
      <c r="P168" s="793"/>
      <c r="Q168" s="322"/>
      <c r="R168" s="288">
        <v>2</v>
      </c>
    </row>
    <row r="169" spans="1:18" s="288" customFormat="1" ht="90" x14ac:dyDescent="0.25">
      <c r="A169" s="790"/>
      <c r="B169" s="322"/>
      <c r="C169" s="322"/>
      <c r="D169" s="322" t="s">
        <v>1082</v>
      </c>
      <c r="E169" s="322" t="s">
        <v>1083</v>
      </c>
      <c r="F169" s="320">
        <v>796</v>
      </c>
      <c r="G169" s="322" t="s">
        <v>17</v>
      </c>
      <c r="H169" s="530">
        <v>557</v>
      </c>
      <c r="I169" s="320" t="s">
        <v>112</v>
      </c>
      <c r="J169" s="320" t="s">
        <v>3229</v>
      </c>
      <c r="K169" s="345">
        <v>296435.40000000002</v>
      </c>
      <c r="L169" s="322"/>
      <c r="M169" s="322"/>
      <c r="N169" s="322"/>
      <c r="O169" s="322"/>
      <c r="P169" s="793"/>
      <c r="Q169" s="322"/>
      <c r="R169" s="288">
        <v>2</v>
      </c>
    </row>
    <row r="170" spans="1:18" s="288" customFormat="1" ht="120" x14ac:dyDescent="0.25">
      <c r="A170" s="790"/>
      <c r="B170" s="322"/>
      <c r="C170" s="322"/>
      <c r="D170" s="322" t="s">
        <v>1084</v>
      </c>
      <c r="E170" s="322" t="s">
        <v>1085</v>
      </c>
      <c r="F170" s="320">
        <v>796</v>
      </c>
      <c r="G170" s="322" t="s">
        <v>17</v>
      </c>
      <c r="H170" s="530">
        <v>45</v>
      </c>
      <c r="I170" s="320" t="s">
        <v>112</v>
      </c>
      <c r="J170" s="320" t="s">
        <v>4520</v>
      </c>
      <c r="K170" s="345">
        <v>46067.85</v>
      </c>
      <c r="L170" s="322"/>
      <c r="M170" s="322"/>
      <c r="N170" s="322"/>
      <c r="O170" s="322"/>
      <c r="P170" s="793"/>
      <c r="Q170" s="322"/>
      <c r="R170" s="288">
        <v>2</v>
      </c>
    </row>
    <row r="171" spans="1:18" s="288" customFormat="1" ht="135" x14ac:dyDescent="0.25">
      <c r="A171" s="790"/>
      <c r="B171" s="322"/>
      <c r="C171" s="322"/>
      <c r="D171" s="322" t="s">
        <v>1087</v>
      </c>
      <c r="E171" s="322" t="s">
        <v>1088</v>
      </c>
      <c r="F171" s="320">
        <v>839</v>
      </c>
      <c r="G171" s="322" t="s">
        <v>449</v>
      </c>
      <c r="H171" s="530">
        <v>12</v>
      </c>
      <c r="I171" s="320" t="s">
        <v>112</v>
      </c>
      <c r="J171" s="320" t="s">
        <v>4521</v>
      </c>
      <c r="K171" s="345">
        <v>5308.44</v>
      </c>
      <c r="L171" s="322"/>
      <c r="M171" s="322"/>
      <c r="N171" s="322"/>
      <c r="O171" s="322"/>
      <c r="P171" s="793"/>
      <c r="Q171" s="322"/>
      <c r="R171" s="288">
        <v>2</v>
      </c>
    </row>
    <row r="172" spans="1:18" s="288" customFormat="1" ht="135" x14ac:dyDescent="0.25">
      <c r="A172" s="790"/>
      <c r="B172" s="322"/>
      <c r="C172" s="322"/>
      <c r="D172" s="322" t="s">
        <v>1091</v>
      </c>
      <c r="E172" s="322" t="s">
        <v>1092</v>
      </c>
      <c r="F172" s="320">
        <v>796</v>
      </c>
      <c r="G172" s="322" t="s">
        <v>17</v>
      </c>
      <c r="H172" s="530">
        <v>72</v>
      </c>
      <c r="I172" s="320" t="s">
        <v>112</v>
      </c>
      <c r="J172" s="320" t="s">
        <v>4522</v>
      </c>
      <c r="K172" s="345">
        <v>94320</v>
      </c>
      <c r="L172" s="322"/>
      <c r="M172" s="322"/>
      <c r="N172" s="322"/>
      <c r="O172" s="322"/>
      <c r="P172" s="793"/>
      <c r="Q172" s="322"/>
      <c r="R172" s="288">
        <v>2</v>
      </c>
    </row>
    <row r="173" spans="1:18" s="288" customFormat="1" ht="150" x14ac:dyDescent="0.25">
      <c r="A173" s="790"/>
      <c r="B173" s="322"/>
      <c r="C173" s="322"/>
      <c r="D173" s="322" t="s">
        <v>4523</v>
      </c>
      <c r="E173" s="322" t="s">
        <v>1143</v>
      </c>
      <c r="F173" s="320">
        <v>796</v>
      </c>
      <c r="G173" s="322" t="s">
        <v>17</v>
      </c>
      <c r="H173" s="530">
        <v>-2</v>
      </c>
      <c r="I173" s="320" t="s">
        <v>112</v>
      </c>
      <c r="J173" s="320" t="s">
        <v>2787</v>
      </c>
      <c r="K173" s="345">
        <v>-7949.16</v>
      </c>
      <c r="L173" s="322"/>
      <c r="M173" s="322"/>
      <c r="N173" s="322"/>
      <c r="O173" s="322"/>
      <c r="P173" s="793"/>
      <c r="Q173" s="322"/>
      <c r="R173" s="288">
        <v>2</v>
      </c>
    </row>
    <row r="174" spans="1:18" s="288" customFormat="1" ht="150" x14ac:dyDescent="0.25">
      <c r="A174" s="790"/>
      <c r="B174" s="322"/>
      <c r="C174" s="322"/>
      <c r="D174" s="322" t="s">
        <v>1142</v>
      </c>
      <c r="E174" s="322" t="s">
        <v>1143</v>
      </c>
      <c r="F174" s="320">
        <v>796</v>
      </c>
      <c r="G174" s="322" t="s">
        <v>17</v>
      </c>
      <c r="H174" s="530">
        <v>2</v>
      </c>
      <c r="I174" s="320" t="s">
        <v>112</v>
      </c>
      <c r="J174" s="320" t="s">
        <v>2787</v>
      </c>
      <c r="K174" s="345">
        <v>7949.16</v>
      </c>
      <c r="L174" s="322"/>
      <c r="M174" s="322"/>
      <c r="N174" s="322"/>
      <c r="O174" s="322"/>
      <c r="P174" s="793"/>
      <c r="Q174" s="322"/>
      <c r="R174" s="288">
        <v>2</v>
      </c>
    </row>
    <row r="175" spans="1:18" s="288" customFormat="1" ht="120" x14ac:dyDescent="0.25">
      <c r="A175" s="790"/>
      <c r="B175" s="322"/>
      <c r="C175" s="322"/>
      <c r="D175" s="322" t="s">
        <v>1094</v>
      </c>
      <c r="E175" s="322" t="s">
        <v>1095</v>
      </c>
      <c r="F175" s="320">
        <v>839</v>
      </c>
      <c r="G175" s="322" t="s">
        <v>449</v>
      </c>
      <c r="H175" s="530">
        <v>1</v>
      </c>
      <c r="I175" s="320" t="s">
        <v>112</v>
      </c>
      <c r="J175" s="320" t="s">
        <v>2832</v>
      </c>
      <c r="K175" s="345">
        <v>2475</v>
      </c>
      <c r="L175" s="322"/>
      <c r="M175" s="322"/>
      <c r="N175" s="322"/>
      <c r="O175" s="322"/>
      <c r="P175" s="793"/>
      <c r="Q175" s="322"/>
      <c r="R175" s="288">
        <v>2</v>
      </c>
    </row>
    <row r="176" spans="1:18" s="288" customFormat="1" ht="150" x14ac:dyDescent="0.25">
      <c r="A176" s="790"/>
      <c r="B176" s="322"/>
      <c r="C176" s="322"/>
      <c r="D176" s="322" t="s">
        <v>1096</v>
      </c>
      <c r="E176" s="322" t="s">
        <v>1097</v>
      </c>
      <c r="F176" s="320">
        <v>796</v>
      </c>
      <c r="G176" s="322" t="s">
        <v>17</v>
      </c>
      <c r="H176" s="530">
        <v>66</v>
      </c>
      <c r="I176" s="320" t="s">
        <v>112</v>
      </c>
      <c r="J176" s="320" t="s">
        <v>4522</v>
      </c>
      <c r="K176" s="345">
        <v>217404</v>
      </c>
      <c r="L176" s="322"/>
      <c r="M176" s="322"/>
      <c r="N176" s="322"/>
      <c r="O176" s="322"/>
      <c r="P176" s="793"/>
      <c r="Q176" s="322"/>
      <c r="R176" s="288">
        <v>2</v>
      </c>
    </row>
    <row r="177" spans="1:18" s="288" customFormat="1" ht="135" x14ac:dyDescent="0.25">
      <c r="A177" s="790"/>
      <c r="B177" s="322"/>
      <c r="C177" s="322"/>
      <c r="D177" s="322" t="s">
        <v>1098</v>
      </c>
      <c r="E177" s="322" t="s">
        <v>1099</v>
      </c>
      <c r="F177" s="320">
        <v>796</v>
      </c>
      <c r="G177" s="322" t="s">
        <v>17</v>
      </c>
      <c r="H177" s="530">
        <v>29</v>
      </c>
      <c r="I177" s="320" t="s">
        <v>112</v>
      </c>
      <c r="J177" s="320" t="s">
        <v>4521</v>
      </c>
      <c r="K177" s="345">
        <v>122021.27</v>
      </c>
      <c r="L177" s="322"/>
      <c r="M177" s="322"/>
      <c r="N177" s="322"/>
      <c r="O177" s="322"/>
      <c r="P177" s="793"/>
      <c r="Q177" s="322"/>
      <c r="R177" s="288">
        <v>2</v>
      </c>
    </row>
    <row r="178" spans="1:18" s="288" customFormat="1" ht="135" x14ac:dyDescent="0.25">
      <c r="A178" s="790"/>
      <c r="B178" s="322"/>
      <c r="C178" s="322"/>
      <c r="D178" s="322" t="s">
        <v>1100</v>
      </c>
      <c r="E178" s="322" t="s">
        <v>1101</v>
      </c>
      <c r="F178" s="320">
        <v>796</v>
      </c>
      <c r="G178" s="322" t="s">
        <v>17</v>
      </c>
      <c r="H178" s="530">
        <v>2</v>
      </c>
      <c r="I178" s="320" t="s">
        <v>112</v>
      </c>
      <c r="J178" s="320" t="s">
        <v>3258</v>
      </c>
      <c r="K178" s="345">
        <v>6483.06</v>
      </c>
      <c r="L178" s="322"/>
      <c r="M178" s="322"/>
      <c r="N178" s="322"/>
      <c r="O178" s="322"/>
      <c r="P178" s="793"/>
      <c r="Q178" s="322"/>
      <c r="R178" s="288">
        <v>2</v>
      </c>
    </row>
    <row r="179" spans="1:18" s="288" customFormat="1" ht="135" x14ac:dyDescent="0.25">
      <c r="A179" s="790"/>
      <c r="B179" s="322"/>
      <c r="C179" s="322"/>
      <c r="D179" s="322" t="s">
        <v>1102</v>
      </c>
      <c r="E179" s="322" t="s">
        <v>1103</v>
      </c>
      <c r="F179" s="320">
        <v>796</v>
      </c>
      <c r="G179" s="322" t="s">
        <v>17</v>
      </c>
      <c r="H179" s="530">
        <v>6</v>
      </c>
      <c r="I179" s="320" t="s">
        <v>112</v>
      </c>
      <c r="J179" s="320" t="s">
        <v>3254</v>
      </c>
      <c r="K179" s="345">
        <v>16886.46</v>
      </c>
      <c r="L179" s="322"/>
      <c r="M179" s="322"/>
      <c r="N179" s="322"/>
      <c r="O179" s="322"/>
      <c r="P179" s="793"/>
      <c r="Q179" s="322"/>
      <c r="R179" s="288">
        <v>2</v>
      </c>
    </row>
    <row r="180" spans="1:18" s="288" customFormat="1" ht="135" x14ac:dyDescent="0.25">
      <c r="A180" s="790"/>
      <c r="B180" s="322"/>
      <c r="C180" s="322"/>
      <c r="D180" s="322" t="s">
        <v>1104</v>
      </c>
      <c r="E180" s="322" t="s">
        <v>1105</v>
      </c>
      <c r="F180" s="320">
        <v>796</v>
      </c>
      <c r="G180" s="322" t="s">
        <v>17</v>
      </c>
      <c r="H180" s="530">
        <v>38</v>
      </c>
      <c r="I180" s="320" t="s">
        <v>112</v>
      </c>
      <c r="J180" s="320" t="s">
        <v>2789</v>
      </c>
      <c r="K180" s="345">
        <v>99480.2</v>
      </c>
      <c r="L180" s="322"/>
      <c r="M180" s="322"/>
      <c r="N180" s="322"/>
      <c r="O180" s="322"/>
      <c r="P180" s="793"/>
      <c r="Q180" s="322"/>
      <c r="R180" s="288">
        <v>2</v>
      </c>
    </row>
    <row r="181" spans="1:18" s="288" customFormat="1" ht="135" x14ac:dyDescent="0.25">
      <c r="A181" s="790"/>
      <c r="B181" s="322"/>
      <c r="C181" s="322"/>
      <c r="D181" s="322" t="s">
        <v>1106</v>
      </c>
      <c r="E181" s="322" t="s">
        <v>1107</v>
      </c>
      <c r="F181" s="320">
        <v>796</v>
      </c>
      <c r="G181" s="322" t="s">
        <v>17</v>
      </c>
      <c r="H181" s="530">
        <v>11</v>
      </c>
      <c r="I181" s="320" t="s">
        <v>112</v>
      </c>
      <c r="J181" s="320" t="s">
        <v>2789</v>
      </c>
      <c r="K181" s="345">
        <v>33000</v>
      </c>
      <c r="L181" s="322"/>
      <c r="M181" s="322"/>
      <c r="N181" s="322"/>
      <c r="O181" s="322"/>
      <c r="P181" s="793"/>
      <c r="Q181" s="322"/>
      <c r="R181" s="288">
        <v>2</v>
      </c>
    </row>
    <row r="182" spans="1:18" s="288" customFormat="1" ht="135" x14ac:dyDescent="0.25">
      <c r="A182" s="790"/>
      <c r="B182" s="322"/>
      <c r="C182" s="322"/>
      <c r="D182" s="322" t="s">
        <v>1108</v>
      </c>
      <c r="E182" s="322" t="s">
        <v>1109</v>
      </c>
      <c r="F182" s="320">
        <v>796</v>
      </c>
      <c r="G182" s="322" t="s">
        <v>17</v>
      </c>
      <c r="H182" s="530">
        <v>63</v>
      </c>
      <c r="I182" s="320" t="s">
        <v>112</v>
      </c>
      <c r="J182" s="320" t="s">
        <v>2789</v>
      </c>
      <c r="K182" s="345">
        <v>94500</v>
      </c>
      <c r="L182" s="322"/>
      <c r="M182" s="322"/>
      <c r="N182" s="322"/>
      <c r="O182" s="322"/>
      <c r="P182" s="793"/>
      <c r="Q182" s="322"/>
      <c r="R182" s="288">
        <v>2</v>
      </c>
    </row>
    <row r="183" spans="1:18" s="288" customFormat="1" ht="150" x14ac:dyDescent="0.25">
      <c r="A183" s="790"/>
      <c r="B183" s="322"/>
      <c r="C183" s="322"/>
      <c r="D183" s="322" t="s">
        <v>1110</v>
      </c>
      <c r="E183" s="322" t="s">
        <v>1111</v>
      </c>
      <c r="F183" s="320">
        <v>796</v>
      </c>
      <c r="G183" s="322" t="s">
        <v>17</v>
      </c>
      <c r="H183" s="530">
        <v>43</v>
      </c>
      <c r="I183" s="320" t="s">
        <v>112</v>
      </c>
      <c r="J183" s="320" t="s">
        <v>2789</v>
      </c>
      <c r="K183" s="345">
        <v>73100</v>
      </c>
      <c r="L183" s="322"/>
      <c r="M183" s="322"/>
      <c r="N183" s="322"/>
      <c r="O183" s="322"/>
      <c r="P183" s="793"/>
      <c r="Q183" s="322"/>
      <c r="R183" s="288">
        <v>2</v>
      </c>
    </row>
    <row r="184" spans="1:18" s="288" customFormat="1" ht="135" x14ac:dyDescent="0.25">
      <c r="A184" s="790"/>
      <c r="B184" s="322"/>
      <c r="C184" s="322"/>
      <c r="D184" s="322" t="s">
        <v>1112</v>
      </c>
      <c r="E184" s="322" t="s">
        <v>1113</v>
      </c>
      <c r="F184" s="320">
        <v>796</v>
      </c>
      <c r="G184" s="322" t="s">
        <v>17</v>
      </c>
      <c r="H184" s="530">
        <v>415</v>
      </c>
      <c r="I184" s="320" t="s">
        <v>112</v>
      </c>
      <c r="J184" s="320" t="s">
        <v>2850</v>
      </c>
      <c r="K184" s="345">
        <v>830000</v>
      </c>
      <c r="L184" s="322"/>
      <c r="M184" s="322"/>
      <c r="N184" s="322"/>
      <c r="O184" s="322"/>
      <c r="P184" s="793"/>
      <c r="Q184" s="322"/>
      <c r="R184" s="288">
        <v>2</v>
      </c>
    </row>
    <row r="185" spans="1:18" s="288" customFormat="1" ht="135" x14ac:dyDescent="0.25">
      <c r="A185" s="790"/>
      <c r="B185" s="322"/>
      <c r="C185" s="322"/>
      <c r="D185" s="322" t="s">
        <v>1114</v>
      </c>
      <c r="E185" s="322" t="s">
        <v>1115</v>
      </c>
      <c r="F185" s="320">
        <v>778</v>
      </c>
      <c r="G185" s="322" t="s">
        <v>401</v>
      </c>
      <c r="H185" s="530">
        <v>30.5</v>
      </c>
      <c r="I185" s="320" t="s">
        <v>112</v>
      </c>
      <c r="J185" s="320" t="s">
        <v>2789</v>
      </c>
      <c r="K185" s="345">
        <v>3233</v>
      </c>
      <c r="L185" s="322"/>
      <c r="M185" s="322"/>
      <c r="N185" s="322"/>
      <c r="O185" s="322"/>
      <c r="P185" s="793"/>
      <c r="Q185" s="322"/>
      <c r="R185" s="288">
        <v>2</v>
      </c>
    </row>
    <row r="186" spans="1:18" s="288" customFormat="1" ht="30" x14ac:dyDescent="0.25">
      <c r="A186" s="790"/>
      <c r="B186" s="322"/>
      <c r="C186" s="322"/>
      <c r="D186" s="322" t="s">
        <v>1116</v>
      </c>
      <c r="E186" s="322" t="s">
        <v>1117</v>
      </c>
      <c r="F186" s="320">
        <v>778</v>
      </c>
      <c r="G186" s="322" t="s">
        <v>401</v>
      </c>
      <c r="H186" s="530">
        <v>15058</v>
      </c>
      <c r="I186" s="320" t="s">
        <v>112</v>
      </c>
      <c r="J186" s="320" t="s">
        <v>2786</v>
      </c>
      <c r="K186" s="345">
        <v>15058</v>
      </c>
      <c r="L186" s="322"/>
      <c r="M186" s="322"/>
      <c r="N186" s="322"/>
      <c r="O186" s="322"/>
      <c r="P186" s="793"/>
      <c r="Q186" s="322"/>
      <c r="R186" s="288">
        <v>2</v>
      </c>
    </row>
    <row r="187" spans="1:18" s="288" customFormat="1" ht="30" x14ac:dyDescent="0.25">
      <c r="A187" s="791"/>
      <c r="B187" s="322"/>
      <c r="C187" s="322"/>
      <c r="D187" s="322" t="s">
        <v>1118</v>
      </c>
      <c r="E187" s="322" t="s">
        <v>1117</v>
      </c>
      <c r="F187" s="320">
        <v>796</v>
      </c>
      <c r="G187" s="322" t="s">
        <v>17</v>
      </c>
      <c r="H187" s="530">
        <v>11200</v>
      </c>
      <c r="I187" s="320" t="s">
        <v>112</v>
      </c>
      <c r="J187" s="320" t="s">
        <v>2831</v>
      </c>
      <c r="K187" s="345">
        <v>11200</v>
      </c>
      <c r="L187" s="322"/>
      <c r="M187" s="322"/>
      <c r="N187" s="322"/>
      <c r="O187" s="322"/>
      <c r="P187" s="794"/>
      <c r="Q187" s="322"/>
      <c r="R187" s="288">
        <v>2</v>
      </c>
    </row>
    <row r="188" spans="1:18" s="288" customFormat="1" ht="71.25" x14ac:dyDescent="0.25">
      <c r="A188" s="789">
        <v>56</v>
      </c>
      <c r="B188" s="317" t="s">
        <v>3633</v>
      </c>
      <c r="C188" s="317" t="s">
        <v>1564</v>
      </c>
      <c r="D188" s="317" t="s">
        <v>4503</v>
      </c>
      <c r="E188" s="317" t="s">
        <v>4504</v>
      </c>
      <c r="F188" s="318">
        <v>796</v>
      </c>
      <c r="G188" s="317" t="s">
        <v>17</v>
      </c>
      <c r="H188" s="560">
        <v>8387</v>
      </c>
      <c r="I188" s="318" t="s">
        <v>112</v>
      </c>
      <c r="J188" s="318" t="s">
        <v>3024</v>
      </c>
      <c r="K188" s="344">
        <v>1881820</v>
      </c>
      <c r="L188" s="317" t="s">
        <v>2488</v>
      </c>
      <c r="M188" s="317" t="s">
        <v>30</v>
      </c>
      <c r="N188" s="317" t="s">
        <v>22</v>
      </c>
      <c r="O188" s="317" t="s">
        <v>23</v>
      </c>
      <c r="P188" s="792">
        <v>2481</v>
      </c>
      <c r="Q188" s="317" t="s">
        <v>165</v>
      </c>
      <c r="R188" s="288">
        <v>1</v>
      </c>
    </row>
    <row r="189" spans="1:18" s="288" customFormat="1" ht="75" x14ac:dyDescent="0.25">
      <c r="A189" s="790"/>
      <c r="B189" s="322"/>
      <c r="C189" s="322"/>
      <c r="D189" s="322" t="s">
        <v>1602</v>
      </c>
      <c r="E189" s="322" t="s">
        <v>1603</v>
      </c>
      <c r="F189" s="320">
        <v>796</v>
      </c>
      <c r="G189" s="322" t="s">
        <v>17</v>
      </c>
      <c r="H189" s="530">
        <v>46</v>
      </c>
      <c r="I189" s="320" t="s">
        <v>112</v>
      </c>
      <c r="J189" s="320" t="s">
        <v>4505</v>
      </c>
      <c r="K189" s="345">
        <v>9200</v>
      </c>
      <c r="L189" s="322"/>
      <c r="M189" s="322"/>
      <c r="N189" s="322"/>
      <c r="O189" s="322"/>
      <c r="P189" s="793"/>
      <c r="Q189" s="322"/>
      <c r="R189" s="288">
        <v>2</v>
      </c>
    </row>
    <row r="190" spans="1:18" s="288" customFormat="1" ht="150" x14ac:dyDescent="0.25">
      <c r="A190" s="790"/>
      <c r="B190" s="322"/>
      <c r="C190" s="322"/>
      <c r="D190" s="322" t="s">
        <v>1604</v>
      </c>
      <c r="E190" s="322" t="s">
        <v>1605</v>
      </c>
      <c r="F190" s="320">
        <v>796</v>
      </c>
      <c r="G190" s="322" t="s">
        <v>17</v>
      </c>
      <c r="H190" s="530">
        <v>0</v>
      </c>
      <c r="I190" s="320" t="s">
        <v>112</v>
      </c>
      <c r="J190" s="320" t="s">
        <v>3229</v>
      </c>
      <c r="K190" s="345">
        <v>0</v>
      </c>
      <c r="L190" s="322"/>
      <c r="M190" s="322"/>
      <c r="N190" s="322"/>
      <c r="O190" s="322"/>
      <c r="P190" s="793"/>
      <c r="Q190" s="322"/>
      <c r="R190" s="288">
        <v>2</v>
      </c>
    </row>
    <row r="191" spans="1:18" s="288" customFormat="1" x14ac:dyDescent="0.25">
      <c r="A191" s="790"/>
      <c r="B191" s="322"/>
      <c r="C191" s="322"/>
      <c r="D191" s="322" t="s">
        <v>3641</v>
      </c>
      <c r="E191" s="322"/>
      <c r="F191" s="320">
        <v>796</v>
      </c>
      <c r="G191" s="322" t="s">
        <v>17</v>
      </c>
      <c r="H191" s="530">
        <v>4081</v>
      </c>
      <c r="I191" s="320" t="s">
        <v>112</v>
      </c>
      <c r="J191" s="320" t="s">
        <v>3229</v>
      </c>
      <c r="K191" s="345">
        <v>693770</v>
      </c>
      <c r="L191" s="322"/>
      <c r="M191" s="322"/>
      <c r="N191" s="322"/>
      <c r="O191" s="322"/>
      <c r="P191" s="793"/>
      <c r="Q191" s="322"/>
      <c r="R191" s="288">
        <v>2</v>
      </c>
    </row>
    <row r="192" spans="1:18" s="288" customFormat="1" ht="150" x14ac:dyDescent="0.25">
      <c r="A192" s="790"/>
      <c r="B192" s="322"/>
      <c r="C192" s="322"/>
      <c r="D192" s="322" t="s">
        <v>3641</v>
      </c>
      <c r="E192" s="322" t="s">
        <v>4506</v>
      </c>
      <c r="F192" s="320">
        <v>796</v>
      </c>
      <c r="G192" s="322" t="s">
        <v>17</v>
      </c>
      <c r="H192" s="530">
        <v>36</v>
      </c>
      <c r="I192" s="320" t="s">
        <v>112</v>
      </c>
      <c r="J192" s="320" t="s">
        <v>2786</v>
      </c>
      <c r="K192" s="345">
        <v>6120</v>
      </c>
      <c r="L192" s="322"/>
      <c r="M192" s="322"/>
      <c r="N192" s="322"/>
      <c r="O192" s="322"/>
      <c r="P192" s="793"/>
      <c r="Q192" s="322"/>
      <c r="R192" s="288">
        <v>2</v>
      </c>
    </row>
    <row r="193" spans="1:18" s="288" customFormat="1" ht="135" x14ac:dyDescent="0.25">
      <c r="A193" s="790"/>
      <c r="B193" s="322"/>
      <c r="C193" s="322"/>
      <c r="D193" s="322" t="s">
        <v>1610</v>
      </c>
      <c r="E193" s="322" t="s">
        <v>3646</v>
      </c>
      <c r="F193" s="320">
        <v>796</v>
      </c>
      <c r="G193" s="322" t="s">
        <v>17</v>
      </c>
      <c r="H193" s="530">
        <v>754</v>
      </c>
      <c r="I193" s="320" t="s">
        <v>112</v>
      </c>
      <c r="J193" s="320" t="s">
        <v>3229</v>
      </c>
      <c r="K193" s="345">
        <v>158340</v>
      </c>
      <c r="L193" s="322"/>
      <c r="M193" s="322"/>
      <c r="N193" s="322"/>
      <c r="O193" s="322"/>
      <c r="P193" s="793"/>
      <c r="Q193" s="322"/>
      <c r="R193" s="288">
        <v>2</v>
      </c>
    </row>
    <row r="194" spans="1:18" s="288" customFormat="1" ht="30" x14ac:dyDescent="0.25">
      <c r="A194" s="790"/>
      <c r="B194" s="322"/>
      <c r="C194" s="322"/>
      <c r="D194" s="322" t="s">
        <v>1614</v>
      </c>
      <c r="E194" s="322" t="s">
        <v>153</v>
      </c>
      <c r="F194" s="320">
        <v>796</v>
      </c>
      <c r="G194" s="322" t="s">
        <v>17</v>
      </c>
      <c r="H194" s="530">
        <v>0</v>
      </c>
      <c r="I194" s="320" t="s">
        <v>112</v>
      </c>
      <c r="J194" s="320" t="s">
        <v>2787</v>
      </c>
      <c r="K194" s="345">
        <v>0</v>
      </c>
      <c r="L194" s="322"/>
      <c r="M194" s="322"/>
      <c r="N194" s="322"/>
      <c r="O194" s="322"/>
      <c r="P194" s="793"/>
      <c r="Q194" s="322"/>
      <c r="R194" s="288">
        <v>2</v>
      </c>
    </row>
    <row r="195" spans="1:18" s="288" customFormat="1" ht="30" x14ac:dyDescent="0.25">
      <c r="A195" s="790"/>
      <c r="B195" s="322"/>
      <c r="C195" s="322"/>
      <c r="D195" s="322" t="s">
        <v>1615</v>
      </c>
      <c r="E195" s="322" t="s">
        <v>153</v>
      </c>
      <c r="F195" s="320">
        <v>796</v>
      </c>
      <c r="G195" s="322" t="s">
        <v>17</v>
      </c>
      <c r="H195" s="530">
        <v>2152</v>
      </c>
      <c r="I195" s="320" t="s">
        <v>112</v>
      </c>
      <c r="J195" s="320" t="s">
        <v>2789</v>
      </c>
      <c r="K195" s="345">
        <v>258240</v>
      </c>
      <c r="L195" s="322"/>
      <c r="M195" s="322"/>
      <c r="N195" s="322"/>
      <c r="O195" s="322"/>
      <c r="P195" s="793"/>
      <c r="Q195" s="322"/>
      <c r="R195" s="288">
        <v>2</v>
      </c>
    </row>
    <row r="196" spans="1:18" s="288" customFormat="1" ht="60" x14ac:dyDescent="0.25">
      <c r="A196" s="790"/>
      <c r="B196" s="322"/>
      <c r="C196" s="322"/>
      <c r="D196" s="322" t="s">
        <v>1616</v>
      </c>
      <c r="E196" s="322" t="s">
        <v>1617</v>
      </c>
      <c r="F196" s="320">
        <v>796</v>
      </c>
      <c r="G196" s="322" t="s">
        <v>17</v>
      </c>
      <c r="H196" s="530">
        <v>133</v>
      </c>
      <c r="I196" s="320" t="s">
        <v>112</v>
      </c>
      <c r="J196" s="320" t="s">
        <v>3838</v>
      </c>
      <c r="K196" s="345">
        <v>33250</v>
      </c>
      <c r="L196" s="322"/>
      <c r="M196" s="322"/>
      <c r="N196" s="322"/>
      <c r="O196" s="322"/>
      <c r="P196" s="793"/>
      <c r="Q196" s="322"/>
      <c r="R196" s="288">
        <v>2</v>
      </c>
    </row>
    <row r="197" spans="1:18" s="288" customFormat="1" ht="30" x14ac:dyDescent="0.25">
      <c r="A197" s="790"/>
      <c r="B197" s="322"/>
      <c r="C197" s="322"/>
      <c r="D197" s="322" t="s">
        <v>1618</v>
      </c>
      <c r="E197" s="322" t="s">
        <v>153</v>
      </c>
      <c r="F197" s="320">
        <v>796</v>
      </c>
      <c r="G197" s="322" t="s">
        <v>17</v>
      </c>
      <c r="H197" s="530">
        <v>40</v>
      </c>
      <c r="I197" s="320" t="s">
        <v>112</v>
      </c>
      <c r="J197" s="320" t="s">
        <v>2789</v>
      </c>
      <c r="K197" s="345">
        <v>36000</v>
      </c>
      <c r="L197" s="322"/>
      <c r="M197" s="322"/>
      <c r="N197" s="322"/>
      <c r="O197" s="322"/>
      <c r="P197" s="793"/>
      <c r="Q197" s="322"/>
      <c r="R197" s="288">
        <v>2</v>
      </c>
    </row>
    <row r="198" spans="1:18" s="288" customFormat="1" ht="30" x14ac:dyDescent="0.25">
      <c r="A198" s="790"/>
      <c r="B198" s="322"/>
      <c r="C198" s="322"/>
      <c r="D198" s="322" t="s">
        <v>1619</v>
      </c>
      <c r="E198" s="322" t="s">
        <v>153</v>
      </c>
      <c r="F198" s="320">
        <v>796</v>
      </c>
      <c r="G198" s="322" t="s">
        <v>17</v>
      </c>
      <c r="H198" s="530">
        <v>250</v>
      </c>
      <c r="I198" s="320" t="s">
        <v>112</v>
      </c>
      <c r="J198" s="320" t="s">
        <v>2789</v>
      </c>
      <c r="K198" s="345">
        <v>42500</v>
      </c>
      <c r="L198" s="322"/>
      <c r="M198" s="322"/>
      <c r="N198" s="322"/>
      <c r="O198" s="322"/>
      <c r="P198" s="793"/>
      <c r="Q198" s="322"/>
      <c r="R198" s="288">
        <v>2</v>
      </c>
    </row>
    <row r="199" spans="1:18" s="288" customFormat="1" ht="30" x14ac:dyDescent="0.25">
      <c r="A199" s="791"/>
      <c r="B199" s="322"/>
      <c r="C199" s="322"/>
      <c r="D199" s="322" t="s">
        <v>1620</v>
      </c>
      <c r="E199" s="322" t="s">
        <v>153</v>
      </c>
      <c r="F199" s="320">
        <v>796</v>
      </c>
      <c r="G199" s="322" t="s">
        <v>17</v>
      </c>
      <c r="H199" s="530">
        <v>895</v>
      </c>
      <c r="I199" s="320" t="s">
        <v>112</v>
      </c>
      <c r="J199" s="320" t="s">
        <v>2789</v>
      </c>
      <c r="K199" s="345">
        <v>644400</v>
      </c>
      <c r="L199" s="322"/>
      <c r="M199" s="322"/>
      <c r="N199" s="322"/>
      <c r="O199" s="322"/>
      <c r="P199" s="794"/>
      <c r="Q199" s="322"/>
      <c r="R199" s="288">
        <v>2</v>
      </c>
    </row>
    <row r="200" spans="1:18" ht="28.5" x14ac:dyDescent="0.25">
      <c r="A200" s="614">
        <v>57</v>
      </c>
      <c r="B200" s="326" t="s">
        <v>2458</v>
      </c>
      <c r="C200" s="326" t="s">
        <v>2499</v>
      </c>
      <c r="D200" s="326" t="s">
        <v>2498</v>
      </c>
      <c r="E200" s="326" t="s">
        <v>341</v>
      </c>
      <c r="F200" s="326" t="s">
        <v>135</v>
      </c>
      <c r="G200" s="330" t="s">
        <v>63</v>
      </c>
      <c r="H200" s="577">
        <v>1</v>
      </c>
      <c r="I200" s="326" t="s">
        <v>1524</v>
      </c>
      <c r="J200" s="326" t="s">
        <v>2497</v>
      </c>
      <c r="K200" s="348">
        <v>448000</v>
      </c>
      <c r="L200" s="326" t="s">
        <v>2488</v>
      </c>
      <c r="M200" s="326" t="s">
        <v>2487</v>
      </c>
      <c r="N200" s="326" t="s">
        <v>22</v>
      </c>
      <c r="O200" s="326" t="s">
        <v>171</v>
      </c>
      <c r="P200" s="340">
        <v>2575</v>
      </c>
      <c r="Q200" s="330" t="s">
        <v>165</v>
      </c>
    </row>
    <row r="201" spans="1:18" ht="42.75" x14ac:dyDescent="0.25">
      <c r="A201" s="614">
        <v>60</v>
      </c>
      <c r="B201" s="326" t="s">
        <v>2490</v>
      </c>
      <c r="C201" s="326" t="s">
        <v>2457</v>
      </c>
      <c r="D201" s="326" t="s">
        <v>2492</v>
      </c>
      <c r="E201" s="326" t="s">
        <v>2489</v>
      </c>
      <c r="F201" s="326" t="s">
        <v>135</v>
      </c>
      <c r="G201" s="330" t="s">
        <v>63</v>
      </c>
      <c r="H201" s="577">
        <v>1</v>
      </c>
      <c r="I201" s="326" t="s">
        <v>18</v>
      </c>
      <c r="J201" s="326" t="s">
        <v>33</v>
      </c>
      <c r="K201" s="348">
        <v>2230196</v>
      </c>
      <c r="L201" s="326" t="s">
        <v>2488</v>
      </c>
      <c r="M201" s="326" t="s">
        <v>2491</v>
      </c>
      <c r="N201" s="326" t="s">
        <v>22</v>
      </c>
      <c r="O201" s="326" t="s">
        <v>171</v>
      </c>
      <c r="P201" s="340">
        <v>3011</v>
      </c>
      <c r="Q201" s="330" t="s">
        <v>165</v>
      </c>
    </row>
    <row r="202" spans="1:18" s="355" customFormat="1" ht="27" customHeight="1" x14ac:dyDescent="0.25">
      <c r="A202" s="386">
        <v>62</v>
      </c>
      <c r="B202" s="255" t="s">
        <v>320</v>
      </c>
      <c r="C202" s="255" t="s">
        <v>311</v>
      </c>
      <c r="D202" s="255" t="s">
        <v>3551</v>
      </c>
      <c r="E202" s="255" t="s">
        <v>111</v>
      </c>
      <c r="F202" s="621">
        <v>796</v>
      </c>
      <c r="G202" s="255" t="s">
        <v>17</v>
      </c>
      <c r="H202" s="562">
        <f>SUM(H203:H216)</f>
        <v>2000</v>
      </c>
      <c r="I202" s="331" t="s">
        <v>112</v>
      </c>
      <c r="J202" s="331" t="s">
        <v>113</v>
      </c>
      <c r="K202" s="341">
        <f>SUM(K203:K216)</f>
        <v>37545950</v>
      </c>
      <c r="L202" s="255" t="s">
        <v>2587</v>
      </c>
      <c r="M202" s="255" t="s">
        <v>2453</v>
      </c>
      <c r="N202" s="255" t="s">
        <v>22</v>
      </c>
      <c r="O202" s="331" t="s">
        <v>23</v>
      </c>
      <c r="P202" s="387" t="s">
        <v>25</v>
      </c>
    </row>
    <row r="203" spans="1:18" s="357" customFormat="1" ht="30" x14ac:dyDescent="0.25">
      <c r="A203" s="388"/>
      <c r="B203" s="356"/>
      <c r="C203" s="289"/>
      <c r="D203" s="256" t="s">
        <v>2485</v>
      </c>
      <c r="E203" s="256" t="s">
        <v>2484</v>
      </c>
      <c r="F203" s="622">
        <v>796</v>
      </c>
      <c r="G203" s="256" t="s">
        <v>17</v>
      </c>
      <c r="H203" s="563">
        <v>148</v>
      </c>
      <c r="I203" s="335" t="s">
        <v>112</v>
      </c>
      <c r="J203" s="335" t="s">
        <v>113</v>
      </c>
      <c r="K203" s="342">
        <f>H203*2200</f>
        <v>325600</v>
      </c>
      <c r="L203" s="256"/>
      <c r="M203" s="256"/>
      <c r="N203" s="256"/>
      <c r="O203" s="256"/>
      <c r="P203" s="389"/>
    </row>
    <row r="204" spans="1:18" s="357" customFormat="1" ht="30" x14ac:dyDescent="0.25">
      <c r="A204" s="388"/>
      <c r="B204" s="256"/>
      <c r="C204" s="256"/>
      <c r="D204" s="256" t="s">
        <v>2483</v>
      </c>
      <c r="E204" s="256" t="s">
        <v>2482</v>
      </c>
      <c r="F204" s="622">
        <v>796</v>
      </c>
      <c r="G204" s="256" t="s">
        <v>17</v>
      </c>
      <c r="H204" s="563">
        <v>553</v>
      </c>
      <c r="I204" s="335" t="s">
        <v>112</v>
      </c>
      <c r="J204" s="335" t="s">
        <v>113</v>
      </c>
      <c r="K204" s="342">
        <f>H204*850</f>
        <v>470050</v>
      </c>
      <c r="L204" s="256"/>
      <c r="M204" s="256"/>
      <c r="N204" s="256"/>
      <c r="O204" s="256"/>
      <c r="P204" s="389"/>
    </row>
    <row r="205" spans="1:18" s="357" customFormat="1" ht="28.5" customHeight="1" x14ac:dyDescent="0.25">
      <c r="A205" s="388"/>
      <c r="B205" s="256"/>
      <c r="C205" s="256"/>
      <c r="D205" s="256" t="s">
        <v>2481</v>
      </c>
      <c r="E205" s="256" t="s">
        <v>2480</v>
      </c>
      <c r="F205" s="622">
        <v>796</v>
      </c>
      <c r="G205" s="256" t="s">
        <v>17</v>
      </c>
      <c r="H205" s="563">
        <v>211</v>
      </c>
      <c r="I205" s="335" t="s">
        <v>112</v>
      </c>
      <c r="J205" s="335" t="s">
        <v>113</v>
      </c>
      <c r="K205" s="342">
        <f>H205*23600</f>
        <v>4979600</v>
      </c>
      <c r="L205" s="256"/>
      <c r="M205" s="256"/>
      <c r="N205" s="256"/>
      <c r="O205" s="256"/>
      <c r="P205" s="389"/>
    </row>
    <row r="206" spans="1:18" s="357" customFormat="1" ht="30" x14ac:dyDescent="0.25">
      <c r="A206" s="388"/>
      <c r="B206" s="256"/>
      <c r="C206" s="256"/>
      <c r="D206" s="256" t="s">
        <v>2479</v>
      </c>
      <c r="E206" s="256" t="s">
        <v>2478</v>
      </c>
      <c r="F206" s="622">
        <v>796</v>
      </c>
      <c r="G206" s="256" t="s">
        <v>17</v>
      </c>
      <c r="H206" s="563">
        <v>256</v>
      </c>
      <c r="I206" s="335" t="s">
        <v>112</v>
      </c>
      <c r="J206" s="335" t="s">
        <v>113</v>
      </c>
      <c r="K206" s="342">
        <f>H206*71400</f>
        <v>18278400</v>
      </c>
      <c r="L206" s="256"/>
      <c r="M206" s="256"/>
      <c r="N206" s="256"/>
      <c r="O206" s="256"/>
      <c r="P206" s="389"/>
    </row>
    <row r="207" spans="1:18" s="357" customFormat="1" ht="27.75" customHeight="1" x14ac:dyDescent="0.25">
      <c r="A207" s="388"/>
      <c r="B207" s="256"/>
      <c r="C207" s="256"/>
      <c r="D207" s="256" t="s">
        <v>2477</v>
      </c>
      <c r="E207" s="256" t="s">
        <v>2476</v>
      </c>
      <c r="F207" s="622">
        <v>796</v>
      </c>
      <c r="G207" s="256" t="s">
        <v>17</v>
      </c>
      <c r="H207" s="563">
        <v>412</v>
      </c>
      <c r="I207" s="335" t="s">
        <v>112</v>
      </c>
      <c r="J207" s="335" t="s">
        <v>113</v>
      </c>
      <c r="K207" s="342">
        <f>H207*6800</f>
        <v>2801600</v>
      </c>
      <c r="L207" s="256"/>
      <c r="M207" s="256"/>
      <c r="N207" s="256"/>
      <c r="O207" s="256"/>
      <c r="P207" s="389"/>
    </row>
    <row r="208" spans="1:18" s="357" customFormat="1" x14ac:dyDescent="0.25">
      <c r="A208" s="388"/>
      <c r="B208" s="256"/>
      <c r="C208" s="256"/>
      <c r="D208" s="256" t="s">
        <v>2475</v>
      </c>
      <c r="E208" s="256" t="s">
        <v>1424</v>
      </c>
      <c r="F208" s="622">
        <v>796</v>
      </c>
      <c r="G208" s="256" t="s">
        <v>17</v>
      </c>
      <c r="H208" s="563">
        <v>91</v>
      </c>
      <c r="I208" s="335" t="s">
        <v>112</v>
      </c>
      <c r="J208" s="335" t="s">
        <v>113</v>
      </c>
      <c r="K208" s="342">
        <f>H208*28700</f>
        <v>2611700</v>
      </c>
      <c r="L208" s="256"/>
      <c r="M208" s="256"/>
      <c r="N208" s="256"/>
      <c r="O208" s="256"/>
      <c r="P208" s="389"/>
    </row>
    <row r="209" spans="1:19" s="357" customFormat="1" ht="30" x14ac:dyDescent="0.25">
      <c r="A209" s="388"/>
      <c r="B209" s="256"/>
      <c r="C209" s="256"/>
      <c r="D209" s="256" t="s">
        <v>2474</v>
      </c>
      <c r="E209" s="256" t="s">
        <v>2473</v>
      </c>
      <c r="F209" s="622">
        <v>796</v>
      </c>
      <c r="G209" s="256" t="s">
        <v>17</v>
      </c>
      <c r="H209" s="563">
        <v>19</v>
      </c>
      <c r="I209" s="335" t="s">
        <v>112</v>
      </c>
      <c r="J209" s="335" t="s">
        <v>113</v>
      </c>
      <c r="K209" s="342">
        <f>H209*43000</f>
        <v>817000</v>
      </c>
      <c r="L209" s="256"/>
      <c r="M209" s="256"/>
      <c r="N209" s="256"/>
      <c r="O209" s="256"/>
      <c r="P209" s="389"/>
    </row>
    <row r="210" spans="1:19" s="357" customFormat="1" ht="30" x14ac:dyDescent="0.25">
      <c r="A210" s="388"/>
      <c r="B210" s="256"/>
      <c r="C210" s="256"/>
      <c r="D210" s="256" t="s">
        <v>2472</v>
      </c>
      <c r="E210" s="256" t="s">
        <v>2471</v>
      </c>
      <c r="F210" s="622">
        <v>796</v>
      </c>
      <c r="G210" s="256" t="s">
        <v>17</v>
      </c>
      <c r="H210" s="563">
        <v>46</v>
      </c>
      <c r="I210" s="335" t="s">
        <v>112</v>
      </c>
      <c r="J210" s="335" t="s">
        <v>113</v>
      </c>
      <c r="K210" s="342">
        <f>H210*76200</f>
        <v>3505200</v>
      </c>
      <c r="L210" s="256"/>
      <c r="M210" s="256"/>
      <c r="N210" s="256"/>
      <c r="O210" s="256"/>
      <c r="P210" s="389"/>
    </row>
    <row r="211" spans="1:19" s="357" customFormat="1" x14ac:dyDescent="0.25">
      <c r="A211" s="388"/>
      <c r="B211" s="256"/>
      <c r="C211" s="256"/>
      <c r="D211" s="256" t="s">
        <v>2470</v>
      </c>
      <c r="E211" s="256" t="s">
        <v>2469</v>
      </c>
      <c r="F211" s="622">
        <v>796</v>
      </c>
      <c r="G211" s="256" t="s">
        <v>17</v>
      </c>
      <c r="H211" s="563">
        <v>29</v>
      </c>
      <c r="I211" s="335" t="s">
        <v>112</v>
      </c>
      <c r="J211" s="335" t="s">
        <v>113</v>
      </c>
      <c r="K211" s="342">
        <f>H211*6400</f>
        <v>185600</v>
      </c>
      <c r="L211" s="256"/>
      <c r="M211" s="256"/>
      <c r="N211" s="256"/>
      <c r="O211" s="256"/>
      <c r="P211" s="389"/>
    </row>
    <row r="212" spans="1:19" s="357" customFormat="1" x14ac:dyDescent="0.25">
      <c r="A212" s="388"/>
      <c r="B212" s="256"/>
      <c r="C212" s="256"/>
      <c r="D212" s="256" t="s">
        <v>2468</v>
      </c>
      <c r="E212" s="256" t="s">
        <v>2467</v>
      </c>
      <c r="F212" s="622">
        <v>796</v>
      </c>
      <c r="G212" s="256" t="s">
        <v>17</v>
      </c>
      <c r="H212" s="563">
        <v>86</v>
      </c>
      <c r="I212" s="335" t="s">
        <v>112</v>
      </c>
      <c r="J212" s="335" t="s">
        <v>113</v>
      </c>
      <c r="K212" s="342">
        <f>H212*6400</f>
        <v>550400</v>
      </c>
      <c r="L212" s="256"/>
      <c r="M212" s="256"/>
      <c r="N212" s="256"/>
      <c r="O212" s="256"/>
      <c r="P212" s="389"/>
    </row>
    <row r="213" spans="1:19" s="357" customFormat="1" x14ac:dyDescent="0.25">
      <c r="A213" s="388"/>
      <c r="B213" s="256"/>
      <c r="C213" s="256"/>
      <c r="D213" s="256" t="s">
        <v>2466</v>
      </c>
      <c r="E213" s="256" t="s">
        <v>2465</v>
      </c>
      <c r="F213" s="622">
        <v>796</v>
      </c>
      <c r="G213" s="256" t="s">
        <v>17</v>
      </c>
      <c r="H213" s="563">
        <v>32</v>
      </c>
      <c r="I213" s="335" t="s">
        <v>112</v>
      </c>
      <c r="J213" s="335" t="s">
        <v>113</v>
      </c>
      <c r="K213" s="342">
        <f>H213*25400</f>
        <v>812800</v>
      </c>
      <c r="L213" s="256"/>
      <c r="M213" s="256"/>
      <c r="N213" s="256"/>
      <c r="O213" s="256"/>
      <c r="P213" s="389"/>
    </row>
    <row r="214" spans="1:19" s="357" customFormat="1" x14ac:dyDescent="0.25">
      <c r="A214" s="388"/>
      <c r="B214" s="256"/>
      <c r="C214" s="256"/>
      <c r="D214" s="256" t="s">
        <v>2464</v>
      </c>
      <c r="E214" s="256" t="s">
        <v>2463</v>
      </c>
      <c r="F214" s="622">
        <v>796</v>
      </c>
      <c r="G214" s="256" t="s">
        <v>17</v>
      </c>
      <c r="H214" s="563">
        <v>12</v>
      </c>
      <c r="I214" s="335" t="s">
        <v>112</v>
      </c>
      <c r="J214" s="335" t="s">
        <v>113</v>
      </c>
      <c r="K214" s="342">
        <f>H214*18300</f>
        <v>219600</v>
      </c>
      <c r="L214" s="256"/>
      <c r="M214" s="256"/>
      <c r="N214" s="256"/>
      <c r="O214" s="256"/>
      <c r="P214" s="389"/>
    </row>
    <row r="215" spans="1:19" s="357" customFormat="1" x14ac:dyDescent="0.25">
      <c r="A215" s="388"/>
      <c r="B215" s="256"/>
      <c r="C215" s="256"/>
      <c r="D215" s="256" t="s">
        <v>2462</v>
      </c>
      <c r="E215" s="256" t="s">
        <v>2461</v>
      </c>
      <c r="F215" s="622">
        <v>796</v>
      </c>
      <c r="G215" s="256" t="s">
        <v>17</v>
      </c>
      <c r="H215" s="563">
        <v>54</v>
      </c>
      <c r="I215" s="335" t="s">
        <v>112</v>
      </c>
      <c r="J215" s="335" t="s">
        <v>113</v>
      </c>
      <c r="K215" s="342">
        <f>H215*23600</f>
        <v>1274400</v>
      </c>
      <c r="L215" s="256"/>
      <c r="M215" s="256"/>
      <c r="N215" s="256"/>
      <c r="O215" s="256"/>
      <c r="P215" s="389"/>
    </row>
    <row r="216" spans="1:19" s="357" customFormat="1" x14ac:dyDescent="0.25">
      <c r="A216" s="388"/>
      <c r="B216" s="256"/>
      <c r="C216" s="256"/>
      <c r="D216" s="256" t="s">
        <v>2460</v>
      </c>
      <c r="E216" s="256" t="s">
        <v>2459</v>
      </c>
      <c r="F216" s="622">
        <v>796</v>
      </c>
      <c r="G216" s="256" t="s">
        <v>17</v>
      </c>
      <c r="H216" s="563">
        <v>51</v>
      </c>
      <c r="I216" s="335" t="s">
        <v>112</v>
      </c>
      <c r="J216" s="335" t="s">
        <v>113</v>
      </c>
      <c r="K216" s="342">
        <f>H216*14000</f>
        <v>714000</v>
      </c>
      <c r="L216" s="256"/>
      <c r="M216" s="256"/>
      <c r="N216" s="256"/>
      <c r="O216" s="256"/>
      <c r="P216" s="389"/>
    </row>
    <row r="217" spans="1:19" s="358" customFormat="1" ht="57" x14ac:dyDescent="0.25">
      <c r="A217" s="390">
        <v>63</v>
      </c>
      <c r="B217" s="391" t="s">
        <v>2458</v>
      </c>
      <c r="C217" s="391" t="s">
        <v>2457</v>
      </c>
      <c r="D217" s="391" t="s">
        <v>3134</v>
      </c>
      <c r="E217" s="391" t="s">
        <v>3135</v>
      </c>
      <c r="F217" s="391" t="s">
        <v>135</v>
      </c>
      <c r="G217" s="611" t="s">
        <v>2455</v>
      </c>
      <c r="H217" s="581">
        <v>1</v>
      </c>
      <c r="I217" s="391" t="s">
        <v>18</v>
      </c>
      <c r="J217" s="391" t="s">
        <v>2789</v>
      </c>
      <c r="K217" s="392">
        <v>735260</v>
      </c>
      <c r="L217" s="391" t="s">
        <v>2454</v>
      </c>
      <c r="M217" s="391" t="s">
        <v>2453</v>
      </c>
      <c r="N217" s="391" t="s">
        <v>22</v>
      </c>
      <c r="O217" s="391" t="s">
        <v>171</v>
      </c>
      <c r="P217" s="259"/>
      <c r="Q217" s="340" t="s">
        <v>2452</v>
      </c>
    </row>
    <row r="218" spans="1:19" ht="28.5" x14ac:dyDescent="0.25">
      <c r="A218" s="393">
        <v>64</v>
      </c>
      <c r="B218" s="323" t="s">
        <v>2700</v>
      </c>
      <c r="C218" s="323" t="s">
        <v>2701</v>
      </c>
      <c r="D218" s="323" t="s">
        <v>2702</v>
      </c>
      <c r="E218" s="323" t="s">
        <v>105</v>
      </c>
      <c r="F218" s="323" t="s">
        <v>135</v>
      </c>
      <c r="G218" s="324" t="s">
        <v>2703</v>
      </c>
      <c r="H218" s="582">
        <f>K218/27000</f>
        <v>57.777777777777779</v>
      </c>
      <c r="I218" s="323" t="s">
        <v>18</v>
      </c>
      <c r="J218" s="323" t="s">
        <v>2789</v>
      </c>
      <c r="K218" s="375">
        <v>1560000</v>
      </c>
      <c r="L218" s="323" t="s">
        <v>3136</v>
      </c>
      <c r="M218" s="323" t="s">
        <v>2698</v>
      </c>
      <c r="N218" s="323" t="s">
        <v>22</v>
      </c>
      <c r="O218" s="323" t="s">
        <v>23</v>
      </c>
      <c r="P218" s="376">
        <v>856</v>
      </c>
      <c r="Q218" s="324" t="s">
        <v>24</v>
      </c>
    </row>
    <row r="219" spans="1:19" s="288" customFormat="1" ht="42.75" x14ac:dyDescent="0.25">
      <c r="A219" s="789">
        <v>66</v>
      </c>
      <c r="B219" s="317" t="s">
        <v>4204</v>
      </c>
      <c r="C219" s="317" t="s">
        <v>4205</v>
      </c>
      <c r="D219" s="317" t="s">
        <v>4206</v>
      </c>
      <c r="E219" s="317" t="s">
        <v>4207</v>
      </c>
      <c r="F219" s="318" t="s">
        <v>135</v>
      </c>
      <c r="G219" s="317" t="s">
        <v>2703</v>
      </c>
      <c r="H219" s="560">
        <v>7</v>
      </c>
      <c r="I219" s="318" t="s">
        <v>18</v>
      </c>
      <c r="J219" s="318" t="s">
        <v>3529</v>
      </c>
      <c r="K219" s="344">
        <v>1953070</v>
      </c>
      <c r="L219" s="317" t="s">
        <v>2518</v>
      </c>
      <c r="M219" s="317" t="s">
        <v>57</v>
      </c>
      <c r="N219" s="317" t="s">
        <v>22</v>
      </c>
      <c r="O219" s="317" t="s">
        <v>23</v>
      </c>
      <c r="P219" s="792" t="s">
        <v>4208</v>
      </c>
      <c r="Q219" s="317" t="s">
        <v>58</v>
      </c>
      <c r="R219" s="288">
        <v>1</v>
      </c>
      <c r="S219" s="288">
        <v>2907</v>
      </c>
    </row>
    <row r="220" spans="1:19" s="288" customFormat="1" ht="45" x14ac:dyDescent="0.25">
      <c r="A220" s="790"/>
      <c r="B220" s="322"/>
      <c r="C220" s="322"/>
      <c r="D220" s="322" t="s">
        <v>4209</v>
      </c>
      <c r="E220" s="322" t="s">
        <v>4207</v>
      </c>
      <c r="F220" s="320" t="s">
        <v>135</v>
      </c>
      <c r="G220" s="322" t="s">
        <v>2703</v>
      </c>
      <c r="H220" s="530">
        <v>1</v>
      </c>
      <c r="I220" s="320" t="s">
        <v>18</v>
      </c>
      <c r="J220" s="320" t="s">
        <v>4210</v>
      </c>
      <c r="K220" s="345">
        <v>275000</v>
      </c>
      <c r="L220" s="322"/>
      <c r="M220" s="322"/>
      <c r="N220" s="322"/>
      <c r="O220" s="322"/>
      <c r="P220" s="793"/>
      <c r="Q220" s="322"/>
      <c r="R220" s="288">
        <v>2</v>
      </c>
    </row>
    <row r="221" spans="1:19" s="288" customFormat="1" ht="45" x14ac:dyDescent="0.25">
      <c r="A221" s="790"/>
      <c r="B221" s="322"/>
      <c r="C221" s="322"/>
      <c r="D221" s="322" t="s">
        <v>4211</v>
      </c>
      <c r="E221" s="322" t="s">
        <v>4207</v>
      </c>
      <c r="F221" s="320" t="s">
        <v>135</v>
      </c>
      <c r="G221" s="322" t="s">
        <v>2703</v>
      </c>
      <c r="H221" s="530">
        <v>1</v>
      </c>
      <c r="I221" s="320" t="s">
        <v>18</v>
      </c>
      <c r="J221" s="320" t="s">
        <v>3258</v>
      </c>
      <c r="K221" s="345">
        <v>86900</v>
      </c>
      <c r="L221" s="322"/>
      <c r="M221" s="322"/>
      <c r="N221" s="322"/>
      <c r="O221" s="322"/>
      <c r="P221" s="793"/>
      <c r="Q221" s="322"/>
      <c r="R221" s="288">
        <v>2</v>
      </c>
    </row>
    <row r="222" spans="1:19" s="288" customFormat="1" ht="45" x14ac:dyDescent="0.25">
      <c r="A222" s="790"/>
      <c r="B222" s="322"/>
      <c r="C222" s="322"/>
      <c r="D222" s="322" t="s">
        <v>4212</v>
      </c>
      <c r="E222" s="322" t="s">
        <v>4207</v>
      </c>
      <c r="F222" s="320" t="s">
        <v>135</v>
      </c>
      <c r="G222" s="322" t="s">
        <v>2703</v>
      </c>
      <c r="H222" s="530">
        <v>1</v>
      </c>
      <c r="I222" s="320" t="s">
        <v>18</v>
      </c>
      <c r="J222" s="320" t="s">
        <v>2787</v>
      </c>
      <c r="K222" s="345">
        <v>159770</v>
      </c>
      <c r="L222" s="322"/>
      <c r="M222" s="322"/>
      <c r="N222" s="322"/>
      <c r="O222" s="322"/>
      <c r="P222" s="793"/>
      <c r="Q222" s="322"/>
      <c r="R222" s="288">
        <v>2</v>
      </c>
    </row>
    <row r="223" spans="1:19" s="288" customFormat="1" ht="45" x14ac:dyDescent="0.25">
      <c r="A223" s="790"/>
      <c r="B223" s="322"/>
      <c r="C223" s="322"/>
      <c r="D223" s="322" t="s">
        <v>4213</v>
      </c>
      <c r="E223" s="322" t="s">
        <v>4207</v>
      </c>
      <c r="F223" s="320" t="s">
        <v>135</v>
      </c>
      <c r="G223" s="322" t="s">
        <v>2703</v>
      </c>
      <c r="H223" s="530">
        <v>1</v>
      </c>
      <c r="I223" s="320" t="s">
        <v>18</v>
      </c>
      <c r="J223" s="320" t="s">
        <v>2789</v>
      </c>
      <c r="K223" s="345">
        <v>316800</v>
      </c>
      <c r="L223" s="322"/>
      <c r="M223" s="322"/>
      <c r="N223" s="322"/>
      <c r="O223" s="322"/>
      <c r="P223" s="793"/>
      <c r="Q223" s="322"/>
      <c r="R223" s="288">
        <v>2</v>
      </c>
    </row>
    <row r="224" spans="1:19" s="288" customFormat="1" ht="45" x14ac:dyDescent="0.25">
      <c r="A224" s="790"/>
      <c r="B224" s="322"/>
      <c r="C224" s="322"/>
      <c r="D224" s="322" t="s">
        <v>4214</v>
      </c>
      <c r="E224" s="322" t="s">
        <v>4207</v>
      </c>
      <c r="F224" s="320" t="s">
        <v>135</v>
      </c>
      <c r="G224" s="322" t="s">
        <v>2703</v>
      </c>
      <c r="H224" s="530">
        <v>1</v>
      </c>
      <c r="I224" s="320" t="s">
        <v>18</v>
      </c>
      <c r="J224" s="320" t="s">
        <v>2789</v>
      </c>
      <c r="K224" s="345">
        <v>56100</v>
      </c>
      <c r="L224" s="322"/>
      <c r="M224" s="322"/>
      <c r="N224" s="322"/>
      <c r="O224" s="322"/>
      <c r="P224" s="793"/>
      <c r="Q224" s="322"/>
      <c r="R224" s="288">
        <v>2</v>
      </c>
    </row>
    <row r="225" spans="1:19" s="288" customFormat="1" ht="45" x14ac:dyDescent="0.25">
      <c r="A225" s="790"/>
      <c r="B225" s="322"/>
      <c r="C225" s="322"/>
      <c r="D225" s="322" t="s">
        <v>4215</v>
      </c>
      <c r="E225" s="322" t="s">
        <v>4207</v>
      </c>
      <c r="F225" s="320" t="s">
        <v>135</v>
      </c>
      <c r="G225" s="322" t="s">
        <v>2703</v>
      </c>
      <c r="H225" s="530">
        <v>1</v>
      </c>
      <c r="I225" s="320" t="s">
        <v>18</v>
      </c>
      <c r="J225" s="320" t="s">
        <v>2822</v>
      </c>
      <c r="K225" s="345">
        <v>970500</v>
      </c>
      <c r="L225" s="322"/>
      <c r="M225" s="322"/>
      <c r="N225" s="322"/>
      <c r="O225" s="322"/>
      <c r="P225" s="793"/>
      <c r="Q225" s="322"/>
      <c r="R225" s="288">
        <v>2</v>
      </c>
    </row>
    <row r="226" spans="1:19" s="288" customFormat="1" ht="45" x14ac:dyDescent="0.25">
      <c r="A226" s="791"/>
      <c r="B226" s="322"/>
      <c r="C226" s="322"/>
      <c r="D226" s="322" t="s">
        <v>4216</v>
      </c>
      <c r="E226" s="322" t="s">
        <v>4207</v>
      </c>
      <c r="F226" s="320" t="s">
        <v>135</v>
      </c>
      <c r="G226" s="322" t="s">
        <v>2703</v>
      </c>
      <c r="H226" s="530">
        <v>1</v>
      </c>
      <c r="I226" s="320" t="s">
        <v>18</v>
      </c>
      <c r="J226" s="320" t="s">
        <v>2835</v>
      </c>
      <c r="K226" s="345">
        <v>88000</v>
      </c>
      <c r="L226" s="322"/>
      <c r="M226" s="322"/>
      <c r="N226" s="322"/>
      <c r="O226" s="322"/>
      <c r="P226" s="794"/>
      <c r="Q226" s="322"/>
      <c r="R226" s="288">
        <v>2</v>
      </c>
    </row>
    <row r="227" spans="1:19" s="288" customFormat="1" ht="42.75" x14ac:dyDescent="0.25">
      <c r="A227" s="789">
        <v>69</v>
      </c>
      <c r="B227" s="317" t="s">
        <v>2254</v>
      </c>
      <c r="C227" s="317" t="s">
        <v>2255</v>
      </c>
      <c r="D227" s="317" t="s">
        <v>3591</v>
      </c>
      <c r="E227" s="317" t="s">
        <v>1523</v>
      </c>
      <c r="F227" s="318" t="s">
        <v>135</v>
      </c>
      <c r="G227" s="317" t="s">
        <v>2703</v>
      </c>
      <c r="H227" s="560">
        <v>11</v>
      </c>
      <c r="I227" s="318" t="s">
        <v>1230</v>
      </c>
      <c r="J227" s="318" t="s">
        <v>3229</v>
      </c>
      <c r="K227" s="344">
        <v>1783600</v>
      </c>
      <c r="L227" s="317" t="s">
        <v>3136</v>
      </c>
      <c r="M227" s="317" t="s">
        <v>2487</v>
      </c>
      <c r="N227" s="317" t="s">
        <v>22</v>
      </c>
      <c r="O227" s="317" t="s">
        <v>171</v>
      </c>
      <c r="P227" s="792" t="s">
        <v>3592</v>
      </c>
      <c r="Q227" s="317" t="s">
        <v>3593</v>
      </c>
      <c r="S227" s="288">
        <v>1881</v>
      </c>
    </row>
    <row r="228" spans="1:19" s="288" customFormat="1" ht="75" x14ac:dyDescent="0.25">
      <c r="A228" s="790"/>
      <c r="B228" s="322"/>
      <c r="C228" s="322"/>
      <c r="D228" s="322" t="s">
        <v>3594</v>
      </c>
      <c r="E228" s="322" t="s">
        <v>3595</v>
      </c>
      <c r="F228" s="320" t="s">
        <v>135</v>
      </c>
      <c r="G228" s="322" t="s">
        <v>2703</v>
      </c>
      <c r="H228" s="530">
        <v>1</v>
      </c>
      <c r="I228" s="320" t="s">
        <v>1230</v>
      </c>
      <c r="J228" s="320" t="s">
        <v>2789</v>
      </c>
      <c r="K228" s="345">
        <v>0</v>
      </c>
      <c r="L228" s="322"/>
      <c r="M228" s="322"/>
      <c r="N228" s="322"/>
      <c r="O228" s="322"/>
      <c r="P228" s="793"/>
      <c r="Q228" s="322"/>
    </row>
    <row r="229" spans="1:19" s="288" customFormat="1" x14ac:dyDescent="0.25">
      <c r="A229" s="790"/>
      <c r="B229" s="322"/>
      <c r="C229" s="322"/>
      <c r="D229" s="322" t="s">
        <v>2256</v>
      </c>
      <c r="E229" s="322" t="s">
        <v>2257</v>
      </c>
      <c r="F229" s="320" t="s">
        <v>135</v>
      </c>
      <c r="G229" s="322" t="s">
        <v>2703</v>
      </c>
      <c r="H229" s="530">
        <v>1</v>
      </c>
      <c r="I229" s="320" t="s">
        <v>1230</v>
      </c>
      <c r="J229" s="320" t="s">
        <v>2822</v>
      </c>
      <c r="K229" s="345">
        <v>90000</v>
      </c>
      <c r="L229" s="322"/>
      <c r="M229" s="322"/>
      <c r="N229" s="322"/>
      <c r="O229" s="322"/>
      <c r="P229" s="793"/>
      <c r="Q229" s="322"/>
    </row>
    <row r="230" spans="1:19" s="288" customFormat="1" x14ac:dyDescent="0.25">
      <c r="A230" s="790"/>
      <c r="B230" s="322"/>
      <c r="C230" s="322"/>
      <c r="D230" s="322" t="s">
        <v>2257</v>
      </c>
      <c r="E230" s="322" t="s">
        <v>2257</v>
      </c>
      <c r="F230" s="320" t="s">
        <v>135</v>
      </c>
      <c r="G230" s="322" t="s">
        <v>2703</v>
      </c>
      <c r="H230" s="530">
        <v>1</v>
      </c>
      <c r="I230" s="320" t="s">
        <v>1230</v>
      </c>
      <c r="J230" s="320" t="s">
        <v>2822</v>
      </c>
      <c r="K230" s="345">
        <v>60000</v>
      </c>
      <c r="L230" s="322"/>
      <c r="M230" s="322"/>
      <c r="N230" s="322"/>
      <c r="O230" s="322"/>
      <c r="P230" s="793"/>
      <c r="Q230" s="322"/>
    </row>
    <row r="231" spans="1:19" s="288" customFormat="1" ht="30" x14ac:dyDescent="0.25">
      <c r="A231" s="790"/>
      <c r="B231" s="322"/>
      <c r="C231" s="322"/>
      <c r="D231" s="322" t="s">
        <v>3596</v>
      </c>
      <c r="E231" s="322" t="s">
        <v>3597</v>
      </c>
      <c r="F231" s="320" t="s">
        <v>135</v>
      </c>
      <c r="G231" s="322" t="s">
        <v>2703</v>
      </c>
      <c r="H231" s="530">
        <v>1</v>
      </c>
      <c r="I231" s="320" t="s">
        <v>1230</v>
      </c>
      <c r="J231" s="320" t="s">
        <v>2822</v>
      </c>
      <c r="K231" s="345">
        <v>282800</v>
      </c>
      <c r="L231" s="322"/>
      <c r="M231" s="322"/>
      <c r="N231" s="322"/>
      <c r="O231" s="322"/>
      <c r="P231" s="793"/>
      <c r="Q231" s="322"/>
    </row>
    <row r="232" spans="1:19" s="288" customFormat="1" x14ac:dyDescent="0.25">
      <c r="A232" s="790"/>
      <c r="B232" s="322"/>
      <c r="C232" s="322"/>
      <c r="D232" s="322" t="s">
        <v>3598</v>
      </c>
      <c r="E232" s="322" t="s">
        <v>3599</v>
      </c>
      <c r="F232" s="320" t="s">
        <v>135</v>
      </c>
      <c r="G232" s="322" t="s">
        <v>2703</v>
      </c>
      <c r="H232" s="530">
        <v>1</v>
      </c>
      <c r="I232" s="320" t="s">
        <v>1230</v>
      </c>
      <c r="J232" s="320" t="s">
        <v>2787</v>
      </c>
      <c r="K232" s="345">
        <v>235200</v>
      </c>
      <c r="L232" s="322"/>
      <c r="M232" s="322"/>
      <c r="N232" s="322"/>
      <c r="O232" s="322"/>
      <c r="P232" s="793"/>
      <c r="Q232" s="322"/>
    </row>
    <row r="233" spans="1:19" s="288" customFormat="1" x14ac:dyDescent="0.25">
      <c r="A233" s="790"/>
      <c r="B233" s="322"/>
      <c r="C233" s="322"/>
      <c r="D233" s="322" t="s">
        <v>2258</v>
      </c>
      <c r="E233" s="322" t="s">
        <v>2257</v>
      </c>
      <c r="F233" s="320" t="s">
        <v>135</v>
      </c>
      <c r="G233" s="322" t="s">
        <v>2703</v>
      </c>
      <c r="H233" s="530">
        <v>1</v>
      </c>
      <c r="I233" s="320" t="s">
        <v>1230</v>
      </c>
      <c r="J233" s="320" t="s">
        <v>2787</v>
      </c>
      <c r="K233" s="345">
        <v>200000</v>
      </c>
      <c r="L233" s="322"/>
      <c r="M233" s="322"/>
      <c r="N233" s="322"/>
      <c r="O233" s="322"/>
      <c r="P233" s="793"/>
      <c r="Q233" s="322"/>
    </row>
    <row r="234" spans="1:19" s="288" customFormat="1" ht="45" x14ac:dyDescent="0.25">
      <c r="A234" s="790"/>
      <c r="B234" s="322"/>
      <c r="C234" s="322"/>
      <c r="D234" s="322" t="s">
        <v>3600</v>
      </c>
      <c r="E234" s="322" t="s">
        <v>3601</v>
      </c>
      <c r="F234" s="320" t="s">
        <v>135</v>
      </c>
      <c r="G234" s="322" t="s">
        <v>2703</v>
      </c>
      <c r="H234" s="530">
        <v>1</v>
      </c>
      <c r="I234" s="320" t="s">
        <v>1230</v>
      </c>
      <c r="J234" s="320" t="s">
        <v>2789</v>
      </c>
      <c r="K234" s="345">
        <v>117600</v>
      </c>
      <c r="L234" s="322"/>
      <c r="M234" s="322"/>
      <c r="N234" s="322"/>
      <c r="O234" s="322"/>
      <c r="P234" s="793"/>
      <c r="Q234" s="322"/>
    </row>
    <row r="235" spans="1:19" s="288" customFormat="1" x14ac:dyDescent="0.25">
      <c r="A235" s="790"/>
      <c r="B235" s="322"/>
      <c r="C235" s="322"/>
      <c r="D235" s="322" t="s">
        <v>3602</v>
      </c>
      <c r="E235" s="322" t="s">
        <v>3601</v>
      </c>
      <c r="F235" s="320" t="s">
        <v>135</v>
      </c>
      <c r="G235" s="322" t="s">
        <v>2703</v>
      </c>
      <c r="H235" s="530">
        <v>1</v>
      </c>
      <c r="I235" s="320" t="s">
        <v>1230</v>
      </c>
      <c r="J235" s="320" t="s">
        <v>2822</v>
      </c>
      <c r="K235" s="345">
        <v>235200</v>
      </c>
      <c r="L235" s="322"/>
      <c r="M235" s="322"/>
      <c r="N235" s="322"/>
      <c r="O235" s="322"/>
      <c r="P235" s="793"/>
      <c r="Q235" s="322"/>
    </row>
    <row r="236" spans="1:19" s="288" customFormat="1" ht="30" x14ac:dyDescent="0.25">
      <c r="A236" s="790"/>
      <c r="B236" s="322"/>
      <c r="C236" s="322"/>
      <c r="D236" s="322" t="s">
        <v>2259</v>
      </c>
      <c r="E236" s="322" t="s">
        <v>2257</v>
      </c>
      <c r="F236" s="320" t="s">
        <v>135</v>
      </c>
      <c r="G236" s="322" t="s">
        <v>2703</v>
      </c>
      <c r="H236" s="530">
        <v>1</v>
      </c>
      <c r="I236" s="320" t="s">
        <v>1230</v>
      </c>
      <c r="J236" s="320" t="s">
        <v>2787</v>
      </c>
      <c r="K236" s="345">
        <v>93000</v>
      </c>
      <c r="L236" s="322"/>
      <c r="M236" s="322"/>
      <c r="N236" s="322"/>
      <c r="O236" s="322"/>
      <c r="P236" s="793"/>
      <c r="Q236" s="322"/>
    </row>
    <row r="237" spans="1:19" s="288" customFormat="1" x14ac:dyDescent="0.25">
      <c r="A237" s="790"/>
      <c r="B237" s="322"/>
      <c r="C237" s="322"/>
      <c r="D237" s="322" t="s">
        <v>3603</v>
      </c>
      <c r="E237" s="322" t="s">
        <v>3601</v>
      </c>
      <c r="F237" s="320" t="s">
        <v>135</v>
      </c>
      <c r="G237" s="322" t="s">
        <v>2703</v>
      </c>
      <c r="H237" s="530">
        <v>1</v>
      </c>
      <c r="I237" s="320" t="s">
        <v>1230</v>
      </c>
      <c r="J237" s="320" t="s">
        <v>2789</v>
      </c>
      <c r="K237" s="345">
        <v>317800</v>
      </c>
      <c r="L237" s="322"/>
      <c r="M237" s="322"/>
      <c r="N237" s="322"/>
      <c r="O237" s="322"/>
      <c r="P237" s="793"/>
      <c r="Q237" s="322"/>
    </row>
    <row r="238" spans="1:19" s="288" customFormat="1" x14ac:dyDescent="0.25">
      <c r="A238" s="791"/>
      <c r="B238" s="322"/>
      <c r="C238" s="322"/>
      <c r="D238" s="322" t="s">
        <v>3604</v>
      </c>
      <c r="E238" s="322" t="s">
        <v>2257</v>
      </c>
      <c r="F238" s="320" t="s">
        <v>135</v>
      </c>
      <c r="G238" s="322" t="s">
        <v>2703</v>
      </c>
      <c r="H238" s="530">
        <v>1</v>
      </c>
      <c r="I238" s="320" t="s">
        <v>1230</v>
      </c>
      <c r="J238" s="320" t="s">
        <v>2787</v>
      </c>
      <c r="K238" s="345">
        <v>152000</v>
      </c>
      <c r="L238" s="322"/>
      <c r="M238" s="322"/>
      <c r="N238" s="322"/>
      <c r="O238" s="322"/>
      <c r="P238" s="794"/>
      <c r="Q238" s="322"/>
    </row>
    <row r="239" spans="1:19" s="288" customFormat="1" ht="28.5" x14ac:dyDescent="0.25">
      <c r="A239" s="789">
        <v>71</v>
      </c>
      <c r="B239" s="317" t="s">
        <v>2254</v>
      </c>
      <c r="C239" s="317" t="s">
        <v>2255</v>
      </c>
      <c r="D239" s="317" t="s">
        <v>3701</v>
      </c>
      <c r="E239" s="317" t="s">
        <v>2381</v>
      </c>
      <c r="F239" s="318" t="s">
        <v>135</v>
      </c>
      <c r="G239" s="317" t="s">
        <v>63</v>
      </c>
      <c r="H239" s="560">
        <v>3</v>
      </c>
      <c r="I239" s="318" t="s">
        <v>355</v>
      </c>
      <c r="J239" s="318" t="s">
        <v>2789</v>
      </c>
      <c r="K239" s="344">
        <v>2064210</v>
      </c>
      <c r="L239" s="317" t="s">
        <v>2454</v>
      </c>
      <c r="M239" s="317" t="s">
        <v>2491</v>
      </c>
      <c r="N239" s="317" t="s">
        <v>22</v>
      </c>
      <c r="O239" s="317" t="s">
        <v>171</v>
      </c>
      <c r="P239" s="792"/>
      <c r="Q239" s="317"/>
      <c r="S239" s="288">
        <v>2929</v>
      </c>
    </row>
    <row r="240" spans="1:19" s="288" customFormat="1" ht="45" x14ac:dyDescent="0.25">
      <c r="A240" s="790"/>
      <c r="B240" s="322"/>
      <c r="C240" s="322"/>
      <c r="D240" s="322" t="s">
        <v>3702</v>
      </c>
      <c r="E240" s="322" t="s">
        <v>3703</v>
      </c>
      <c r="F240" s="320" t="s">
        <v>135</v>
      </c>
      <c r="G240" s="322" t="s">
        <v>63</v>
      </c>
      <c r="H240" s="530">
        <v>1</v>
      </c>
      <c r="I240" s="320" t="s">
        <v>355</v>
      </c>
      <c r="J240" s="320" t="s">
        <v>2789</v>
      </c>
      <c r="K240" s="345">
        <v>334210</v>
      </c>
      <c r="L240" s="322"/>
      <c r="M240" s="322"/>
      <c r="N240" s="322"/>
      <c r="O240" s="322"/>
      <c r="P240" s="793"/>
      <c r="Q240" s="322"/>
    </row>
    <row r="241" spans="1:19" s="288" customFormat="1" ht="45" x14ac:dyDescent="0.25">
      <c r="A241" s="790"/>
      <c r="B241" s="322"/>
      <c r="C241" s="322"/>
      <c r="D241" s="322" t="s">
        <v>3704</v>
      </c>
      <c r="E241" s="322" t="s">
        <v>3705</v>
      </c>
      <c r="F241" s="320" t="s">
        <v>135</v>
      </c>
      <c r="G241" s="322" t="s">
        <v>63</v>
      </c>
      <c r="H241" s="530">
        <v>1</v>
      </c>
      <c r="I241" s="320" t="s">
        <v>355</v>
      </c>
      <c r="J241" s="320" t="s">
        <v>2789</v>
      </c>
      <c r="K241" s="345">
        <v>696000</v>
      </c>
      <c r="L241" s="322"/>
      <c r="M241" s="322"/>
      <c r="N241" s="322"/>
      <c r="O241" s="322"/>
      <c r="P241" s="793"/>
      <c r="Q241" s="322"/>
    </row>
    <row r="242" spans="1:19" s="288" customFormat="1" ht="45" x14ac:dyDescent="0.25">
      <c r="A242" s="791"/>
      <c r="B242" s="322"/>
      <c r="C242" s="322"/>
      <c r="D242" s="322" t="s">
        <v>3706</v>
      </c>
      <c r="E242" s="322" t="s">
        <v>3703</v>
      </c>
      <c r="F242" s="320" t="s">
        <v>135</v>
      </c>
      <c r="G242" s="322" t="s">
        <v>63</v>
      </c>
      <c r="H242" s="530">
        <v>1</v>
      </c>
      <c r="I242" s="320" t="s">
        <v>355</v>
      </c>
      <c r="J242" s="320" t="s">
        <v>2789</v>
      </c>
      <c r="K242" s="345">
        <v>1034000</v>
      </c>
      <c r="L242" s="322"/>
      <c r="M242" s="322"/>
      <c r="N242" s="322"/>
      <c r="O242" s="322"/>
      <c r="P242" s="794"/>
      <c r="Q242" s="322"/>
    </row>
    <row r="243" spans="1:19" s="288" customFormat="1" ht="28.5" x14ac:dyDescent="0.25">
      <c r="A243" s="789">
        <v>72</v>
      </c>
      <c r="B243" s="317" t="s">
        <v>830</v>
      </c>
      <c r="C243" s="317" t="s">
        <v>2782</v>
      </c>
      <c r="D243" s="317" t="s">
        <v>3334</v>
      </c>
      <c r="E243" s="317" t="s">
        <v>2783</v>
      </c>
      <c r="F243" s="318">
        <v>8</v>
      </c>
      <c r="G243" s="317" t="s">
        <v>390</v>
      </c>
      <c r="H243" s="560">
        <v>26138.415000000001</v>
      </c>
      <c r="I243" s="318" t="s">
        <v>355</v>
      </c>
      <c r="J243" s="318" t="s">
        <v>2789</v>
      </c>
      <c r="K243" s="344">
        <v>2802054.39</v>
      </c>
      <c r="L243" s="317" t="s">
        <v>2587</v>
      </c>
      <c r="M243" s="317" t="s">
        <v>30</v>
      </c>
      <c r="N243" s="317" t="s">
        <v>22</v>
      </c>
      <c r="O243" s="317" t="s">
        <v>23</v>
      </c>
      <c r="P243" s="862"/>
      <c r="Q243" s="394"/>
      <c r="S243" s="288">
        <v>4624</v>
      </c>
    </row>
    <row r="244" spans="1:19" s="288" customFormat="1" ht="15.75" customHeight="1" x14ac:dyDescent="0.25">
      <c r="A244" s="790"/>
      <c r="B244" s="322"/>
      <c r="C244" s="322"/>
      <c r="D244" s="322" t="s">
        <v>3335</v>
      </c>
      <c r="E244" s="322" t="s">
        <v>3336</v>
      </c>
      <c r="F244" s="320">
        <v>6</v>
      </c>
      <c r="G244" s="322" t="s">
        <v>390</v>
      </c>
      <c r="H244" s="530">
        <v>290</v>
      </c>
      <c r="I244" s="320" t="s">
        <v>355</v>
      </c>
      <c r="J244" s="320" t="s">
        <v>2789</v>
      </c>
      <c r="K244" s="345">
        <v>22852</v>
      </c>
      <c r="L244" s="322"/>
      <c r="M244" s="322"/>
      <c r="N244" s="322"/>
      <c r="O244" s="322"/>
      <c r="P244" s="863"/>
      <c r="Q244" s="395"/>
    </row>
    <row r="245" spans="1:19" s="288" customFormat="1" ht="27.75" customHeight="1" x14ac:dyDescent="0.25">
      <c r="A245" s="790"/>
      <c r="B245" s="322"/>
      <c r="C245" s="322"/>
      <c r="D245" s="322" t="s">
        <v>3553</v>
      </c>
      <c r="E245" s="322" t="s">
        <v>3336</v>
      </c>
      <c r="F245" s="320" t="s">
        <v>834</v>
      </c>
      <c r="G245" s="322" t="s">
        <v>425</v>
      </c>
      <c r="H245" s="530">
        <v>0.5</v>
      </c>
      <c r="I245" s="320" t="s">
        <v>355</v>
      </c>
      <c r="J245" s="320" t="s">
        <v>2789</v>
      </c>
      <c r="K245" s="345">
        <v>6710</v>
      </c>
      <c r="L245" s="322"/>
      <c r="M245" s="322"/>
      <c r="N245" s="322"/>
      <c r="O245" s="322"/>
      <c r="P245" s="863"/>
      <c r="Q245" s="395"/>
    </row>
    <row r="246" spans="1:19" s="288" customFormat="1" ht="27" customHeight="1" x14ac:dyDescent="0.25">
      <c r="A246" s="790"/>
      <c r="B246" s="322"/>
      <c r="C246" s="322"/>
      <c r="D246" s="322" t="s">
        <v>3554</v>
      </c>
      <c r="E246" s="322" t="s">
        <v>3336</v>
      </c>
      <c r="F246" s="320" t="s">
        <v>834</v>
      </c>
      <c r="G246" s="322" t="s">
        <v>425</v>
      </c>
      <c r="H246" s="530">
        <v>0.2</v>
      </c>
      <c r="I246" s="320" t="s">
        <v>355</v>
      </c>
      <c r="J246" s="320" t="s">
        <v>2789</v>
      </c>
      <c r="K246" s="345">
        <v>2494</v>
      </c>
      <c r="L246" s="322"/>
      <c r="M246" s="322"/>
      <c r="N246" s="322"/>
      <c r="O246" s="322"/>
      <c r="P246" s="863"/>
      <c r="Q246" s="395"/>
    </row>
    <row r="247" spans="1:19" s="288" customFormat="1" ht="98.25" customHeight="1" x14ac:dyDescent="0.25">
      <c r="A247" s="790"/>
      <c r="B247" s="322"/>
      <c r="C247" s="322"/>
      <c r="D247" s="322" t="s">
        <v>1439</v>
      </c>
      <c r="E247" s="322" t="s">
        <v>1440</v>
      </c>
      <c r="F247" s="320" t="s">
        <v>834</v>
      </c>
      <c r="G247" s="322" t="s">
        <v>390</v>
      </c>
      <c r="H247" s="530">
        <v>150</v>
      </c>
      <c r="I247" s="320" t="s">
        <v>355</v>
      </c>
      <c r="J247" s="320" t="s">
        <v>2789</v>
      </c>
      <c r="K247" s="345">
        <v>1447.5</v>
      </c>
      <c r="L247" s="322"/>
      <c r="M247" s="322"/>
      <c r="N247" s="322"/>
      <c r="O247" s="322"/>
      <c r="P247" s="863"/>
      <c r="Q247" s="395"/>
    </row>
    <row r="248" spans="1:19" s="288" customFormat="1" ht="96" customHeight="1" x14ac:dyDescent="0.25">
      <c r="A248" s="790"/>
      <c r="B248" s="322"/>
      <c r="C248" s="322"/>
      <c r="D248" s="322" t="s">
        <v>1442</v>
      </c>
      <c r="E248" s="322" t="s">
        <v>1440</v>
      </c>
      <c r="F248" s="320" t="s">
        <v>834</v>
      </c>
      <c r="G248" s="322" t="s">
        <v>425</v>
      </c>
      <c r="H248" s="530">
        <v>0.05</v>
      </c>
      <c r="I248" s="320" t="s">
        <v>355</v>
      </c>
      <c r="J248" s="320" t="s">
        <v>2789</v>
      </c>
      <c r="K248" s="345">
        <v>4651</v>
      </c>
      <c r="L248" s="322"/>
      <c r="M248" s="322"/>
      <c r="N248" s="322"/>
      <c r="O248" s="322"/>
      <c r="P248" s="863"/>
      <c r="Q248" s="395"/>
    </row>
    <row r="249" spans="1:19" s="288" customFormat="1" ht="14.25" customHeight="1" x14ac:dyDescent="0.25">
      <c r="A249" s="790"/>
      <c r="B249" s="322"/>
      <c r="C249" s="322"/>
      <c r="D249" s="322" t="s">
        <v>3626</v>
      </c>
      <c r="E249" s="322" t="s">
        <v>3336</v>
      </c>
      <c r="F249" s="320" t="s">
        <v>834</v>
      </c>
      <c r="G249" s="322" t="s">
        <v>390</v>
      </c>
      <c r="H249" s="530">
        <v>350</v>
      </c>
      <c r="I249" s="320" t="s">
        <v>355</v>
      </c>
      <c r="J249" s="320" t="s">
        <v>2789</v>
      </c>
      <c r="K249" s="345">
        <v>230457.5</v>
      </c>
      <c r="L249" s="322"/>
      <c r="M249" s="322"/>
      <c r="N249" s="322"/>
      <c r="O249" s="322"/>
      <c r="P249" s="863"/>
      <c r="Q249" s="395"/>
    </row>
    <row r="250" spans="1:19" s="288" customFormat="1" ht="111.75" customHeight="1" x14ac:dyDescent="0.25">
      <c r="A250" s="790"/>
      <c r="B250" s="322"/>
      <c r="C250" s="322"/>
      <c r="D250" s="322" t="s">
        <v>1443</v>
      </c>
      <c r="E250" s="322" t="s">
        <v>1444</v>
      </c>
      <c r="F250" s="320" t="s">
        <v>834</v>
      </c>
      <c r="G250" s="322" t="s">
        <v>390</v>
      </c>
      <c r="H250" s="530">
        <v>240</v>
      </c>
      <c r="I250" s="320" t="s">
        <v>355</v>
      </c>
      <c r="J250" s="320" t="s">
        <v>2789</v>
      </c>
      <c r="K250" s="345">
        <v>38011.199999999997</v>
      </c>
      <c r="L250" s="322"/>
      <c r="M250" s="322"/>
      <c r="N250" s="322"/>
      <c r="O250" s="322"/>
      <c r="P250" s="863"/>
      <c r="Q250" s="395"/>
    </row>
    <row r="251" spans="1:19" s="288" customFormat="1" ht="109.5" customHeight="1" x14ac:dyDescent="0.25">
      <c r="A251" s="790"/>
      <c r="B251" s="322"/>
      <c r="C251" s="322"/>
      <c r="D251" s="322" t="s">
        <v>1445</v>
      </c>
      <c r="E251" s="322" t="s">
        <v>1444</v>
      </c>
      <c r="F251" s="320" t="s">
        <v>834</v>
      </c>
      <c r="G251" s="322" t="s">
        <v>425</v>
      </c>
      <c r="H251" s="530">
        <v>0.33999999999999997</v>
      </c>
      <c r="I251" s="320" t="s">
        <v>355</v>
      </c>
      <c r="J251" s="320" t="s">
        <v>2789</v>
      </c>
      <c r="K251" s="345">
        <v>4273.8</v>
      </c>
      <c r="L251" s="322"/>
      <c r="M251" s="322"/>
      <c r="N251" s="322"/>
      <c r="O251" s="322"/>
      <c r="P251" s="863"/>
      <c r="Q251" s="395"/>
    </row>
    <row r="252" spans="1:19" s="288" customFormat="1" ht="18" customHeight="1" x14ac:dyDescent="0.25">
      <c r="A252" s="790"/>
      <c r="B252" s="322"/>
      <c r="C252" s="322"/>
      <c r="D252" s="322" t="s">
        <v>3337</v>
      </c>
      <c r="E252" s="322" t="s">
        <v>3336</v>
      </c>
      <c r="F252" s="320" t="s">
        <v>834</v>
      </c>
      <c r="G252" s="322" t="s">
        <v>390</v>
      </c>
      <c r="H252" s="530">
        <v>0.11</v>
      </c>
      <c r="I252" s="320" t="s">
        <v>355</v>
      </c>
      <c r="J252" s="320" t="s">
        <v>2789</v>
      </c>
      <c r="K252" s="345">
        <v>2.25</v>
      </c>
      <c r="L252" s="322"/>
      <c r="M252" s="322"/>
      <c r="N252" s="322"/>
      <c r="O252" s="322"/>
      <c r="P252" s="863"/>
      <c r="Q252" s="395"/>
    </row>
    <row r="253" spans="1:19" s="288" customFormat="1" ht="101.25" customHeight="1" x14ac:dyDescent="0.25">
      <c r="A253" s="790"/>
      <c r="B253" s="322"/>
      <c r="C253" s="322"/>
      <c r="D253" s="322" t="s">
        <v>1446</v>
      </c>
      <c r="E253" s="322" t="s">
        <v>3338</v>
      </c>
      <c r="F253" s="320" t="s">
        <v>834</v>
      </c>
      <c r="G253" s="322" t="s">
        <v>425</v>
      </c>
      <c r="H253" s="530">
        <v>16.535</v>
      </c>
      <c r="I253" s="320" t="s">
        <v>355</v>
      </c>
      <c r="J253" s="320" t="s">
        <v>2789</v>
      </c>
      <c r="K253" s="345">
        <v>492859.2</v>
      </c>
      <c r="L253" s="322"/>
      <c r="M253" s="322"/>
      <c r="N253" s="322"/>
      <c r="O253" s="322"/>
      <c r="P253" s="863"/>
      <c r="Q253" s="395"/>
    </row>
    <row r="254" spans="1:19" s="288" customFormat="1" ht="30" customHeight="1" x14ac:dyDescent="0.25">
      <c r="A254" s="790"/>
      <c r="B254" s="322"/>
      <c r="C254" s="322"/>
      <c r="D254" s="322" t="s">
        <v>3555</v>
      </c>
      <c r="E254" s="322" t="s">
        <v>3336</v>
      </c>
      <c r="F254" s="320" t="s">
        <v>834</v>
      </c>
      <c r="G254" s="322" t="s">
        <v>425</v>
      </c>
      <c r="H254" s="530">
        <v>0.5</v>
      </c>
      <c r="I254" s="320" t="s">
        <v>355</v>
      </c>
      <c r="J254" s="320" t="s">
        <v>2789</v>
      </c>
      <c r="K254" s="345">
        <v>23500</v>
      </c>
      <c r="L254" s="322"/>
      <c r="M254" s="322"/>
      <c r="N254" s="322"/>
      <c r="O254" s="322"/>
      <c r="P254" s="863"/>
      <c r="Q254" s="395"/>
    </row>
    <row r="255" spans="1:19" s="288" customFormat="1" ht="29.25" customHeight="1" x14ac:dyDescent="0.25">
      <c r="A255" s="790"/>
      <c r="B255" s="322"/>
      <c r="C255" s="322"/>
      <c r="D255" s="322" t="s">
        <v>428</v>
      </c>
      <c r="E255" s="322" t="s">
        <v>3336</v>
      </c>
      <c r="F255" s="320" t="s">
        <v>834</v>
      </c>
      <c r="G255" s="322" t="s">
        <v>425</v>
      </c>
      <c r="H255" s="530">
        <v>1.3</v>
      </c>
      <c r="I255" s="320" t="s">
        <v>355</v>
      </c>
      <c r="J255" s="320" t="s">
        <v>2789</v>
      </c>
      <c r="K255" s="345">
        <v>23777</v>
      </c>
      <c r="L255" s="322"/>
      <c r="M255" s="322"/>
      <c r="N255" s="322"/>
      <c r="O255" s="322"/>
      <c r="P255" s="863"/>
      <c r="Q255" s="395"/>
    </row>
    <row r="256" spans="1:19" s="288" customFormat="1" ht="28.5" customHeight="1" x14ac:dyDescent="0.25">
      <c r="A256" s="790"/>
      <c r="B256" s="322"/>
      <c r="C256" s="322"/>
      <c r="D256" s="322" t="s">
        <v>3339</v>
      </c>
      <c r="E256" s="322" t="s">
        <v>3336</v>
      </c>
      <c r="F256" s="320" t="s">
        <v>834</v>
      </c>
      <c r="G256" s="322" t="s">
        <v>425</v>
      </c>
      <c r="H256" s="530">
        <v>0.16</v>
      </c>
      <c r="I256" s="320" t="s">
        <v>355</v>
      </c>
      <c r="J256" s="320" t="s">
        <v>2789</v>
      </c>
      <c r="K256" s="345">
        <v>20931.2</v>
      </c>
      <c r="L256" s="322"/>
      <c r="M256" s="322"/>
      <c r="N256" s="322"/>
      <c r="O256" s="322"/>
      <c r="P256" s="863"/>
      <c r="Q256" s="395"/>
    </row>
    <row r="257" spans="1:17" s="288" customFormat="1" ht="27.75" customHeight="1" x14ac:dyDescent="0.25">
      <c r="A257" s="790"/>
      <c r="B257" s="322"/>
      <c r="C257" s="322"/>
      <c r="D257" s="322" t="s">
        <v>3340</v>
      </c>
      <c r="E257" s="322" t="s">
        <v>3336</v>
      </c>
      <c r="F257" s="320" t="s">
        <v>834</v>
      </c>
      <c r="G257" s="322" t="s">
        <v>425</v>
      </c>
      <c r="H257" s="530">
        <v>0.1</v>
      </c>
      <c r="I257" s="320" t="s">
        <v>355</v>
      </c>
      <c r="J257" s="320" t="s">
        <v>2789</v>
      </c>
      <c r="K257" s="345">
        <v>20737</v>
      </c>
      <c r="L257" s="322"/>
      <c r="M257" s="322"/>
      <c r="N257" s="322"/>
      <c r="O257" s="322"/>
      <c r="P257" s="863"/>
      <c r="Q257" s="395"/>
    </row>
    <row r="258" spans="1:17" s="288" customFormat="1" ht="27.75" customHeight="1" x14ac:dyDescent="0.25">
      <c r="A258" s="790"/>
      <c r="B258" s="322"/>
      <c r="C258" s="322"/>
      <c r="D258" s="322" t="s">
        <v>3341</v>
      </c>
      <c r="E258" s="322" t="s">
        <v>3336</v>
      </c>
      <c r="F258" s="320" t="s">
        <v>834</v>
      </c>
      <c r="G258" s="322" t="s">
        <v>425</v>
      </c>
      <c r="H258" s="530">
        <v>0.25</v>
      </c>
      <c r="I258" s="320" t="s">
        <v>355</v>
      </c>
      <c r="J258" s="320" t="s">
        <v>2789</v>
      </c>
      <c r="K258" s="345">
        <v>10560</v>
      </c>
      <c r="L258" s="322"/>
      <c r="M258" s="322"/>
      <c r="N258" s="322"/>
      <c r="O258" s="322"/>
      <c r="P258" s="863"/>
      <c r="Q258" s="395"/>
    </row>
    <row r="259" spans="1:17" s="288" customFormat="1" ht="27.75" customHeight="1" x14ac:dyDescent="0.25">
      <c r="A259" s="790"/>
      <c r="B259" s="322"/>
      <c r="C259" s="322"/>
      <c r="D259" s="322" t="s">
        <v>3342</v>
      </c>
      <c r="E259" s="322" t="s">
        <v>3336</v>
      </c>
      <c r="F259" s="320" t="s">
        <v>834</v>
      </c>
      <c r="G259" s="322" t="s">
        <v>425</v>
      </c>
      <c r="H259" s="530">
        <v>0.06</v>
      </c>
      <c r="I259" s="320" t="s">
        <v>355</v>
      </c>
      <c r="J259" s="320" t="s">
        <v>2789</v>
      </c>
      <c r="K259" s="345">
        <v>18942</v>
      </c>
      <c r="L259" s="322"/>
      <c r="M259" s="322"/>
      <c r="N259" s="322"/>
      <c r="O259" s="322"/>
      <c r="P259" s="863"/>
      <c r="Q259" s="395"/>
    </row>
    <row r="260" spans="1:17" s="288" customFormat="1" ht="93.75" customHeight="1" x14ac:dyDescent="0.25">
      <c r="A260" s="790"/>
      <c r="B260" s="322"/>
      <c r="C260" s="322"/>
      <c r="D260" s="322" t="s">
        <v>1447</v>
      </c>
      <c r="E260" s="322" t="s">
        <v>1444</v>
      </c>
      <c r="F260" s="320" t="s">
        <v>834</v>
      </c>
      <c r="G260" s="322" t="s">
        <v>390</v>
      </c>
      <c r="H260" s="530">
        <v>230</v>
      </c>
      <c r="I260" s="320" t="s">
        <v>355</v>
      </c>
      <c r="J260" s="320" t="s">
        <v>2789</v>
      </c>
      <c r="K260" s="345">
        <v>250769</v>
      </c>
      <c r="L260" s="322"/>
      <c r="M260" s="322"/>
      <c r="N260" s="322"/>
      <c r="O260" s="322"/>
      <c r="P260" s="863"/>
      <c r="Q260" s="395"/>
    </row>
    <row r="261" spans="1:17" s="288" customFormat="1" ht="135" x14ac:dyDescent="0.25">
      <c r="A261" s="790"/>
      <c r="B261" s="322"/>
      <c r="C261" s="322"/>
      <c r="D261" s="322" t="s">
        <v>1448</v>
      </c>
      <c r="E261" s="322" t="s">
        <v>1444</v>
      </c>
      <c r="F261" s="320" t="s">
        <v>834</v>
      </c>
      <c r="G261" s="322" t="s">
        <v>390</v>
      </c>
      <c r="H261" s="530">
        <v>105</v>
      </c>
      <c r="I261" s="320" t="s">
        <v>355</v>
      </c>
      <c r="J261" s="320" t="s">
        <v>2789</v>
      </c>
      <c r="K261" s="345">
        <v>36443.4</v>
      </c>
      <c r="L261" s="322"/>
      <c r="M261" s="322"/>
      <c r="N261" s="322"/>
      <c r="O261" s="322"/>
      <c r="P261" s="863"/>
      <c r="Q261" s="395"/>
    </row>
    <row r="262" spans="1:17" s="288" customFormat="1" ht="91.5" customHeight="1" x14ac:dyDescent="0.25">
      <c r="A262" s="790"/>
      <c r="B262" s="322"/>
      <c r="C262" s="322"/>
      <c r="D262" s="322" t="s">
        <v>1449</v>
      </c>
      <c r="E262" s="322" t="s">
        <v>1444</v>
      </c>
      <c r="F262" s="320" t="s">
        <v>834</v>
      </c>
      <c r="G262" s="322" t="s">
        <v>390</v>
      </c>
      <c r="H262" s="530">
        <v>265</v>
      </c>
      <c r="I262" s="320" t="s">
        <v>355</v>
      </c>
      <c r="J262" s="320" t="s">
        <v>2789</v>
      </c>
      <c r="K262" s="345">
        <v>203387.5</v>
      </c>
      <c r="L262" s="322"/>
      <c r="M262" s="322"/>
      <c r="N262" s="322"/>
      <c r="O262" s="322"/>
      <c r="P262" s="863"/>
      <c r="Q262" s="395"/>
    </row>
    <row r="263" spans="1:17" s="288" customFormat="1" ht="135" x14ac:dyDescent="0.25">
      <c r="A263" s="790"/>
      <c r="B263" s="322"/>
      <c r="C263" s="322"/>
      <c r="D263" s="322" t="s">
        <v>1450</v>
      </c>
      <c r="E263" s="322" t="s">
        <v>1444</v>
      </c>
      <c r="F263" s="320" t="s">
        <v>834</v>
      </c>
      <c r="G263" s="322" t="s">
        <v>390</v>
      </c>
      <c r="H263" s="530">
        <v>300.01499999999999</v>
      </c>
      <c r="I263" s="320" t="s">
        <v>355</v>
      </c>
      <c r="J263" s="320" t="s">
        <v>2789</v>
      </c>
      <c r="K263" s="345">
        <v>24031.200000000001</v>
      </c>
      <c r="L263" s="322"/>
      <c r="M263" s="322"/>
      <c r="N263" s="322"/>
      <c r="O263" s="322"/>
      <c r="P263" s="863"/>
      <c r="Q263" s="395"/>
    </row>
    <row r="264" spans="1:17" s="288" customFormat="1" ht="135" x14ac:dyDescent="0.25">
      <c r="A264" s="790"/>
      <c r="B264" s="322"/>
      <c r="C264" s="322"/>
      <c r="D264" s="322" t="s">
        <v>1451</v>
      </c>
      <c r="E264" s="322" t="s">
        <v>1444</v>
      </c>
      <c r="F264" s="320" t="s">
        <v>834</v>
      </c>
      <c r="G264" s="322" t="s">
        <v>390</v>
      </c>
      <c r="H264" s="530">
        <v>300</v>
      </c>
      <c r="I264" s="320" t="s">
        <v>355</v>
      </c>
      <c r="J264" s="320" t="s">
        <v>2789</v>
      </c>
      <c r="K264" s="345">
        <v>36549</v>
      </c>
      <c r="L264" s="322"/>
      <c r="M264" s="322"/>
      <c r="N264" s="322"/>
      <c r="O264" s="322"/>
      <c r="P264" s="863"/>
      <c r="Q264" s="395"/>
    </row>
    <row r="265" spans="1:17" s="288" customFormat="1" ht="94.5" customHeight="1" x14ac:dyDescent="0.25">
      <c r="A265" s="790"/>
      <c r="B265" s="322"/>
      <c r="C265" s="322"/>
      <c r="D265" s="322" t="s">
        <v>1452</v>
      </c>
      <c r="E265" s="322" t="s">
        <v>1444</v>
      </c>
      <c r="F265" s="320" t="s">
        <v>834</v>
      </c>
      <c r="G265" s="322" t="s">
        <v>390</v>
      </c>
      <c r="H265" s="530">
        <v>300.30500000000001</v>
      </c>
      <c r="I265" s="320" t="s">
        <v>355</v>
      </c>
      <c r="J265" s="320" t="s">
        <v>2789</v>
      </c>
      <c r="K265" s="345">
        <v>5492.58</v>
      </c>
      <c r="L265" s="322"/>
      <c r="M265" s="322"/>
      <c r="N265" s="322"/>
      <c r="O265" s="322"/>
      <c r="P265" s="863"/>
      <c r="Q265" s="395"/>
    </row>
    <row r="266" spans="1:17" s="288" customFormat="1" x14ac:dyDescent="0.25">
      <c r="A266" s="790"/>
      <c r="B266" s="322"/>
      <c r="C266" s="322"/>
      <c r="D266" s="322" t="s">
        <v>3556</v>
      </c>
      <c r="E266" s="322" t="s">
        <v>3336</v>
      </c>
      <c r="F266" s="320" t="s">
        <v>834</v>
      </c>
      <c r="G266" s="322" t="s">
        <v>390</v>
      </c>
      <c r="H266" s="530">
        <v>50</v>
      </c>
      <c r="I266" s="320" t="s">
        <v>355</v>
      </c>
      <c r="J266" s="320" t="s">
        <v>2789</v>
      </c>
      <c r="K266" s="345">
        <v>7919</v>
      </c>
      <c r="L266" s="322"/>
      <c r="M266" s="322"/>
      <c r="N266" s="322"/>
      <c r="O266" s="322"/>
      <c r="P266" s="863"/>
      <c r="Q266" s="395"/>
    </row>
    <row r="267" spans="1:17" s="288" customFormat="1" ht="45" x14ac:dyDescent="0.25">
      <c r="A267" s="790"/>
      <c r="B267" s="322"/>
      <c r="C267" s="322"/>
      <c r="D267" s="322" t="s">
        <v>3557</v>
      </c>
      <c r="E267" s="322" t="s">
        <v>3558</v>
      </c>
      <c r="F267" s="320" t="s">
        <v>834</v>
      </c>
      <c r="G267" s="322" t="s">
        <v>425</v>
      </c>
      <c r="H267" s="530">
        <v>0.4</v>
      </c>
      <c r="I267" s="320" t="s">
        <v>355</v>
      </c>
      <c r="J267" s="320" t="s">
        <v>2789</v>
      </c>
      <c r="K267" s="345">
        <v>21648</v>
      </c>
      <c r="L267" s="322"/>
      <c r="M267" s="322"/>
      <c r="N267" s="322"/>
      <c r="O267" s="322"/>
      <c r="P267" s="863"/>
      <c r="Q267" s="395"/>
    </row>
    <row r="268" spans="1:17" s="288" customFormat="1" ht="45" x14ac:dyDescent="0.25">
      <c r="A268" s="790"/>
      <c r="B268" s="322"/>
      <c r="C268" s="322"/>
      <c r="D268" s="322" t="s">
        <v>3559</v>
      </c>
      <c r="E268" s="322" t="s">
        <v>3558</v>
      </c>
      <c r="F268" s="320" t="s">
        <v>834</v>
      </c>
      <c r="G268" s="322" t="s">
        <v>425</v>
      </c>
      <c r="H268" s="530">
        <v>0.35</v>
      </c>
      <c r="I268" s="320" t="s">
        <v>355</v>
      </c>
      <c r="J268" s="320" t="s">
        <v>2789</v>
      </c>
      <c r="K268" s="345">
        <v>36750</v>
      </c>
      <c r="L268" s="322"/>
      <c r="M268" s="322"/>
      <c r="N268" s="322"/>
      <c r="O268" s="322"/>
      <c r="P268" s="863"/>
      <c r="Q268" s="395"/>
    </row>
    <row r="269" spans="1:17" s="288" customFormat="1" ht="45" x14ac:dyDescent="0.25">
      <c r="A269" s="790"/>
      <c r="B269" s="322"/>
      <c r="C269" s="322"/>
      <c r="D269" s="322" t="s">
        <v>3560</v>
      </c>
      <c r="E269" s="322" t="s">
        <v>3558</v>
      </c>
      <c r="F269" s="320" t="s">
        <v>834</v>
      </c>
      <c r="G269" s="322" t="s">
        <v>425</v>
      </c>
      <c r="H269" s="530">
        <v>0.25</v>
      </c>
      <c r="I269" s="320" t="s">
        <v>355</v>
      </c>
      <c r="J269" s="320" t="s">
        <v>2789</v>
      </c>
      <c r="K269" s="345">
        <v>59670</v>
      </c>
      <c r="L269" s="322"/>
      <c r="M269" s="322"/>
      <c r="N269" s="322"/>
      <c r="O269" s="322"/>
      <c r="P269" s="863"/>
      <c r="Q269" s="395"/>
    </row>
    <row r="270" spans="1:17" s="288" customFormat="1" ht="45" x14ac:dyDescent="0.25">
      <c r="A270" s="790"/>
      <c r="B270" s="322"/>
      <c r="C270" s="322"/>
      <c r="D270" s="322" t="s">
        <v>3561</v>
      </c>
      <c r="E270" s="322" t="s">
        <v>3558</v>
      </c>
      <c r="F270" s="320" t="s">
        <v>834</v>
      </c>
      <c r="G270" s="322" t="s">
        <v>425</v>
      </c>
      <c r="H270" s="530">
        <v>0.02</v>
      </c>
      <c r="I270" s="320" t="s">
        <v>355</v>
      </c>
      <c r="J270" s="320" t="s">
        <v>2789</v>
      </c>
      <c r="K270" s="345">
        <v>1304.8</v>
      </c>
      <c r="L270" s="322"/>
      <c r="M270" s="322"/>
      <c r="N270" s="322"/>
      <c r="O270" s="322"/>
      <c r="P270" s="863"/>
      <c r="Q270" s="395"/>
    </row>
    <row r="271" spans="1:17" s="288" customFormat="1" ht="90" x14ac:dyDescent="0.25">
      <c r="A271" s="790"/>
      <c r="B271" s="322"/>
      <c r="C271" s="322"/>
      <c r="D271" s="322" t="s">
        <v>1453</v>
      </c>
      <c r="E271" s="322" t="s">
        <v>1454</v>
      </c>
      <c r="F271" s="320" t="s">
        <v>834</v>
      </c>
      <c r="G271" s="322" t="s">
        <v>425</v>
      </c>
      <c r="H271" s="530">
        <v>0.06</v>
      </c>
      <c r="I271" s="320" t="s">
        <v>355</v>
      </c>
      <c r="J271" s="320" t="s">
        <v>2789</v>
      </c>
      <c r="K271" s="345">
        <v>1337.1</v>
      </c>
      <c r="L271" s="322"/>
      <c r="M271" s="322"/>
      <c r="N271" s="322"/>
      <c r="O271" s="322"/>
      <c r="P271" s="863"/>
      <c r="Q271" s="395"/>
    </row>
    <row r="272" spans="1:17" s="288" customFormat="1" ht="90" x14ac:dyDescent="0.25">
      <c r="A272" s="790"/>
      <c r="B272" s="322"/>
      <c r="C272" s="322"/>
      <c r="D272" s="322" t="s">
        <v>1455</v>
      </c>
      <c r="E272" s="322" t="s">
        <v>1456</v>
      </c>
      <c r="F272" s="320" t="s">
        <v>834</v>
      </c>
      <c r="G272" s="322" t="s">
        <v>425</v>
      </c>
      <c r="H272" s="530">
        <v>13.710000000000003</v>
      </c>
      <c r="I272" s="320" t="s">
        <v>355</v>
      </c>
      <c r="J272" s="320" t="s">
        <v>2789</v>
      </c>
      <c r="K272" s="345">
        <v>169044.3</v>
      </c>
      <c r="L272" s="322"/>
      <c r="M272" s="322"/>
      <c r="N272" s="322"/>
      <c r="O272" s="322"/>
      <c r="P272" s="863"/>
      <c r="Q272" s="395"/>
    </row>
    <row r="273" spans="1:17" s="288" customFormat="1" ht="99.75" customHeight="1" x14ac:dyDescent="0.25">
      <c r="A273" s="790"/>
      <c r="B273" s="322"/>
      <c r="C273" s="322"/>
      <c r="D273" s="322" t="s">
        <v>1457</v>
      </c>
      <c r="E273" s="322" t="s">
        <v>3627</v>
      </c>
      <c r="F273" s="320" t="s">
        <v>834</v>
      </c>
      <c r="G273" s="322" t="s">
        <v>425</v>
      </c>
      <c r="H273" s="530">
        <v>0.11</v>
      </c>
      <c r="I273" s="320" t="s">
        <v>355</v>
      </c>
      <c r="J273" s="320" t="s">
        <v>2789</v>
      </c>
      <c r="K273" s="345">
        <v>2861.1</v>
      </c>
      <c r="L273" s="322"/>
      <c r="M273" s="322"/>
      <c r="N273" s="322"/>
      <c r="O273" s="322"/>
      <c r="P273" s="863"/>
      <c r="Q273" s="395"/>
    </row>
    <row r="274" spans="1:17" s="288" customFormat="1" ht="95.25" customHeight="1" x14ac:dyDescent="0.25">
      <c r="A274" s="790"/>
      <c r="B274" s="322"/>
      <c r="C274" s="322"/>
      <c r="D274" s="322" t="s">
        <v>1459</v>
      </c>
      <c r="E274" s="322" t="s">
        <v>3343</v>
      </c>
      <c r="F274" s="320" t="s">
        <v>834</v>
      </c>
      <c r="G274" s="322" t="s">
        <v>425</v>
      </c>
      <c r="H274" s="530">
        <v>8.6999999999999993</v>
      </c>
      <c r="I274" s="320" t="s">
        <v>355</v>
      </c>
      <c r="J274" s="320" t="s">
        <v>2789</v>
      </c>
      <c r="K274" s="345">
        <v>191313</v>
      </c>
      <c r="L274" s="322"/>
      <c r="M274" s="322"/>
      <c r="N274" s="322"/>
      <c r="O274" s="322"/>
      <c r="P274" s="863"/>
      <c r="Q274" s="395"/>
    </row>
    <row r="275" spans="1:17" s="288" customFormat="1" ht="86.25" customHeight="1" x14ac:dyDescent="0.25">
      <c r="A275" s="790"/>
      <c r="B275" s="322"/>
      <c r="C275" s="322"/>
      <c r="D275" s="322" t="s">
        <v>443</v>
      </c>
      <c r="E275" s="322" t="s">
        <v>444</v>
      </c>
      <c r="F275" s="320">
        <v>6</v>
      </c>
      <c r="G275" s="322" t="s">
        <v>390</v>
      </c>
      <c r="H275" s="530">
        <v>375</v>
      </c>
      <c r="I275" s="320" t="s">
        <v>355</v>
      </c>
      <c r="J275" s="320" t="s">
        <v>2789</v>
      </c>
      <c r="K275" s="345">
        <v>1852.5</v>
      </c>
      <c r="L275" s="322"/>
      <c r="M275" s="322"/>
      <c r="N275" s="322"/>
      <c r="O275" s="322"/>
      <c r="P275" s="863"/>
      <c r="Q275" s="395"/>
    </row>
    <row r="276" spans="1:17" s="288" customFormat="1" ht="60" x14ac:dyDescent="0.25">
      <c r="A276" s="790"/>
      <c r="B276" s="322"/>
      <c r="C276" s="322"/>
      <c r="D276" s="322" t="s">
        <v>1460</v>
      </c>
      <c r="E276" s="322" t="s">
        <v>1461</v>
      </c>
      <c r="F276" s="320">
        <v>6</v>
      </c>
      <c r="G276" s="322" t="s">
        <v>390</v>
      </c>
      <c r="H276" s="530">
        <v>155.15</v>
      </c>
      <c r="I276" s="320" t="s">
        <v>355</v>
      </c>
      <c r="J276" s="320" t="s">
        <v>2789</v>
      </c>
      <c r="K276" s="345">
        <v>3248.85</v>
      </c>
      <c r="L276" s="322"/>
      <c r="M276" s="322"/>
      <c r="N276" s="322"/>
      <c r="O276" s="322"/>
      <c r="P276" s="863"/>
      <c r="Q276" s="395"/>
    </row>
    <row r="277" spans="1:17" s="288" customFormat="1" x14ac:dyDescent="0.25">
      <c r="A277" s="790"/>
      <c r="B277" s="322"/>
      <c r="C277" s="322"/>
      <c r="D277" s="322" t="s">
        <v>3562</v>
      </c>
      <c r="E277" s="322" t="s">
        <v>3563</v>
      </c>
      <c r="F277" s="320">
        <v>6</v>
      </c>
      <c r="G277" s="322" t="s">
        <v>390</v>
      </c>
      <c r="H277" s="530">
        <v>240</v>
      </c>
      <c r="I277" s="320" t="s">
        <v>355</v>
      </c>
      <c r="J277" s="320" t="s">
        <v>2789</v>
      </c>
      <c r="K277" s="345">
        <v>4824</v>
      </c>
      <c r="L277" s="322"/>
      <c r="M277" s="322"/>
      <c r="N277" s="322"/>
      <c r="O277" s="322"/>
      <c r="P277" s="863"/>
      <c r="Q277" s="395"/>
    </row>
    <row r="278" spans="1:17" s="288" customFormat="1" ht="77.25" customHeight="1" x14ac:dyDescent="0.25">
      <c r="A278" s="790"/>
      <c r="B278" s="322"/>
      <c r="C278" s="322"/>
      <c r="D278" s="322" t="s">
        <v>1462</v>
      </c>
      <c r="E278" s="322" t="s">
        <v>1463</v>
      </c>
      <c r="F278" s="320">
        <v>6</v>
      </c>
      <c r="G278" s="322" t="s">
        <v>390</v>
      </c>
      <c r="H278" s="530">
        <v>3077</v>
      </c>
      <c r="I278" s="320" t="s">
        <v>355</v>
      </c>
      <c r="J278" s="320" t="s">
        <v>2789</v>
      </c>
      <c r="K278" s="345">
        <v>106679.59</v>
      </c>
      <c r="L278" s="322"/>
      <c r="M278" s="322"/>
      <c r="N278" s="322"/>
      <c r="O278" s="322"/>
      <c r="P278" s="863"/>
      <c r="Q278" s="395"/>
    </row>
    <row r="279" spans="1:17" s="288" customFormat="1" x14ac:dyDescent="0.25">
      <c r="A279" s="790"/>
      <c r="B279" s="322"/>
      <c r="C279" s="322"/>
      <c r="D279" s="322" t="s">
        <v>3564</v>
      </c>
      <c r="E279" s="322" t="s">
        <v>3563</v>
      </c>
      <c r="F279" s="320">
        <v>6</v>
      </c>
      <c r="G279" s="322" t="s">
        <v>390</v>
      </c>
      <c r="H279" s="530">
        <v>650</v>
      </c>
      <c r="I279" s="320" t="s">
        <v>355</v>
      </c>
      <c r="J279" s="320" t="s">
        <v>2789</v>
      </c>
      <c r="K279" s="345">
        <v>3373.5</v>
      </c>
      <c r="L279" s="322"/>
      <c r="M279" s="322"/>
      <c r="N279" s="322"/>
      <c r="O279" s="322"/>
      <c r="P279" s="863"/>
      <c r="Q279" s="395"/>
    </row>
    <row r="280" spans="1:17" s="288" customFormat="1" ht="75.75" customHeight="1" x14ac:dyDescent="0.25">
      <c r="A280" s="790"/>
      <c r="B280" s="322"/>
      <c r="C280" s="322"/>
      <c r="D280" s="322" t="s">
        <v>1464</v>
      </c>
      <c r="E280" s="322" t="s">
        <v>1463</v>
      </c>
      <c r="F280" s="320">
        <v>6</v>
      </c>
      <c r="G280" s="322" t="s">
        <v>390</v>
      </c>
      <c r="H280" s="530">
        <v>150</v>
      </c>
      <c r="I280" s="320" t="s">
        <v>355</v>
      </c>
      <c r="J280" s="320" t="s">
        <v>2789</v>
      </c>
      <c r="K280" s="345">
        <v>7729.5</v>
      </c>
      <c r="L280" s="322"/>
      <c r="M280" s="322"/>
      <c r="N280" s="322"/>
      <c r="O280" s="322"/>
      <c r="P280" s="863"/>
      <c r="Q280" s="395"/>
    </row>
    <row r="281" spans="1:17" s="288" customFormat="1" ht="105" x14ac:dyDescent="0.25">
      <c r="A281" s="790"/>
      <c r="B281" s="322"/>
      <c r="C281" s="322"/>
      <c r="D281" s="322" t="s">
        <v>1465</v>
      </c>
      <c r="E281" s="322" t="s">
        <v>1463</v>
      </c>
      <c r="F281" s="320">
        <v>6</v>
      </c>
      <c r="G281" s="322" t="s">
        <v>390</v>
      </c>
      <c r="H281" s="530">
        <v>3100</v>
      </c>
      <c r="I281" s="320" t="s">
        <v>355</v>
      </c>
      <c r="J281" s="320" t="s">
        <v>2789</v>
      </c>
      <c r="K281" s="345">
        <v>318029</v>
      </c>
      <c r="L281" s="322"/>
      <c r="M281" s="322"/>
      <c r="N281" s="322"/>
      <c r="O281" s="322"/>
      <c r="P281" s="863"/>
      <c r="Q281" s="395"/>
    </row>
    <row r="282" spans="1:17" s="288" customFormat="1" x14ac:dyDescent="0.25">
      <c r="A282" s="790"/>
      <c r="B282" s="322"/>
      <c r="C282" s="322"/>
      <c r="D282" s="322" t="s">
        <v>3565</v>
      </c>
      <c r="E282" s="322" t="s">
        <v>3563</v>
      </c>
      <c r="F282" s="320">
        <v>6</v>
      </c>
      <c r="G282" s="322" t="s">
        <v>390</v>
      </c>
      <c r="H282" s="530">
        <v>70</v>
      </c>
      <c r="I282" s="320" t="s">
        <v>355</v>
      </c>
      <c r="J282" s="320" t="s">
        <v>2789</v>
      </c>
      <c r="K282" s="345">
        <v>13518.4</v>
      </c>
      <c r="L282" s="322"/>
      <c r="M282" s="322"/>
      <c r="N282" s="322"/>
      <c r="O282" s="322"/>
      <c r="P282" s="863"/>
      <c r="Q282" s="395"/>
    </row>
    <row r="283" spans="1:17" s="288" customFormat="1" x14ac:dyDescent="0.25">
      <c r="A283" s="790"/>
      <c r="B283" s="322"/>
      <c r="C283" s="322"/>
      <c r="D283" s="322" t="s">
        <v>3566</v>
      </c>
      <c r="E283" s="322" t="s">
        <v>3563</v>
      </c>
      <c r="F283" s="320">
        <v>6</v>
      </c>
      <c r="G283" s="322" t="s">
        <v>390</v>
      </c>
      <c r="H283" s="530">
        <v>100</v>
      </c>
      <c r="I283" s="320" t="s">
        <v>355</v>
      </c>
      <c r="J283" s="320" t="s">
        <v>2789</v>
      </c>
      <c r="K283" s="345">
        <v>864</v>
      </c>
      <c r="L283" s="322"/>
      <c r="M283" s="322"/>
      <c r="N283" s="322"/>
      <c r="O283" s="322"/>
      <c r="P283" s="863"/>
      <c r="Q283" s="395"/>
    </row>
    <row r="284" spans="1:17" s="288" customFormat="1" ht="45" x14ac:dyDescent="0.25">
      <c r="A284" s="790"/>
      <c r="B284" s="322"/>
      <c r="C284" s="322"/>
      <c r="D284" s="322" t="s">
        <v>1466</v>
      </c>
      <c r="E284" s="322" t="s">
        <v>1467</v>
      </c>
      <c r="F284" s="320">
        <v>6</v>
      </c>
      <c r="G284" s="322" t="s">
        <v>390</v>
      </c>
      <c r="H284" s="530">
        <v>3400</v>
      </c>
      <c r="I284" s="320" t="s">
        <v>355</v>
      </c>
      <c r="J284" s="320" t="s">
        <v>2789</v>
      </c>
      <c r="K284" s="345">
        <v>132600</v>
      </c>
      <c r="L284" s="322"/>
      <c r="M284" s="322"/>
      <c r="N284" s="322"/>
      <c r="O284" s="322"/>
      <c r="P284" s="863"/>
      <c r="Q284" s="395"/>
    </row>
    <row r="285" spans="1:17" s="288" customFormat="1" ht="45" x14ac:dyDescent="0.25">
      <c r="A285" s="790"/>
      <c r="B285" s="322"/>
      <c r="C285" s="322"/>
      <c r="D285" s="322" t="s">
        <v>1468</v>
      </c>
      <c r="E285" s="322" t="s">
        <v>1467</v>
      </c>
      <c r="F285" s="320">
        <v>6</v>
      </c>
      <c r="G285" s="322" t="s">
        <v>390</v>
      </c>
      <c r="H285" s="530">
        <v>4100</v>
      </c>
      <c r="I285" s="320" t="s">
        <v>355</v>
      </c>
      <c r="J285" s="320" t="s">
        <v>2789</v>
      </c>
      <c r="K285" s="345">
        <v>97867</v>
      </c>
      <c r="L285" s="322"/>
      <c r="M285" s="322"/>
      <c r="N285" s="322"/>
      <c r="O285" s="322"/>
      <c r="P285" s="863"/>
      <c r="Q285" s="395"/>
    </row>
    <row r="286" spans="1:17" s="288" customFormat="1" ht="90" x14ac:dyDescent="0.25">
      <c r="A286" s="790"/>
      <c r="B286" s="322"/>
      <c r="C286" s="322"/>
      <c r="D286" s="322" t="s">
        <v>1469</v>
      </c>
      <c r="E286" s="322" t="s">
        <v>1470</v>
      </c>
      <c r="F286" s="320">
        <v>6</v>
      </c>
      <c r="G286" s="322" t="s">
        <v>390</v>
      </c>
      <c r="H286" s="530">
        <v>99.2</v>
      </c>
      <c r="I286" s="320" t="s">
        <v>355</v>
      </c>
      <c r="J286" s="320" t="s">
        <v>2789</v>
      </c>
      <c r="K286" s="345">
        <v>1456.26</v>
      </c>
      <c r="L286" s="322"/>
      <c r="M286" s="322"/>
      <c r="N286" s="322"/>
      <c r="O286" s="322"/>
      <c r="P286" s="863"/>
      <c r="Q286" s="395"/>
    </row>
    <row r="287" spans="1:17" s="288" customFormat="1" ht="90" x14ac:dyDescent="0.25">
      <c r="A287" s="790"/>
      <c r="B287" s="322"/>
      <c r="C287" s="322"/>
      <c r="D287" s="322" t="s">
        <v>1471</v>
      </c>
      <c r="E287" s="322" t="s">
        <v>1470</v>
      </c>
      <c r="F287" s="320">
        <v>6</v>
      </c>
      <c r="G287" s="322" t="s">
        <v>390</v>
      </c>
      <c r="H287" s="530">
        <v>100</v>
      </c>
      <c r="I287" s="320" t="s">
        <v>355</v>
      </c>
      <c r="J287" s="320" t="s">
        <v>2789</v>
      </c>
      <c r="K287" s="345">
        <v>2182</v>
      </c>
      <c r="L287" s="322"/>
      <c r="M287" s="322"/>
      <c r="N287" s="322"/>
      <c r="O287" s="322"/>
      <c r="P287" s="863"/>
      <c r="Q287" s="395"/>
    </row>
    <row r="288" spans="1:17" s="288" customFormat="1" ht="73.5" customHeight="1" x14ac:dyDescent="0.25">
      <c r="A288" s="790"/>
      <c r="B288" s="322"/>
      <c r="C288" s="322"/>
      <c r="D288" s="322" t="s">
        <v>1472</v>
      </c>
      <c r="E288" s="322" t="s">
        <v>1473</v>
      </c>
      <c r="F288" s="320">
        <v>6</v>
      </c>
      <c r="G288" s="322" t="s">
        <v>390</v>
      </c>
      <c r="H288" s="530">
        <v>4483.9799999999996</v>
      </c>
      <c r="I288" s="320" t="s">
        <v>355</v>
      </c>
      <c r="J288" s="320" t="s">
        <v>2789</v>
      </c>
      <c r="K288" s="345">
        <v>55287.47</v>
      </c>
      <c r="L288" s="322"/>
      <c r="M288" s="322"/>
      <c r="N288" s="322"/>
      <c r="O288" s="322"/>
      <c r="P288" s="863"/>
      <c r="Q288" s="395"/>
    </row>
    <row r="289" spans="1:18" s="288" customFormat="1" ht="93" customHeight="1" x14ac:dyDescent="0.25">
      <c r="A289" s="790"/>
      <c r="B289" s="322"/>
      <c r="C289" s="322"/>
      <c r="D289" s="322" t="s">
        <v>3567</v>
      </c>
      <c r="E289" s="322" t="s">
        <v>3344</v>
      </c>
      <c r="F289" s="320">
        <v>6</v>
      </c>
      <c r="G289" s="322" t="s">
        <v>390</v>
      </c>
      <c r="H289" s="530">
        <v>600</v>
      </c>
      <c r="I289" s="320" t="s">
        <v>355</v>
      </c>
      <c r="J289" s="320" t="s">
        <v>2789</v>
      </c>
      <c r="K289" s="345">
        <v>11862</v>
      </c>
      <c r="L289" s="322"/>
      <c r="M289" s="322"/>
      <c r="N289" s="322"/>
      <c r="O289" s="322"/>
      <c r="P289" s="863"/>
      <c r="Q289" s="395"/>
    </row>
    <row r="290" spans="1:18" s="288" customFormat="1" ht="92.25" customHeight="1" x14ac:dyDescent="0.25">
      <c r="A290" s="790"/>
      <c r="B290" s="322"/>
      <c r="C290" s="322"/>
      <c r="D290" s="322" t="s">
        <v>1474</v>
      </c>
      <c r="E290" s="322" t="s">
        <v>3344</v>
      </c>
      <c r="F290" s="320">
        <v>6</v>
      </c>
      <c r="G290" s="322" t="s">
        <v>390</v>
      </c>
      <c r="H290" s="530">
        <v>285.06</v>
      </c>
      <c r="I290" s="320" t="s">
        <v>355</v>
      </c>
      <c r="J290" s="320" t="s">
        <v>2789</v>
      </c>
      <c r="K290" s="345">
        <v>16533.48</v>
      </c>
      <c r="L290" s="322"/>
      <c r="M290" s="322"/>
      <c r="N290" s="322"/>
      <c r="O290" s="322"/>
      <c r="P290" s="863"/>
      <c r="Q290" s="395"/>
    </row>
    <row r="291" spans="1:18" s="288" customFormat="1" ht="110.25" customHeight="1" x14ac:dyDescent="0.25">
      <c r="A291" s="790"/>
      <c r="B291" s="322"/>
      <c r="C291" s="322"/>
      <c r="D291" s="322" t="s">
        <v>1476</v>
      </c>
      <c r="E291" s="322" t="s">
        <v>1477</v>
      </c>
      <c r="F291" s="320">
        <v>6</v>
      </c>
      <c r="G291" s="322" t="s">
        <v>390</v>
      </c>
      <c r="H291" s="530">
        <v>2379</v>
      </c>
      <c r="I291" s="320" t="s">
        <v>355</v>
      </c>
      <c r="J291" s="320" t="s">
        <v>2789</v>
      </c>
      <c r="K291" s="345">
        <v>52314.21</v>
      </c>
      <c r="L291" s="322"/>
      <c r="M291" s="322"/>
      <c r="N291" s="322"/>
      <c r="O291" s="322"/>
      <c r="P291" s="863"/>
      <c r="Q291" s="395"/>
    </row>
    <row r="292" spans="1:18" s="288" customFormat="1" x14ac:dyDescent="0.25">
      <c r="A292" s="791"/>
      <c r="B292" s="322"/>
      <c r="C292" s="322"/>
      <c r="D292" s="322" t="s">
        <v>3568</v>
      </c>
      <c r="E292" s="322" t="s">
        <v>3569</v>
      </c>
      <c r="F292" s="320">
        <v>6</v>
      </c>
      <c r="G292" s="322" t="s">
        <v>390</v>
      </c>
      <c r="H292" s="530">
        <v>150</v>
      </c>
      <c r="I292" s="320" t="s">
        <v>355</v>
      </c>
      <c r="J292" s="320" t="s">
        <v>2789</v>
      </c>
      <c r="K292" s="345">
        <v>1107</v>
      </c>
      <c r="L292" s="322"/>
      <c r="M292" s="322"/>
      <c r="N292" s="322"/>
      <c r="O292" s="322"/>
      <c r="P292" s="864"/>
      <c r="Q292" s="396"/>
    </row>
    <row r="293" spans="1:18" s="288" customFormat="1" ht="28.5" x14ac:dyDescent="0.25">
      <c r="A293" s="842">
        <v>73</v>
      </c>
      <c r="B293" s="397" t="s">
        <v>194</v>
      </c>
      <c r="C293" s="397" t="s">
        <v>2220</v>
      </c>
      <c r="D293" s="397" t="s">
        <v>3545</v>
      </c>
      <c r="E293" s="397" t="s">
        <v>129</v>
      </c>
      <c r="F293" s="398"/>
      <c r="G293" s="397"/>
      <c r="H293" s="583"/>
      <c r="I293" s="398" t="s">
        <v>355</v>
      </c>
      <c r="J293" s="398" t="s">
        <v>2789</v>
      </c>
      <c r="K293" s="399">
        <v>6300000</v>
      </c>
      <c r="L293" s="397" t="s">
        <v>2454</v>
      </c>
      <c r="M293" s="397" t="s">
        <v>3570</v>
      </c>
      <c r="N293" s="397" t="s">
        <v>22</v>
      </c>
      <c r="O293" s="397" t="s">
        <v>23</v>
      </c>
      <c r="P293" s="845">
        <v>4986</v>
      </c>
      <c r="Q293" s="397" t="s">
        <v>195</v>
      </c>
      <c r="R293" s="359"/>
    </row>
    <row r="294" spans="1:18" s="288" customFormat="1" ht="30" x14ac:dyDescent="0.25">
      <c r="A294" s="843"/>
      <c r="B294" s="400"/>
      <c r="C294" s="400"/>
      <c r="D294" s="400" t="s">
        <v>3571</v>
      </c>
      <c r="E294" s="400" t="s">
        <v>1412</v>
      </c>
      <c r="F294" s="401"/>
      <c r="G294" s="400"/>
      <c r="H294" s="584"/>
      <c r="I294" s="401" t="s">
        <v>355</v>
      </c>
      <c r="J294" s="401" t="s">
        <v>2789</v>
      </c>
      <c r="K294" s="402">
        <v>1500000</v>
      </c>
      <c r="L294" s="400"/>
      <c r="M294" s="400"/>
      <c r="N294" s="400"/>
      <c r="O294" s="400"/>
      <c r="P294" s="846"/>
      <c r="Q294" s="400"/>
      <c r="R294" s="359"/>
    </row>
    <row r="295" spans="1:18" s="288" customFormat="1" ht="30" x14ac:dyDescent="0.25">
      <c r="A295" s="844"/>
      <c r="B295" s="400"/>
      <c r="C295" s="400"/>
      <c r="D295" s="400" t="s">
        <v>3572</v>
      </c>
      <c r="E295" s="400" t="s">
        <v>1412</v>
      </c>
      <c r="F295" s="401"/>
      <c r="G295" s="400"/>
      <c r="H295" s="584"/>
      <c r="I295" s="401" t="s">
        <v>355</v>
      </c>
      <c r="J295" s="401" t="s">
        <v>2789</v>
      </c>
      <c r="K295" s="402">
        <v>4800000</v>
      </c>
      <c r="L295" s="400"/>
      <c r="M295" s="400"/>
      <c r="N295" s="400"/>
      <c r="O295" s="400"/>
      <c r="P295" s="847"/>
      <c r="Q295" s="400"/>
      <c r="R295" s="359"/>
    </row>
    <row r="296" spans="1:18" s="288" customFormat="1" ht="33" customHeight="1" x14ac:dyDescent="0.25">
      <c r="A296" s="789">
        <v>74</v>
      </c>
      <c r="B296" s="317" t="s">
        <v>167</v>
      </c>
      <c r="C296" s="317" t="s">
        <v>3573</v>
      </c>
      <c r="D296" s="317" t="s">
        <v>3574</v>
      </c>
      <c r="E296" s="317" t="s">
        <v>153</v>
      </c>
      <c r="F296" s="318">
        <v>168</v>
      </c>
      <c r="G296" s="317" t="s">
        <v>2597</v>
      </c>
      <c r="H296" s="560">
        <v>123.95802000000008</v>
      </c>
      <c r="I296" s="318" t="s">
        <v>355</v>
      </c>
      <c r="J296" s="318" t="s">
        <v>2789</v>
      </c>
      <c r="K296" s="344">
        <v>4698340.8</v>
      </c>
      <c r="L296" s="317" t="s">
        <v>2587</v>
      </c>
      <c r="M296" s="317" t="s">
        <v>30</v>
      </c>
      <c r="N296" s="317" t="s">
        <v>22</v>
      </c>
      <c r="O296" s="317" t="s">
        <v>171</v>
      </c>
      <c r="P296" s="792">
        <v>4974</v>
      </c>
      <c r="Q296" s="382" t="s">
        <v>3575</v>
      </c>
    </row>
    <row r="297" spans="1:18" s="288" customFormat="1" ht="73.5" customHeight="1" x14ac:dyDescent="0.25">
      <c r="A297" s="790"/>
      <c r="B297" s="322"/>
      <c r="C297" s="322"/>
      <c r="D297" s="322" t="s">
        <v>2233</v>
      </c>
      <c r="E297" s="322" t="s">
        <v>3576</v>
      </c>
      <c r="F297" s="320">
        <v>168</v>
      </c>
      <c r="G297" s="322" t="s">
        <v>2597</v>
      </c>
      <c r="H297" s="530">
        <v>77.392020000000073</v>
      </c>
      <c r="I297" s="320" t="s">
        <v>355</v>
      </c>
      <c r="J297" s="320" t="s">
        <v>2789</v>
      </c>
      <c r="K297" s="345">
        <v>3095680.8</v>
      </c>
      <c r="L297" s="322"/>
      <c r="M297" s="322"/>
      <c r="N297" s="322"/>
      <c r="O297" s="322"/>
      <c r="P297" s="793"/>
      <c r="Q297" s="322"/>
    </row>
    <row r="298" spans="1:18" s="288" customFormat="1" ht="63" customHeight="1" x14ac:dyDescent="0.25">
      <c r="A298" s="791"/>
      <c r="B298" s="322"/>
      <c r="C298" s="322"/>
      <c r="D298" s="322" t="s">
        <v>2234</v>
      </c>
      <c r="E298" s="322" t="s">
        <v>3577</v>
      </c>
      <c r="F298" s="320">
        <v>168</v>
      </c>
      <c r="G298" s="322" t="s">
        <v>2597</v>
      </c>
      <c r="H298" s="530">
        <v>46.565999999999988</v>
      </c>
      <c r="I298" s="320" t="s">
        <v>355</v>
      </c>
      <c r="J298" s="320" t="s">
        <v>2789</v>
      </c>
      <c r="K298" s="345">
        <v>1862660</v>
      </c>
      <c r="L298" s="322"/>
      <c r="M298" s="322"/>
      <c r="N298" s="322"/>
      <c r="O298" s="322"/>
      <c r="P298" s="794"/>
      <c r="Q298" s="322"/>
    </row>
    <row r="299" spans="1:18" s="405" customFormat="1" ht="28.5" x14ac:dyDescent="0.25">
      <c r="A299" s="865">
        <v>75</v>
      </c>
      <c r="B299" s="331" t="s">
        <v>1245</v>
      </c>
      <c r="C299" s="331" t="s">
        <v>1246</v>
      </c>
      <c r="D299" s="331" t="s">
        <v>1247</v>
      </c>
      <c r="E299" s="331" t="s">
        <v>1248</v>
      </c>
      <c r="F299" s="331">
        <v>796</v>
      </c>
      <c r="G299" s="255" t="s">
        <v>107</v>
      </c>
      <c r="H299" s="562">
        <v>774</v>
      </c>
      <c r="I299" s="331" t="s">
        <v>112</v>
      </c>
      <c r="J299" s="331" t="s">
        <v>113</v>
      </c>
      <c r="K299" s="341">
        <v>6348000</v>
      </c>
      <c r="L299" s="331" t="s">
        <v>1300</v>
      </c>
      <c r="M299" s="331" t="s">
        <v>114</v>
      </c>
      <c r="N299" s="331" t="s">
        <v>22</v>
      </c>
      <c r="O299" s="255" t="s">
        <v>23</v>
      </c>
      <c r="P299" s="403"/>
      <c r="Q299" s="404" t="s">
        <v>3186</v>
      </c>
    </row>
    <row r="300" spans="1:18" s="405" customFormat="1" ht="45" x14ac:dyDescent="0.25">
      <c r="A300" s="796"/>
      <c r="B300" s="331"/>
      <c r="C300" s="331"/>
      <c r="D300" s="335" t="s">
        <v>1249</v>
      </c>
      <c r="E300" s="335" t="s">
        <v>1250</v>
      </c>
      <c r="F300" s="335">
        <v>796</v>
      </c>
      <c r="G300" s="256" t="s">
        <v>107</v>
      </c>
      <c r="H300" s="563">
        <v>268</v>
      </c>
      <c r="I300" s="335" t="s">
        <v>112</v>
      </c>
      <c r="J300" s="335" t="s">
        <v>113</v>
      </c>
      <c r="K300" s="342">
        <v>2613000</v>
      </c>
      <c r="L300" s="335"/>
      <c r="M300" s="335"/>
      <c r="N300" s="335"/>
      <c r="O300" s="256"/>
      <c r="P300" s="403"/>
      <c r="Q300" s="406"/>
    </row>
    <row r="301" spans="1:18" s="405" customFormat="1" ht="45" x14ac:dyDescent="0.25">
      <c r="A301" s="796"/>
      <c r="B301" s="331"/>
      <c r="C301" s="331"/>
      <c r="D301" s="335" t="s">
        <v>1251</v>
      </c>
      <c r="E301" s="335" t="s">
        <v>1252</v>
      </c>
      <c r="F301" s="335">
        <v>796</v>
      </c>
      <c r="G301" s="256" t="s">
        <v>107</v>
      </c>
      <c r="H301" s="563">
        <v>36</v>
      </c>
      <c r="I301" s="335" t="s">
        <v>112</v>
      </c>
      <c r="J301" s="335" t="s">
        <v>113</v>
      </c>
      <c r="K301" s="342">
        <v>450000</v>
      </c>
      <c r="L301" s="335"/>
      <c r="M301" s="335"/>
      <c r="N301" s="335"/>
      <c r="O301" s="256"/>
      <c r="P301" s="403"/>
      <c r="Q301" s="406"/>
    </row>
    <row r="302" spans="1:18" s="405" customFormat="1" ht="45" x14ac:dyDescent="0.25">
      <c r="A302" s="796"/>
      <c r="B302" s="331"/>
      <c r="C302" s="331"/>
      <c r="D302" s="335" t="s">
        <v>1253</v>
      </c>
      <c r="E302" s="335" t="s">
        <v>1254</v>
      </c>
      <c r="F302" s="335">
        <v>796</v>
      </c>
      <c r="G302" s="256" t="s">
        <v>107</v>
      </c>
      <c r="H302" s="563">
        <v>100</v>
      </c>
      <c r="I302" s="335" t="s">
        <v>112</v>
      </c>
      <c r="J302" s="335" t="s">
        <v>113</v>
      </c>
      <c r="K302" s="342">
        <v>450000</v>
      </c>
      <c r="L302" s="335"/>
      <c r="M302" s="335"/>
      <c r="N302" s="335"/>
      <c r="O302" s="256"/>
      <c r="P302" s="403"/>
      <c r="Q302" s="406"/>
    </row>
    <row r="303" spans="1:18" s="405" customFormat="1" ht="45" x14ac:dyDescent="0.25">
      <c r="A303" s="796"/>
      <c r="B303" s="331"/>
      <c r="C303" s="331"/>
      <c r="D303" s="335" t="s">
        <v>1255</v>
      </c>
      <c r="E303" s="335" t="s">
        <v>1256</v>
      </c>
      <c r="F303" s="335">
        <v>796</v>
      </c>
      <c r="G303" s="256" t="s">
        <v>107</v>
      </c>
      <c r="H303" s="563">
        <v>346</v>
      </c>
      <c r="I303" s="335" t="s">
        <v>112</v>
      </c>
      <c r="J303" s="335" t="s">
        <v>113</v>
      </c>
      <c r="K303" s="342">
        <v>2592000</v>
      </c>
      <c r="L303" s="335"/>
      <c r="M303" s="335"/>
      <c r="N303" s="335"/>
      <c r="O303" s="256"/>
      <c r="P303" s="403"/>
      <c r="Q303" s="406"/>
    </row>
    <row r="304" spans="1:18" s="405" customFormat="1" ht="30" x14ac:dyDescent="0.25">
      <c r="A304" s="799"/>
      <c r="B304" s="331"/>
      <c r="C304" s="331"/>
      <c r="D304" s="335" t="s">
        <v>1257</v>
      </c>
      <c r="E304" s="335" t="s">
        <v>1258</v>
      </c>
      <c r="F304" s="335">
        <v>796</v>
      </c>
      <c r="G304" s="256" t="s">
        <v>107</v>
      </c>
      <c r="H304" s="563">
        <v>24</v>
      </c>
      <c r="I304" s="335" t="s">
        <v>112</v>
      </c>
      <c r="J304" s="335" t="s">
        <v>113</v>
      </c>
      <c r="K304" s="342">
        <v>240000</v>
      </c>
      <c r="L304" s="335"/>
      <c r="M304" s="335"/>
      <c r="N304" s="335"/>
      <c r="O304" s="256"/>
      <c r="P304" s="403"/>
      <c r="Q304" s="406"/>
    </row>
    <row r="305" spans="1:18" s="333" customFormat="1" ht="28.5" x14ac:dyDescent="0.25">
      <c r="A305" s="610">
        <v>76</v>
      </c>
      <c r="B305" s="331" t="s">
        <v>1415</v>
      </c>
      <c r="C305" s="331" t="s">
        <v>1416</v>
      </c>
      <c r="D305" s="331" t="s">
        <v>1417</v>
      </c>
      <c r="E305" s="331" t="s">
        <v>1418</v>
      </c>
      <c r="F305" s="331">
        <v>796</v>
      </c>
      <c r="G305" s="255" t="s">
        <v>107</v>
      </c>
      <c r="H305" s="562">
        <v>258</v>
      </c>
      <c r="I305" s="331" t="s">
        <v>112</v>
      </c>
      <c r="J305" s="331" t="s">
        <v>113</v>
      </c>
      <c r="K305" s="341">
        <v>593400</v>
      </c>
      <c r="L305" s="331" t="s">
        <v>1300</v>
      </c>
      <c r="M305" s="331" t="s">
        <v>886</v>
      </c>
      <c r="N305" s="331" t="s">
        <v>22</v>
      </c>
      <c r="O305" s="255" t="s">
        <v>23</v>
      </c>
      <c r="P305" s="407"/>
      <c r="Q305" s="256"/>
    </row>
    <row r="306" spans="1:18" s="288" customFormat="1" ht="57" x14ac:dyDescent="0.25">
      <c r="A306" s="848">
        <v>77</v>
      </c>
      <c r="B306" s="408" t="s">
        <v>1632</v>
      </c>
      <c r="C306" s="408" t="s">
        <v>1633</v>
      </c>
      <c r="D306" s="408" t="s">
        <v>3525</v>
      </c>
      <c r="E306" s="408" t="s">
        <v>3526</v>
      </c>
      <c r="F306" s="409">
        <v>839</v>
      </c>
      <c r="G306" s="408" t="s">
        <v>17</v>
      </c>
      <c r="H306" s="585">
        <v>474</v>
      </c>
      <c r="I306" s="409" t="s">
        <v>1230</v>
      </c>
      <c r="J306" s="409" t="s">
        <v>2908</v>
      </c>
      <c r="K306" s="410">
        <v>1214741.3799999999</v>
      </c>
      <c r="L306" s="408" t="s">
        <v>1300</v>
      </c>
      <c r="M306" s="408" t="s">
        <v>2487</v>
      </c>
      <c r="N306" s="408" t="s">
        <v>22</v>
      </c>
      <c r="O306" s="408" t="s">
        <v>23</v>
      </c>
      <c r="P306" s="851" t="s">
        <v>3527</v>
      </c>
      <c r="Q306" s="408" t="s">
        <v>3528</v>
      </c>
      <c r="R306" s="360"/>
    </row>
    <row r="307" spans="1:18" s="288" customFormat="1" ht="30" x14ac:dyDescent="0.25">
      <c r="A307" s="849"/>
      <c r="B307" s="411"/>
      <c r="C307" s="411"/>
      <c r="D307" s="411" t="s">
        <v>1634</v>
      </c>
      <c r="E307" s="411" t="s">
        <v>2905</v>
      </c>
      <c r="F307" s="412">
        <v>839</v>
      </c>
      <c r="G307" s="411" t="s">
        <v>449</v>
      </c>
      <c r="H307" s="586">
        <v>460</v>
      </c>
      <c r="I307" s="412" t="s">
        <v>1230</v>
      </c>
      <c r="J307" s="412" t="s">
        <v>3529</v>
      </c>
      <c r="K307" s="413">
        <v>1196000</v>
      </c>
      <c r="L307" s="411"/>
      <c r="M307" s="411"/>
      <c r="N307" s="411"/>
      <c r="O307" s="411"/>
      <c r="P307" s="852"/>
      <c r="Q307" s="411"/>
      <c r="R307" s="360"/>
    </row>
    <row r="308" spans="1:18" s="288" customFormat="1" x14ac:dyDescent="0.25">
      <c r="A308" s="850"/>
      <c r="B308" s="411"/>
      <c r="C308" s="411"/>
      <c r="D308" s="411" t="s">
        <v>2904</v>
      </c>
      <c r="E308" s="411" t="s">
        <v>2905</v>
      </c>
      <c r="F308" s="412">
        <v>796</v>
      </c>
      <c r="G308" s="411" t="s">
        <v>17</v>
      </c>
      <c r="H308" s="586">
        <v>14</v>
      </c>
      <c r="I308" s="412" t="s">
        <v>1230</v>
      </c>
      <c r="J308" s="412" t="s">
        <v>2831</v>
      </c>
      <c r="K308" s="413">
        <v>18741.38</v>
      </c>
      <c r="L308" s="411"/>
      <c r="M308" s="411"/>
      <c r="N308" s="411"/>
      <c r="O308" s="411"/>
      <c r="P308" s="853"/>
      <c r="Q308" s="411"/>
      <c r="R308" s="360"/>
    </row>
    <row r="309" spans="1:18" s="288" customFormat="1" ht="57" x14ac:dyDescent="0.25">
      <c r="A309" s="859">
        <v>78</v>
      </c>
      <c r="B309" s="414" t="s">
        <v>1632</v>
      </c>
      <c r="C309" s="414" t="s">
        <v>3314</v>
      </c>
      <c r="D309" s="414" t="s">
        <v>3315</v>
      </c>
      <c r="E309" s="414" t="s">
        <v>2783</v>
      </c>
      <c r="F309" s="415">
        <v>796</v>
      </c>
      <c r="G309" s="414" t="s">
        <v>17</v>
      </c>
      <c r="H309" s="587">
        <v>6541</v>
      </c>
      <c r="I309" s="415" t="s">
        <v>355</v>
      </c>
      <c r="J309" s="415" t="s">
        <v>2908</v>
      </c>
      <c r="K309" s="416">
        <v>1028609.1</v>
      </c>
      <c r="L309" s="414" t="s">
        <v>1300</v>
      </c>
      <c r="M309" s="414" t="s">
        <v>8</v>
      </c>
      <c r="N309" s="414" t="s">
        <v>22</v>
      </c>
      <c r="O309" s="414" t="s">
        <v>23</v>
      </c>
      <c r="P309" s="800" t="s">
        <v>3316</v>
      </c>
      <c r="Q309" s="417" t="s">
        <v>3317</v>
      </c>
      <c r="R309" s="361"/>
    </row>
    <row r="310" spans="1:18" s="288" customFormat="1" x14ac:dyDescent="0.25">
      <c r="A310" s="860"/>
      <c r="B310" s="418"/>
      <c r="C310" s="418"/>
      <c r="D310" s="418" t="s">
        <v>1478</v>
      </c>
      <c r="E310" s="418" t="s">
        <v>2785</v>
      </c>
      <c r="F310" s="419">
        <v>796</v>
      </c>
      <c r="G310" s="418" t="s">
        <v>17</v>
      </c>
      <c r="H310" s="588">
        <v>282</v>
      </c>
      <c r="I310" s="419" t="s">
        <v>355</v>
      </c>
      <c r="J310" s="419" t="s">
        <v>2786</v>
      </c>
      <c r="K310" s="420">
        <v>16119.12</v>
      </c>
      <c r="L310" s="418"/>
      <c r="M310" s="418"/>
      <c r="N310" s="418"/>
      <c r="O310" s="418"/>
      <c r="P310" s="801"/>
      <c r="Q310" s="421"/>
      <c r="R310" s="361"/>
    </row>
    <row r="311" spans="1:18" s="288" customFormat="1" x14ac:dyDescent="0.25">
      <c r="A311" s="860"/>
      <c r="B311" s="418"/>
      <c r="C311" s="418"/>
      <c r="D311" s="418" t="s">
        <v>1479</v>
      </c>
      <c r="E311" s="418" t="s">
        <v>2785</v>
      </c>
      <c r="F311" s="419">
        <v>796</v>
      </c>
      <c r="G311" s="418" t="s">
        <v>17</v>
      </c>
      <c r="H311" s="588">
        <v>205</v>
      </c>
      <c r="I311" s="419" t="s">
        <v>355</v>
      </c>
      <c r="J311" s="419" t="s">
        <v>2786</v>
      </c>
      <c r="K311" s="420">
        <v>10034.75</v>
      </c>
      <c r="L311" s="418"/>
      <c r="M311" s="418"/>
      <c r="N311" s="418"/>
      <c r="O311" s="418"/>
      <c r="P311" s="801"/>
      <c r="Q311" s="421"/>
      <c r="R311" s="361"/>
    </row>
    <row r="312" spans="1:18" s="288" customFormat="1" ht="45" x14ac:dyDescent="0.25">
      <c r="A312" s="860"/>
      <c r="B312" s="418"/>
      <c r="C312" s="418"/>
      <c r="D312" s="418" t="s">
        <v>1480</v>
      </c>
      <c r="E312" s="418" t="s">
        <v>2785</v>
      </c>
      <c r="F312" s="419">
        <v>796</v>
      </c>
      <c r="G312" s="418" t="s">
        <v>17</v>
      </c>
      <c r="H312" s="588">
        <v>353</v>
      </c>
      <c r="I312" s="419" t="s">
        <v>355</v>
      </c>
      <c r="J312" s="419" t="s">
        <v>3199</v>
      </c>
      <c r="K312" s="420">
        <v>13241.03</v>
      </c>
      <c r="L312" s="418"/>
      <c r="M312" s="418"/>
      <c r="N312" s="418"/>
      <c r="O312" s="418"/>
      <c r="P312" s="801"/>
      <c r="Q312" s="421"/>
      <c r="R312" s="361"/>
    </row>
    <row r="313" spans="1:18" s="288" customFormat="1" x14ac:dyDescent="0.25">
      <c r="A313" s="860"/>
      <c r="B313" s="418"/>
      <c r="C313" s="418"/>
      <c r="D313" s="418" t="s">
        <v>1481</v>
      </c>
      <c r="E313" s="418" t="s">
        <v>2785</v>
      </c>
      <c r="F313" s="419">
        <v>796</v>
      </c>
      <c r="G313" s="418" t="s">
        <v>17</v>
      </c>
      <c r="H313" s="588">
        <v>10</v>
      </c>
      <c r="I313" s="419" t="s">
        <v>355</v>
      </c>
      <c r="J313" s="419" t="s">
        <v>2787</v>
      </c>
      <c r="K313" s="420">
        <v>771.5</v>
      </c>
      <c r="L313" s="418"/>
      <c r="M313" s="418"/>
      <c r="N313" s="418"/>
      <c r="O313" s="418"/>
      <c r="P313" s="801"/>
      <c r="Q313" s="421"/>
      <c r="R313" s="361"/>
    </row>
    <row r="314" spans="1:18" s="288" customFormat="1" x14ac:dyDescent="0.25">
      <c r="A314" s="860"/>
      <c r="B314" s="418"/>
      <c r="C314" s="418"/>
      <c r="D314" s="418" t="s">
        <v>2788</v>
      </c>
      <c r="E314" s="418" t="s">
        <v>2785</v>
      </c>
      <c r="F314" s="419">
        <v>796</v>
      </c>
      <c r="G314" s="418" t="s">
        <v>17</v>
      </c>
      <c r="H314" s="588">
        <v>1</v>
      </c>
      <c r="I314" s="419" t="s">
        <v>355</v>
      </c>
      <c r="J314" s="419" t="s">
        <v>2789</v>
      </c>
      <c r="K314" s="420">
        <v>154.41</v>
      </c>
      <c r="L314" s="418"/>
      <c r="M314" s="418"/>
      <c r="N314" s="418"/>
      <c r="O314" s="418"/>
      <c r="P314" s="801"/>
      <c r="Q314" s="421"/>
      <c r="R314" s="361"/>
    </row>
    <row r="315" spans="1:18" s="288" customFormat="1" x14ac:dyDescent="0.25">
      <c r="A315" s="860"/>
      <c r="B315" s="418"/>
      <c r="C315" s="418"/>
      <c r="D315" s="418" t="s">
        <v>1482</v>
      </c>
      <c r="E315" s="418" t="s">
        <v>2785</v>
      </c>
      <c r="F315" s="419">
        <v>796</v>
      </c>
      <c r="G315" s="418" t="s">
        <v>17</v>
      </c>
      <c r="H315" s="588">
        <v>4</v>
      </c>
      <c r="I315" s="419" t="s">
        <v>355</v>
      </c>
      <c r="J315" s="419" t="s">
        <v>2789</v>
      </c>
      <c r="K315" s="420">
        <v>1560</v>
      </c>
      <c r="L315" s="418"/>
      <c r="M315" s="418"/>
      <c r="N315" s="418"/>
      <c r="O315" s="418"/>
      <c r="P315" s="801"/>
      <c r="Q315" s="421"/>
      <c r="R315" s="361"/>
    </row>
    <row r="316" spans="1:18" s="288" customFormat="1" x14ac:dyDescent="0.25">
      <c r="A316" s="860"/>
      <c r="B316" s="418"/>
      <c r="C316" s="418"/>
      <c r="D316" s="418" t="s">
        <v>2790</v>
      </c>
      <c r="E316" s="418" t="s">
        <v>2785</v>
      </c>
      <c r="F316" s="419">
        <v>796</v>
      </c>
      <c r="G316" s="418" t="s">
        <v>17</v>
      </c>
      <c r="H316" s="588">
        <v>3</v>
      </c>
      <c r="I316" s="419" t="s">
        <v>355</v>
      </c>
      <c r="J316" s="419" t="s">
        <v>2789</v>
      </c>
      <c r="K316" s="420">
        <v>1530</v>
      </c>
      <c r="L316" s="418"/>
      <c r="M316" s="418"/>
      <c r="N316" s="418"/>
      <c r="O316" s="418"/>
      <c r="P316" s="801"/>
      <c r="Q316" s="421"/>
      <c r="R316" s="361"/>
    </row>
    <row r="317" spans="1:18" s="288" customFormat="1" x14ac:dyDescent="0.25">
      <c r="A317" s="860"/>
      <c r="B317" s="418"/>
      <c r="C317" s="418"/>
      <c r="D317" s="418" t="s">
        <v>2791</v>
      </c>
      <c r="E317" s="418" t="s">
        <v>2785</v>
      </c>
      <c r="F317" s="419">
        <v>796</v>
      </c>
      <c r="G317" s="418" t="s">
        <v>17</v>
      </c>
      <c r="H317" s="588">
        <v>1</v>
      </c>
      <c r="I317" s="419" t="s">
        <v>355</v>
      </c>
      <c r="J317" s="419" t="s">
        <v>2789</v>
      </c>
      <c r="K317" s="420">
        <v>510</v>
      </c>
      <c r="L317" s="418"/>
      <c r="M317" s="418"/>
      <c r="N317" s="418"/>
      <c r="O317" s="418"/>
      <c r="P317" s="801"/>
      <c r="Q317" s="421"/>
      <c r="R317" s="361"/>
    </row>
    <row r="318" spans="1:18" s="288" customFormat="1" x14ac:dyDescent="0.25">
      <c r="A318" s="860"/>
      <c r="B318" s="418"/>
      <c r="C318" s="418"/>
      <c r="D318" s="418" t="s">
        <v>2792</v>
      </c>
      <c r="E318" s="418" t="s">
        <v>2785</v>
      </c>
      <c r="F318" s="419">
        <v>796</v>
      </c>
      <c r="G318" s="418" t="s">
        <v>17</v>
      </c>
      <c r="H318" s="588">
        <v>1</v>
      </c>
      <c r="I318" s="419" t="s">
        <v>355</v>
      </c>
      <c r="J318" s="419" t="s">
        <v>2789</v>
      </c>
      <c r="K318" s="420">
        <v>660</v>
      </c>
      <c r="L318" s="418"/>
      <c r="M318" s="418"/>
      <c r="N318" s="418"/>
      <c r="O318" s="418"/>
      <c r="P318" s="801"/>
      <c r="Q318" s="421"/>
      <c r="R318" s="361"/>
    </row>
    <row r="319" spans="1:18" s="288" customFormat="1" x14ac:dyDescent="0.25">
      <c r="A319" s="860"/>
      <c r="B319" s="418"/>
      <c r="C319" s="418"/>
      <c r="D319" s="418" t="s">
        <v>2793</v>
      </c>
      <c r="E319" s="418" t="s">
        <v>2785</v>
      </c>
      <c r="F319" s="419">
        <v>796</v>
      </c>
      <c r="G319" s="418" t="s">
        <v>17</v>
      </c>
      <c r="H319" s="588">
        <v>1</v>
      </c>
      <c r="I319" s="419" t="s">
        <v>355</v>
      </c>
      <c r="J319" s="419" t="s">
        <v>2789</v>
      </c>
      <c r="K319" s="420">
        <v>660</v>
      </c>
      <c r="L319" s="418"/>
      <c r="M319" s="418"/>
      <c r="N319" s="418"/>
      <c r="O319" s="418"/>
      <c r="P319" s="801"/>
      <c r="Q319" s="421"/>
      <c r="R319" s="361"/>
    </row>
    <row r="320" spans="1:18" s="288" customFormat="1" x14ac:dyDescent="0.25">
      <c r="A320" s="860"/>
      <c r="B320" s="418"/>
      <c r="C320" s="418"/>
      <c r="D320" s="418" t="s">
        <v>2794</v>
      </c>
      <c r="E320" s="418" t="s">
        <v>2785</v>
      </c>
      <c r="F320" s="419">
        <v>796</v>
      </c>
      <c r="G320" s="418" t="s">
        <v>17</v>
      </c>
      <c r="H320" s="588">
        <v>1</v>
      </c>
      <c r="I320" s="419" t="s">
        <v>355</v>
      </c>
      <c r="J320" s="419" t="s">
        <v>2789</v>
      </c>
      <c r="K320" s="420">
        <v>399</v>
      </c>
      <c r="L320" s="418"/>
      <c r="M320" s="418"/>
      <c r="N320" s="418"/>
      <c r="O320" s="418"/>
      <c r="P320" s="801"/>
      <c r="Q320" s="421"/>
      <c r="R320" s="361"/>
    </row>
    <row r="321" spans="1:18" s="288" customFormat="1" x14ac:dyDescent="0.25">
      <c r="A321" s="860"/>
      <c r="B321" s="418"/>
      <c r="C321" s="418"/>
      <c r="D321" s="418" t="s">
        <v>2795</v>
      </c>
      <c r="E321" s="418" t="s">
        <v>2785</v>
      </c>
      <c r="F321" s="419">
        <v>796</v>
      </c>
      <c r="G321" s="418" t="s">
        <v>17</v>
      </c>
      <c r="H321" s="588">
        <v>24</v>
      </c>
      <c r="I321" s="419" t="s">
        <v>355</v>
      </c>
      <c r="J321" s="419" t="s">
        <v>2789</v>
      </c>
      <c r="K321" s="420">
        <v>1238.4000000000001</v>
      </c>
      <c r="L321" s="418"/>
      <c r="M321" s="418"/>
      <c r="N321" s="418"/>
      <c r="O321" s="418"/>
      <c r="P321" s="801"/>
      <c r="Q321" s="421"/>
      <c r="R321" s="361"/>
    </row>
    <row r="322" spans="1:18" s="288" customFormat="1" x14ac:dyDescent="0.25">
      <c r="A322" s="860"/>
      <c r="B322" s="418"/>
      <c r="C322" s="418"/>
      <c r="D322" s="418" t="s">
        <v>2796</v>
      </c>
      <c r="E322" s="418" t="s">
        <v>2785</v>
      </c>
      <c r="F322" s="419">
        <v>796</v>
      </c>
      <c r="G322" s="418" t="s">
        <v>17</v>
      </c>
      <c r="H322" s="588">
        <v>8</v>
      </c>
      <c r="I322" s="419" t="s">
        <v>355</v>
      </c>
      <c r="J322" s="419" t="s">
        <v>2789</v>
      </c>
      <c r="K322" s="420">
        <v>313.04000000000002</v>
      </c>
      <c r="L322" s="418"/>
      <c r="M322" s="418"/>
      <c r="N322" s="418"/>
      <c r="O322" s="418"/>
      <c r="P322" s="801"/>
      <c r="Q322" s="421"/>
      <c r="R322" s="361"/>
    </row>
    <row r="323" spans="1:18" s="288" customFormat="1" x14ac:dyDescent="0.25">
      <c r="A323" s="860"/>
      <c r="B323" s="418"/>
      <c r="C323" s="418"/>
      <c r="D323" s="418" t="s">
        <v>2797</v>
      </c>
      <c r="E323" s="418" t="s">
        <v>2785</v>
      </c>
      <c r="F323" s="419">
        <v>796</v>
      </c>
      <c r="G323" s="418" t="s">
        <v>17</v>
      </c>
      <c r="H323" s="588">
        <v>22</v>
      </c>
      <c r="I323" s="419" t="s">
        <v>355</v>
      </c>
      <c r="J323" s="419" t="s">
        <v>2789</v>
      </c>
      <c r="K323" s="420">
        <v>860.86</v>
      </c>
      <c r="L323" s="418"/>
      <c r="M323" s="418"/>
      <c r="N323" s="418"/>
      <c r="O323" s="418"/>
      <c r="P323" s="801"/>
      <c r="Q323" s="421"/>
      <c r="R323" s="361"/>
    </row>
    <row r="324" spans="1:18" s="288" customFormat="1" x14ac:dyDescent="0.25">
      <c r="A324" s="860"/>
      <c r="B324" s="418"/>
      <c r="C324" s="418"/>
      <c r="D324" s="418" t="s">
        <v>2798</v>
      </c>
      <c r="E324" s="418" t="s">
        <v>2785</v>
      </c>
      <c r="F324" s="419">
        <v>796</v>
      </c>
      <c r="G324" s="418" t="s">
        <v>17</v>
      </c>
      <c r="H324" s="588">
        <v>13</v>
      </c>
      <c r="I324" s="419" t="s">
        <v>355</v>
      </c>
      <c r="J324" s="419" t="s">
        <v>2789</v>
      </c>
      <c r="K324" s="420">
        <v>508.69</v>
      </c>
      <c r="L324" s="418"/>
      <c r="M324" s="418"/>
      <c r="N324" s="418"/>
      <c r="O324" s="418"/>
      <c r="P324" s="801"/>
      <c r="Q324" s="421"/>
      <c r="R324" s="361"/>
    </row>
    <row r="325" spans="1:18" s="288" customFormat="1" x14ac:dyDescent="0.25">
      <c r="A325" s="860"/>
      <c r="B325" s="418"/>
      <c r="C325" s="418"/>
      <c r="D325" s="418" t="s">
        <v>2799</v>
      </c>
      <c r="E325" s="418" t="s">
        <v>2785</v>
      </c>
      <c r="F325" s="419">
        <v>796</v>
      </c>
      <c r="G325" s="418" t="s">
        <v>17</v>
      </c>
      <c r="H325" s="588">
        <v>76</v>
      </c>
      <c r="I325" s="419" t="s">
        <v>355</v>
      </c>
      <c r="J325" s="419" t="s">
        <v>2789</v>
      </c>
      <c r="K325" s="420">
        <v>3236.84</v>
      </c>
      <c r="L325" s="418"/>
      <c r="M325" s="418"/>
      <c r="N325" s="418"/>
      <c r="O325" s="418"/>
      <c r="P325" s="801"/>
      <c r="Q325" s="421"/>
      <c r="R325" s="361"/>
    </row>
    <row r="326" spans="1:18" s="288" customFormat="1" x14ac:dyDescent="0.25">
      <c r="A326" s="860"/>
      <c r="B326" s="418"/>
      <c r="C326" s="418"/>
      <c r="D326" s="418" t="s">
        <v>2800</v>
      </c>
      <c r="E326" s="418" t="s">
        <v>2785</v>
      </c>
      <c r="F326" s="419">
        <v>796</v>
      </c>
      <c r="G326" s="418" t="s">
        <v>17</v>
      </c>
      <c r="H326" s="588">
        <v>41</v>
      </c>
      <c r="I326" s="419" t="s">
        <v>355</v>
      </c>
      <c r="J326" s="419" t="s">
        <v>2789</v>
      </c>
      <c r="K326" s="420">
        <v>2115.6</v>
      </c>
      <c r="L326" s="418"/>
      <c r="M326" s="418"/>
      <c r="N326" s="418"/>
      <c r="O326" s="418"/>
      <c r="P326" s="801"/>
      <c r="Q326" s="421"/>
      <c r="R326" s="361"/>
    </row>
    <row r="327" spans="1:18" s="288" customFormat="1" x14ac:dyDescent="0.25">
      <c r="A327" s="860"/>
      <c r="B327" s="418"/>
      <c r="C327" s="418"/>
      <c r="D327" s="418" t="s">
        <v>2801</v>
      </c>
      <c r="E327" s="418" t="s">
        <v>2785</v>
      </c>
      <c r="F327" s="419">
        <v>796</v>
      </c>
      <c r="G327" s="418" t="s">
        <v>17</v>
      </c>
      <c r="H327" s="588">
        <v>2</v>
      </c>
      <c r="I327" s="419" t="s">
        <v>355</v>
      </c>
      <c r="J327" s="419" t="s">
        <v>2789</v>
      </c>
      <c r="K327" s="420">
        <v>82.44</v>
      </c>
      <c r="L327" s="418"/>
      <c r="M327" s="418"/>
      <c r="N327" s="418"/>
      <c r="O327" s="418"/>
      <c r="P327" s="801"/>
      <c r="Q327" s="421"/>
      <c r="R327" s="361"/>
    </row>
    <row r="328" spans="1:18" s="288" customFormat="1" x14ac:dyDescent="0.25">
      <c r="A328" s="860"/>
      <c r="B328" s="418"/>
      <c r="C328" s="418"/>
      <c r="D328" s="418" t="s">
        <v>2802</v>
      </c>
      <c r="E328" s="418" t="s">
        <v>2785</v>
      </c>
      <c r="F328" s="419">
        <v>796</v>
      </c>
      <c r="G328" s="418" t="s">
        <v>17</v>
      </c>
      <c r="H328" s="588">
        <v>12</v>
      </c>
      <c r="I328" s="419" t="s">
        <v>355</v>
      </c>
      <c r="J328" s="419" t="s">
        <v>2789</v>
      </c>
      <c r="K328" s="420">
        <v>1533</v>
      </c>
      <c r="L328" s="418"/>
      <c r="M328" s="418"/>
      <c r="N328" s="418"/>
      <c r="O328" s="418"/>
      <c r="P328" s="801"/>
      <c r="Q328" s="421"/>
      <c r="R328" s="361"/>
    </row>
    <row r="329" spans="1:18" s="288" customFormat="1" x14ac:dyDescent="0.25">
      <c r="A329" s="860"/>
      <c r="B329" s="418"/>
      <c r="C329" s="418"/>
      <c r="D329" s="418" t="s">
        <v>2803</v>
      </c>
      <c r="E329" s="418" t="s">
        <v>2785</v>
      </c>
      <c r="F329" s="419">
        <v>796</v>
      </c>
      <c r="G329" s="418" t="s">
        <v>17</v>
      </c>
      <c r="H329" s="588">
        <v>4</v>
      </c>
      <c r="I329" s="419" t="s">
        <v>355</v>
      </c>
      <c r="J329" s="419" t="s">
        <v>2789</v>
      </c>
      <c r="K329" s="420">
        <v>617.64</v>
      </c>
      <c r="L329" s="418"/>
      <c r="M329" s="418"/>
      <c r="N329" s="418"/>
      <c r="O329" s="418"/>
      <c r="P329" s="801"/>
      <c r="Q329" s="421"/>
      <c r="R329" s="361"/>
    </row>
    <row r="330" spans="1:18" s="288" customFormat="1" x14ac:dyDescent="0.25">
      <c r="A330" s="860"/>
      <c r="B330" s="418"/>
      <c r="C330" s="418"/>
      <c r="D330" s="418" t="s">
        <v>1483</v>
      </c>
      <c r="E330" s="418" t="s">
        <v>2785</v>
      </c>
      <c r="F330" s="419">
        <v>796</v>
      </c>
      <c r="G330" s="418" t="s">
        <v>17</v>
      </c>
      <c r="H330" s="588">
        <v>106</v>
      </c>
      <c r="I330" s="419" t="s">
        <v>355</v>
      </c>
      <c r="J330" s="419" t="s">
        <v>2804</v>
      </c>
      <c r="K330" s="420">
        <v>4240</v>
      </c>
      <c r="L330" s="418"/>
      <c r="M330" s="418"/>
      <c r="N330" s="418"/>
      <c r="O330" s="418"/>
      <c r="P330" s="801"/>
      <c r="Q330" s="421"/>
      <c r="R330" s="361"/>
    </row>
    <row r="331" spans="1:18" s="288" customFormat="1" x14ac:dyDescent="0.25">
      <c r="A331" s="860"/>
      <c r="B331" s="418"/>
      <c r="C331" s="418"/>
      <c r="D331" s="418" t="s">
        <v>2805</v>
      </c>
      <c r="E331" s="418" t="s">
        <v>2785</v>
      </c>
      <c r="F331" s="419">
        <v>796</v>
      </c>
      <c r="G331" s="418" t="s">
        <v>17</v>
      </c>
      <c r="H331" s="588">
        <v>34</v>
      </c>
      <c r="I331" s="419" t="s">
        <v>355</v>
      </c>
      <c r="J331" s="419" t="s">
        <v>2789</v>
      </c>
      <c r="K331" s="420">
        <v>1401.48</v>
      </c>
      <c r="L331" s="418"/>
      <c r="M331" s="418"/>
      <c r="N331" s="418"/>
      <c r="O331" s="418"/>
      <c r="P331" s="801"/>
      <c r="Q331" s="421"/>
      <c r="R331" s="361"/>
    </row>
    <row r="332" spans="1:18" s="288" customFormat="1" x14ac:dyDescent="0.25">
      <c r="A332" s="860"/>
      <c r="B332" s="418"/>
      <c r="C332" s="418"/>
      <c r="D332" s="418" t="s">
        <v>2806</v>
      </c>
      <c r="E332" s="418" t="s">
        <v>2785</v>
      </c>
      <c r="F332" s="419">
        <v>796</v>
      </c>
      <c r="G332" s="418" t="s">
        <v>17</v>
      </c>
      <c r="H332" s="588">
        <v>24</v>
      </c>
      <c r="I332" s="419" t="s">
        <v>355</v>
      </c>
      <c r="J332" s="419" t="s">
        <v>2789</v>
      </c>
      <c r="K332" s="420">
        <v>11736</v>
      </c>
      <c r="L332" s="418"/>
      <c r="M332" s="418"/>
      <c r="N332" s="418"/>
      <c r="O332" s="418"/>
      <c r="P332" s="801"/>
      <c r="Q332" s="421"/>
      <c r="R332" s="361"/>
    </row>
    <row r="333" spans="1:18" s="288" customFormat="1" x14ac:dyDescent="0.25">
      <c r="A333" s="860"/>
      <c r="B333" s="418"/>
      <c r="C333" s="418"/>
      <c r="D333" s="418" t="s">
        <v>2807</v>
      </c>
      <c r="E333" s="418" t="s">
        <v>2785</v>
      </c>
      <c r="F333" s="419">
        <v>796</v>
      </c>
      <c r="G333" s="418" t="s">
        <v>17</v>
      </c>
      <c r="H333" s="588">
        <v>3</v>
      </c>
      <c r="I333" s="419" t="s">
        <v>355</v>
      </c>
      <c r="J333" s="419" t="s">
        <v>2789</v>
      </c>
      <c r="K333" s="420">
        <v>370.83</v>
      </c>
      <c r="L333" s="418"/>
      <c r="M333" s="418"/>
      <c r="N333" s="418"/>
      <c r="O333" s="418"/>
      <c r="P333" s="801"/>
      <c r="Q333" s="421"/>
      <c r="R333" s="361"/>
    </row>
    <row r="334" spans="1:18" s="288" customFormat="1" x14ac:dyDescent="0.25">
      <c r="A334" s="860"/>
      <c r="B334" s="418"/>
      <c r="C334" s="418"/>
      <c r="D334" s="418" t="s">
        <v>2808</v>
      </c>
      <c r="E334" s="418" t="s">
        <v>2785</v>
      </c>
      <c r="F334" s="419">
        <v>796</v>
      </c>
      <c r="G334" s="418" t="s">
        <v>17</v>
      </c>
      <c r="H334" s="588">
        <v>2</v>
      </c>
      <c r="I334" s="419" t="s">
        <v>355</v>
      </c>
      <c r="J334" s="419" t="s">
        <v>2789</v>
      </c>
      <c r="K334" s="420">
        <v>308.82</v>
      </c>
      <c r="L334" s="418"/>
      <c r="M334" s="418"/>
      <c r="N334" s="418"/>
      <c r="O334" s="418"/>
      <c r="P334" s="801"/>
      <c r="Q334" s="421"/>
      <c r="R334" s="361"/>
    </row>
    <row r="335" spans="1:18" s="288" customFormat="1" ht="60" x14ac:dyDescent="0.25">
      <c r="A335" s="860"/>
      <c r="B335" s="418"/>
      <c r="C335" s="418"/>
      <c r="D335" s="418" t="s">
        <v>2809</v>
      </c>
      <c r="E335" s="418" t="s">
        <v>2810</v>
      </c>
      <c r="F335" s="419">
        <v>796</v>
      </c>
      <c r="G335" s="418" t="s">
        <v>17</v>
      </c>
      <c r="H335" s="588">
        <v>12</v>
      </c>
      <c r="I335" s="419" t="s">
        <v>355</v>
      </c>
      <c r="J335" s="419" t="s">
        <v>2789</v>
      </c>
      <c r="K335" s="420">
        <v>8016</v>
      </c>
      <c r="L335" s="418"/>
      <c r="M335" s="418"/>
      <c r="N335" s="418"/>
      <c r="O335" s="418"/>
      <c r="P335" s="801"/>
      <c r="Q335" s="421"/>
      <c r="R335" s="361"/>
    </row>
    <row r="336" spans="1:18" s="288" customFormat="1" ht="30" x14ac:dyDescent="0.25">
      <c r="A336" s="860"/>
      <c r="B336" s="418"/>
      <c r="C336" s="418"/>
      <c r="D336" s="418" t="s">
        <v>1484</v>
      </c>
      <c r="E336" s="418" t="s">
        <v>2811</v>
      </c>
      <c r="F336" s="419">
        <v>796</v>
      </c>
      <c r="G336" s="418" t="s">
        <v>17</v>
      </c>
      <c r="H336" s="588">
        <v>122</v>
      </c>
      <c r="I336" s="419" t="s">
        <v>355</v>
      </c>
      <c r="J336" s="419" t="s">
        <v>2812</v>
      </c>
      <c r="K336" s="420">
        <v>50630</v>
      </c>
      <c r="L336" s="418"/>
      <c r="M336" s="418"/>
      <c r="N336" s="418"/>
      <c r="O336" s="418"/>
      <c r="P336" s="801"/>
      <c r="Q336" s="421"/>
      <c r="R336" s="361"/>
    </row>
    <row r="337" spans="1:18" s="288" customFormat="1" ht="45" x14ac:dyDescent="0.25">
      <c r="A337" s="860"/>
      <c r="B337" s="418"/>
      <c r="C337" s="418"/>
      <c r="D337" s="418" t="s">
        <v>2813</v>
      </c>
      <c r="E337" s="418" t="s">
        <v>2814</v>
      </c>
      <c r="F337" s="419">
        <v>796</v>
      </c>
      <c r="G337" s="418" t="s">
        <v>17</v>
      </c>
      <c r="H337" s="588">
        <v>12</v>
      </c>
      <c r="I337" s="419" t="s">
        <v>355</v>
      </c>
      <c r="J337" s="419" t="s">
        <v>2789</v>
      </c>
      <c r="K337" s="420">
        <v>1176</v>
      </c>
      <c r="L337" s="418"/>
      <c r="M337" s="418"/>
      <c r="N337" s="418"/>
      <c r="O337" s="418"/>
      <c r="P337" s="801"/>
      <c r="Q337" s="421"/>
      <c r="R337" s="361"/>
    </row>
    <row r="338" spans="1:18" s="288" customFormat="1" ht="45" x14ac:dyDescent="0.25">
      <c r="A338" s="860"/>
      <c r="B338" s="418"/>
      <c r="C338" s="418"/>
      <c r="D338" s="418" t="s">
        <v>2815</v>
      </c>
      <c r="E338" s="418" t="s">
        <v>2816</v>
      </c>
      <c r="F338" s="419">
        <v>796</v>
      </c>
      <c r="G338" s="418" t="s">
        <v>17</v>
      </c>
      <c r="H338" s="588">
        <v>12</v>
      </c>
      <c r="I338" s="419" t="s">
        <v>355</v>
      </c>
      <c r="J338" s="419" t="s">
        <v>2789</v>
      </c>
      <c r="K338" s="420">
        <v>1322.4</v>
      </c>
      <c r="L338" s="418"/>
      <c r="M338" s="418"/>
      <c r="N338" s="418"/>
      <c r="O338" s="418"/>
      <c r="P338" s="801"/>
      <c r="Q338" s="421"/>
      <c r="R338" s="361"/>
    </row>
    <row r="339" spans="1:18" s="288" customFormat="1" ht="45" x14ac:dyDescent="0.25">
      <c r="A339" s="860"/>
      <c r="B339" s="418"/>
      <c r="C339" s="418"/>
      <c r="D339" s="418" t="s">
        <v>2817</v>
      </c>
      <c r="E339" s="418" t="s">
        <v>2818</v>
      </c>
      <c r="F339" s="419">
        <v>796</v>
      </c>
      <c r="G339" s="418" t="s">
        <v>17</v>
      </c>
      <c r="H339" s="588">
        <v>22</v>
      </c>
      <c r="I339" s="419" t="s">
        <v>355</v>
      </c>
      <c r="J339" s="419" t="s">
        <v>2789</v>
      </c>
      <c r="K339" s="420">
        <v>2600.4</v>
      </c>
      <c r="L339" s="418"/>
      <c r="M339" s="418"/>
      <c r="N339" s="418"/>
      <c r="O339" s="418"/>
      <c r="P339" s="801"/>
      <c r="Q339" s="421"/>
      <c r="R339" s="361"/>
    </row>
    <row r="340" spans="1:18" s="288" customFormat="1" ht="45" x14ac:dyDescent="0.25">
      <c r="A340" s="860"/>
      <c r="B340" s="418"/>
      <c r="C340" s="418"/>
      <c r="D340" s="418" t="s">
        <v>2819</v>
      </c>
      <c r="E340" s="418" t="s">
        <v>2820</v>
      </c>
      <c r="F340" s="419">
        <v>796</v>
      </c>
      <c r="G340" s="418" t="s">
        <v>17</v>
      </c>
      <c r="H340" s="588">
        <v>78</v>
      </c>
      <c r="I340" s="419" t="s">
        <v>355</v>
      </c>
      <c r="J340" s="419" t="s">
        <v>2789</v>
      </c>
      <c r="K340" s="420">
        <v>114660</v>
      </c>
      <c r="L340" s="418"/>
      <c r="M340" s="418"/>
      <c r="N340" s="418"/>
      <c r="O340" s="418"/>
      <c r="P340" s="801"/>
      <c r="Q340" s="421"/>
      <c r="R340" s="361"/>
    </row>
    <row r="341" spans="1:18" s="288" customFormat="1" x14ac:dyDescent="0.25">
      <c r="A341" s="860"/>
      <c r="B341" s="418"/>
      <c r="C341" s="418"/>
      <c r="D341" s="418" t="s">
        <v>1485</v>
      </c>
      <c r="E341" s="418" t="s">
        <v>2821</v>
      </c>
      <c r="F341" s="419">
        <v>796</v>
      </c>
      <c r="G341" s="418" t="s">
        <v>17</v>
      </c>
      <c r="H341" s="588">
        <v>18</v>
      </c>
      <c r="I341" s="419" t="s">
        <v>355</v>
      </c>
      <c r="J341" s="419" t="s">
        <v>2822</v>
      </c>
      <c r="K341" s="420">
        <v>4446</v>
      </c>
      <c r="L341" s="418"/>
      <c r="M341" s="418"/>
      <c r="N341" s="418"/>
      <c r="O341" s="418"/>
      <c r="P341" s="801"/>
      <c r="Q341" s="421"/>
      <c r="R341" s="361"/>
    </row>
    <row r="342" spans="1:18" s="288" customFormat="1" x14ac:dyDescent="0.25">
      <c r="A342" s="860"/>
      <c r="B342" s="418"/>
      <c r="C342" s="418"/>
      <c r="D342" s="418" t="s">
        <v>2823</v>
      </c>
      <c r="E342" s="418" t="s">
        <v>2821</v>
      </c>
      <c r="F342" s="419">
        <v>796</v>
      </c>
      <c r="G342" s="418" t="s">
        <v>17</v>
      </c>
      <c r="H342" s="588">
        <v>3</v>
      </c>
      <c r="I342" s="419" t="s">
        <v>355</v>
      </c>
      <c r="J342" s="419" t="s">
        <v>2789</v>
      </c>
      <c r="K342" s="420">
        <v>3000</v>
      </c>
      <c r="L342" s="418"/>
      <c r="M342" s="418"/>
      <c r="N342" s="418"/>
      <c r="O342" s="418"/>
      <c r="P342" s="801"/>
      <c r="Q342" s="421"/>
      <c r="R342" s="361"/>
    </row>
    <row r="343" spans="1:18" s="288" customFormat="1" x14ac:dyDescent="0.25">
      <c r="A343" s="860"/>
      <c r="B343" s="418"/>
      <c r="C343" s="418"/>
      <c r="D343" s="418" t="s">
        <v>2824</v>
      </c>
      <c r="E343" s="418" t="s">
        <v>2825</v>
      </c>
      <c r="F343" s="419">
        <v>796</v>
      </c>
      <c r="G343" s="418" t="s">
        <v>17</v>
      </c>
      <c r="H343" s="588">
        <v>94</v>
      </c>
      <c r="I343" s="419" t="s">
        <v>355</v>
      </c>
      <c r="J343" s="419" t="s">
        <v>2789</v>
      </c>
      <c r="K343" s="420">
        <v>2726</v>
      </c>
      <c r="L343" s="418"/>
      <c r="M343" s="418"/>
      <c r="N343" s="418"/>
      <c r="O343" s="418"/>
      <c r="P343" s="801"/>
      <c r="Q343" s="421"/>
      <c r="R343" s="361"/>
    </row>
    <row r="344" spans="1:18" s="288" customFormat="1" x14ac:dyDescent="0.25">
      <c r="A344" s="860"/>
      <c r="B344" s="418"/>
      <c r="C344" s="418"/>
      <c r="D344" s="418" t="s">
        <v>2826</v>
      </c>
      <c r="E344" s="418" t="s">
        <v>2827</v>
      </c>
      <c r="F344" s="419">
        <v>796</v>
      </c>
      <c r="G344" s="418" t="s">
        <v>17</v>
      </c>
      <c r="H344" s="588">
        <v>80</v>
      </c>
      <c r="I344" s="419" t="s">
        <v>355</v>
      </c>
      <c r="J344" s="419" t="s">
        <v>2789</v>
      </c>
      <c r="K344" s="420">
        <v>3200</v>
      </c>
      <c r="L344" s="418"/>
      <c r="M344" s="418"/>
      <c r="N344" s="418"/>
      <c r="O344" s="418"/>
      <c r="P344" s="801"/>
      <c r="Q344" s="421"/>
      <c r="R344" s="361"/>
    </row>
    <row r="345" spans="1:18" s="288" customFormat="1" x14ac:dyDescent="0.25">
      <c r="A345" s="860"/>
      <c r="B345" s="418"/>
      <c r="C345" s="418"/>
      <c r="D345" s="418" t="s">
        <v>2836</v>
      </c>
      <c r="E345" s="418" t="s">
        <v>2837</v>
      </c>
      <c r="F345" s="419">
        <v>796</v>
      </c>
      <c r="G345" s="418" t="s">
        <v>17</v>
      </c>
      <c r="H345" s="588">
        <v>10</v>
      </c>
      <c r="I345" s="419" t="s">
        <v>355</v>
      </c>
      <c r="J345" s="419" t="s">
        <v>2789</v>
      </c>
      <c r="K345" s="420">
        <v>600</v>
      </c>
      <c r="L345" s="418"/>
      <c r="M345" s="418"/>
      <c r="N345" s="418"/>
      <c r="O345" s="418"/>
      <c r="P345" s="801"/>
      <c r="Q345" s="421"/>
      <c r="R345" s="361"/>
    </row>
    <row r="346" spans="1:18" s="288" customFormat="1" x14ac:dyDescent="0.25">
      <c r="A346" s="860"/>
      <c r="B346" s="418"/>
      <c r="C346" s="418"/>
      <c r="D346" s="418" t="s">
        <v>2838</v>
      </c>
      <c r="E346" s="418" t="s">
        <v>2825</v>
      </c>
      <c r="F346" s="419">
        <v>796</v>
      </c>
      <c r="G346" s="418" t="s">
        <v>17</v>
      </c>
      <c r="H346" s="588">
        <v>50</v>
      </c>
      <c r="I346" s="419" t="s">
        <v>355</v>
      </c>
      <c r="J346" s="419" t="s">
        <v>2789</v>
      </c>
      <c r="K346" s="420">
        <v>400</v>
      </c>
      <c r="L346" s="418"/>
      <c r="M346" s="418"/>
      <c r="N346" s="418"/>
      <c r="O346" s="418"/>
      <c r="P346" s="801"/>
      <c r="Q346" s="421"/>
      <c r="R346" s="361"/>
    </row>
    <row r="347" spans="1:18" s="288" customFormat="1" x14ac:dyDescent="0.25">
      <c r="A347" s="860"/>
      <c r="B347" s="418"/>
      <c r="C347" s="418"/>
      <c r="D347" s="418" t="s">
        <v>1491</v>
      </c>
      <c r="E347" s="418" t="s">
        <v>2821</v>
      </c>
      <c r="F347" s="419">
        <v>796</v>
      </c>
      <c r="G347" s="418" t="s">
        <v>17</v>
      </c>
      <c r="H347" s="588">
        <v>87</v>
      </c>
      <c r="I347" s="419" t="s">
        <v>355</v>
      </c>
      <c r="J347" s="419" t="s">
        <v>2822</v>
      </c>
      <c r="K347" s="420">
        <v>50625.3</v>
      </c>
      <c r="L347" s="418"/>
      <c r="M347" s="418"/>
      <c r="N347" s="418"/>
      <c r="O347" s="418"/>
      <c r="P347" s="801"/>
      <c r="Q347" s="421"/>
      <c r="R347" s="361"/>
    </row>
    <row r="348" spans="1:18" s="288" customFormat="1" x14ac:dyDescent="0.25">
      <c r="A348" s="860"/>
      <c r="B348" s="418"/>
      <c r="C348" s="418"/>
      <c r="D348" s="418" t="s">
        <v>2839</v>
      </c>
      <c r="E348" s="418" t="s">
        <v>2840</v>
      </c>
      <c r="F348" s="419">
        <v>796</v>
      </c>
      <c r="G348" s="418" t="s">
        <v>17</v>
      </c>
      <c r="H348" s="588">
        <v>5</v>
      </c>
      <c r="I348" s="419" t="s">
        <v>355</v>
      </c>
      <c r="J348" s="419" t="s">
        <v>2789</v>
      </c>
      <c r="K348" s="420">
        <v>380</v>
      </c>
      <c r="L348" s="418"/>
      <c r="M348" s="418"/>
      <c r="N348" s="418"/>
      <c r="O348" s="418"/>
      <c r="P348" s="801"/>
      <c r="Q348" s="421"/>
      <c r="R348" s="361"/>
    </row>
    <row r="349" spans="1:18" s="288" customFormat="1" x14ac:dyDescent="0.25">
      <c r="A349" s="860"/>
      <c r="B349" s="418"/>
      <c r="C349" s="418"/>
      <c r="D349" s="418" t="s">
        <v>2841</v>
      </c>
      <c r="E349" s="418" t="s">
        <v>2840</v>
      </c>
      <c r="F349" s="419">
        <v>796</v>
      </c>
      <c r="G349" s="418" t="s">
        <v>17</v>
      </c>
      <c r="H349" s="588">
        <v>5</v>
      </c>
      <c r="I349" s="419" t="s">
        <v>355</v>
      </c>
      <c r="J349" s="419" t="s">
        <v>2789</v>
      </c>
      <c r="K349" s="420">
        <v>439.75</v>
      </c>
      <c r="L349" s="418"/>
      <c r="M349" s="418"/>
      <c r="N349" s="418"/>
      <c r="O349" s="418"/>
      <c r="P349" s="801"/>
      <c r="Q349" s="421"/>
      <c r="R349" s="361"/>
    </row>
    <row r="350" spans="1:18" s="288" customFormat="1" ht="30" x14ac:dyDescent="0.25">
      <c r="A350" s="860"/>
      <c r="B350" s="418"/>
      <c r="C350" s="418"/>
      <c r="D350" s="418" t="s">
        <v>2842</v>
      </c>
      <c r="E350" s="418" t="s">
        <v>2843</v>
      </c>
      <c r="F350" s="419">
        <v>796</v>
      </c>
      <c r="G350" s="418" t="s">
        <v>17</v>
      </c>
      <c r="H350" s="588">
        <v>30</v>
      </c>
      <c r="I350" s="419" t="s">
        <v>355</v>
      </c>
      <c r="J350" s="419" t="s">
        <v>2789</v>
      </c>
      <c r="K350" s="420">
        <v>2490</v>
      </c>
      <c r="L350" s="418"/>
      <c r="M350" s="418"/>
      <c r="N350" s="418"/>
      <c r="O350" s="418"/>
      <c r="P350" s="801"/>
      <c r="Q350" s="421"/>
      <c r="R350" s="361"/>
    </row>
    <row r="351" spans="1:18" s="288" customFormat="1" ht="30" x14ac:dyDescent="0.25">
      <c r="A351" s="860"/>
      <c r="B351" s="418"/>
      <c r="C351" s="418"/>
      <c r="D351" s="418" t="s">
        <v>2844</v>
      </c>
      <c r="E351" s="418" t="s">
        <v>2845</v>
      </c>
      <c r="F351" s="419">
        <v>796</v>
      </c>
      <c r="G351" s="418" t="s">
        <v>17</v>
      </c>
      <c r="H351" s="588">
        <v>540</v>
      </c>
      <c r="I351" s="419" t="s">
        <v>355</v>
      </c>
      <c r="J351" s="419" t="s">
        <v>2789</v>
      </c>
      <c r="K351" s="420">
        <v>56700</v>
      </c>
      <c r="L351" s="418"/>
      <c r="M351" s="418"/>
      <c r="N351" s="418"/>
      <c r="O351" s="418"/>
      <c r="P351" s="801"/>
      <c r="Q351" s="421"/>
      <c r="R351" s="361"/>
    </row>
    <row r="352" spans="1:18" s="288" customFormat="1" x14ac:dyDescent="0.25">
      <c r="A352" s="860"/>
      <c r="B352" s="418"/>
      <c r="C352" s="418"/>
      <c r="D352" s="418" t="s">
        <v>2846</v>
      </c>
      <c r="E352" s="418" t="s">
        <v>2847</v>
      </c>
      <c r="F352" s="419">
        <v>796</v>
      </c>
      <c r="G352" s="418" t="s">
        <v>17</v>
      </c>
      <c r="H352" s="588">
        <v>80</v>
      </c>
      <c r="I352" s="419" t="s">
        <v>355</v>
      </c>
      <c r="J352" s="419" t="s">
        <v>2789</v>
      </c>
      <c r="K352" s="420">
        <v>2108</v>
      </c>
      <c r="L352" s="418"/>
      <c r="M352" s="418"/>
      <c r="N352" s="418"/>
      <c r="O352" s="418"/>
      <c r="P352" s="801"/>
      <c r="Q352" s="421"/>
      <c r="R352" s="361"/>
    </row>
    <row r="353" spans="1:18" s="288" customFormat="1" x14ac:dyDescent="0.25">
      <c r="A353" s="860"/>
      <c r="B353" s="418"/>
      <c r="C353" s="418"/>
      <c r="D353" s="418" t="s">
        <v>2848</v>
      </c>
      <c r="E353" s="418" t="s">
        <v>2847</v>
      </c>
      <c r="F353" s="419">
        <v>796</v>
      </c>
      <c r="G353" s="418" t="s">
        <v>17</v>
      </c>
      <c r="H353" s="588">
        <v>250</v>
      </c>
      <c r="I353" s="419" t="s">
        <v>355</v>
      </c>
      <c r="J353" s="419" t="s">
        <v>2789</v>
      </c>
      <c r="K353" s="420">
        <v>6340</v>
      </c>
      <c r="L353" s="418"/>
      <c r="M353" s="418"/>
      <c r="N353" s="418"/>
      <c r="O353" s="418"/>
      <c r="P353" s="801"/>
      <c r="Q353" s="421"/>
      <c r="R353" s="361"/>
    </row>
    <row r="354" spans="1:18" s="288" customFormat="1" ht="90" x14ac:dyDescent="0.25">
      <c r="A354" s="860"/>
      <c r="B354" s="418"/>
      <c r="C354" s="418"/>
      <c r="D354" s="418" t="s">
        <v>1500</v>
      </c>
      <c r="E354" s="418" t="s">
        <v>1501</v>
      </c>
      <c r="F354" s="419">
        <v>796</v>
      </c>
      <c r="G354" s="418" t="s">
        <v>17</v>
      </c>
      <c r="H354" s="588">
        <v>76</v>
      </c>
      <c r="I354" s="419" t="s">
        <v>355</v>
      </c>
      <c r="J354" s="419" t="s">
        <v>2832</v>
      </c>
      <c r="K354" s="420">
        <v>7767.2</v>
      </c>
      <c r="L354" s="418"/>
      <c r="M354" s="418"/>
      <c r="N354" s="418"/>
      <c r="O354" s="418"/>
      <c r="P354" s="801"/>
      <c r="Q354" s="421"/>
      <c r="R354" s="361"/>
    </row>
    <row r="355" spans="1:18" s="288" customFormat="1" ht="135" x14ac:dyDescent="0.25">
      <c r="A355" s="860"/>
      <c r="B355" s="418"/>
      <c r="C355" s="418"/>
      <c r="D355" s="418" t="s">
        <v>2852</v>
      </c>
      <c r="E355" s="418" t="s">
        <v>2853</v>
      </c>
      <c r="F355" s="419">
        <v>796</v>
      </c>
      <c r="G355" s="418" t="s">
        <v>17</v>
      </c>
      <c r="H355" s="588">
        <v>50</v>
      </c>
      <c r="I355" s="419" t="s">
        <v>355</v>
      </c>
      <c r="J355" s="419" t="s">
        <v>2789</v>
      </c>
      <c r="K355" s="420">
        <v>861.5</v>
      </c>
      <c r="L355" s="418"/>
      <c r="M355" s="418"/>
      <c r="N355" s="418"/>
      <c r="O355" s="418"/>
      <c r="P355" s="801"/>
      <c r="Q355" s="421"/>
      <c r="R355" s="361"/>
    </row>
    <row r="356" spans="1:18" s="288" customFormat="1" ht="135" x14ac:dyDescent="0.25">
      <c r="A356" s="860"/>
      <c r="B356" s="418"/>
      <c r="C356" s="418"/>
      <c r="D356" s="418" t="s">
        <v>2854</v>
      </c>
      <c r="E356" s="418" t="s">
        <v>2853</v>
      </c>
      <c r="F356" s="419">
        <v>796</v>
      </c>
      <c r="G356" s="418" t="s">
        <v>17</v>
      </c>
      <c r="H356" s="588">
        <v>50</v>
      </c>
      <c r="I356" s="419" t="s">
        <v>355</v>
      </c>
      <c r="J356" s="419" t="s">
        <v>2789</v>
      </c>
      <c r="K356" s="420">
        <v>861.5</v>
      </c>
      <c r="L356" s="418"/>
      <c r="M356" s="418"/>
      <c r="N356" s="418"/>
      <c r="O356" s="418"/>
      <c r="P356" s="801"/>
      <c r="Q356" s="421"/>
      <c r="R356" s="361"/>
    </row>
    <row r="357" spans="1:18" s="288" customFormat="1" ht="105" x14ac:dyDescent="0.25">
      <c r="A357" s="860"/>
      <c r="B357" s="418"/>
      <c r="C357" s="418"/>
      <c r="D357" s="418" t="s">
        <v>2855</v>
      </c>
      <c r="E357" s="418" t="s">
        <v>2856</v>
      </c>
      <c r="F357" s="419">
        <v>796</v>
      </c>
      <c r="G357" s="418" t="s">
        <v>17</v>
      </c>
      <c r="H357" s="588">
        <v>10</v>
      </c>
      <c r="I357" s="419" t="s">
        <v>355</v>
      </c>
      <c r="J357" s="419" t="s">
        <v>2789</v>
      </c>
      <c r="K357" s="420">
        <v>562</v>
      </c>
      <c r="L357" s="418"/>
      <c r="M357" s="418"/>
      <c r="N357" s="418"/>
      <c r="O357" s="418"/>
      <c r="P357" s="801"/>
      <c r="Q357" s="421"/>
      <c r="R357" s="361"/>
    </row>
    <row r="358" spans="1:18" s="288" customFormat="1" ht="105" x14ac:dyDescent="0.25">
      <c r="A358" s="860"/>
      <c r="B358" s="418"/>
      <c r="C358" s="418"/>
      <c r="D358" s="418" t="s">
        <v>2857</v>
      </c>
      <c r="E358" s="418" t="s">
        <v>2856</v>
      </c>
      <c r="F358" s="419">
        <v>796</v>
      </c>
      <c r="G358" s="418" t="s">
        <v>17</v>
      </c>
      <c r="H358" s="588">
        <v>10</v>
      </c>
      <c r="I358" s="419" t="s">
        <v>355</v>
      </c>
      <c r="J358" s="419" t="s">
        <v>2789</v>
      </c>
      <c r="K358" s="420">
        <v>562</v>
      </c>
      <c r="L358" s="418"/>
      <c r="M358" s="418"/>
      <c r="N358" s="418"/>
      <c r="O358" s="418"/>
      <c r="P358" s="801"/>
      <c r="Q358" s="421"/>
      <c r="R358" s="361"/>
    </row>
    <row r="359" spans="1:18" s="288" customFormat="1" ht="60" x14ac:dyDescent="0.25">
      <c r="A359" s="860"/>
      <c r="B359" s="418"/>
      <c r="C359" s="418"/>
      <c r="D359" s="418" t="s">
        <v>1502</v>
      </c>
      <c r="E359" s="418" t="s">
        <v>1503</v>
      </c>
      <c r="F359" s="419">
        <v>796</v>
      </c>
      <c r="G359" s="418" t="s">
        <v>17</v>
      </c>
      <c r="H359" s="588">
        <v>106</v>
      </c>
      <c r="I359" s="419" t="s">
        <v>355</v>
      </c>
      <c r="J359" s="419" t="s">
        <v>2858</v>
      </c>
      <c r="K359" s="420">
        <v>2216.46</v>
      </c>
      <c r="L359" s="418"/>
      <c r="M359" s="418"/>
      <c r="N359" s="418"/>
      <c r="O359" s="418"/>
      <c r="P359" s="801"/>
      <c r="Q359" s="421"/>
      <c r="R359" s="361"/>
    </row>
    <row r="360" spans="1:18" s="288" customFormat="1" x14ac:dyDescent="0.25">
      <c r="A360" s="860"/>
      <c r="B360" s="418"/>
      <c r="C360" s="418"/>
      <c r="D360" s="418" t="s">
        <v>2859</v>
      </c>
      <c r="E360" s="418" t="s">
        <v>2860</v>
      </c>
      <c r="F360" s="419">
        <v>796</v>
      </c>
      <c r="G360" s="418" t="s">
        <v>17</v>
      </c>
      <c r="H360" s="588">
        <v>200</v>
      </c>
      <c r="I360" s="419" t="s">
        <v>355</v>
      </c>
      <c r="J360" s="419" t="s">
        <v>2789</v>
      </c>
      <c r="K360" s="420">
        <v>1600</v>
      </c>
      <c r="L360" s="418"/>
      <c r="M360" s="418"/>
      <c r="N360" s="418"/>
      <c r="O360" s="418"/>
      <c r="P360" s="801"/>
      <c r="Q360" s="421"/>
      <c r="R360" s="361"/>
    </row>
    <row r="361" spans="1:18" s="288" customFormat="1" ht="75" x14ac:dyDescent="0.25">
      <c r="A361" s="860"/>
      <c r="B361" s="418"/>
      <c r="C361" s="418"/>
      <c r="D361" s="418" t="s">
        <v>2861</v>
      </c>
      <c r="E361" s="418" t="s">
        <v>2862</v>
      </c>
      <c r="F361" s="419">
        <v>796</v>
      </c>
      <c r="G361" s="418" t="s">
        <v>17</v>
      </c>
      <c r="H361" s="588">
        <v>23</v>
      </c>
      <c r="I361" s="419" t="s">
        <v>355</v>
      </c>
      <c r="J361" s="419" t="s">
        <v>2789</v>
      </c>
      <c r="K361" s="420">
        <v>396.29</v>
      </c>
      <c r="L361" s="418"/>
      <c r="M361" s="418"/>
      <c r="N361" s="418"/>
      <c r="O361" s="418"/>
      <c r="P361" s="801"/>
      <c r="Q361" s="421"/>
      <c r="R361" s="361"/>
    </row>
    <row r="362" spans="1:18" s="288" customFormat="1" ht="75" x14ac:dyDescent="0.25">
      <c r="A362" s="860"/>
      <c r="B362" s="418"/>
      <c r="C362" s="418"/>
      <c r="D362" s="418" t="s">
        <v>2863</v>
      </c>
      <c r="E362" s="418" t="s">
        <v>2862</v>
      </c>
      <c r="F362" s="419">
        <v>796</v>
      </c>
      <c r="G362" s="418" t="s">
        <v>17</v>
      </c>
      <c r="H362" s="588">
        <v>50</v>
      </c>
      <c r="I362" s="419" t="s">
        <v>355</v>
      </c>
      <c r="J362" s="419" t="s">
        <v>2789</v>
      </c>
      <c r="K362" s="420">
        <v>861.5</v>
      </c>
      <c r="L362" s="418"/>
      <c r="M362" s="418"/>
      <c r="N362" s="418"/>
      <c r="O362" s="418"/>
      <c r="P362" s="801"/>
      <c r="Q362" s="421"/>
      <c r="R362" s="361"/>
    </row>
    <row r="363" spans="1:18" s="288" customFormat="1" ht="75" x14ac:dyDescent="0.25">
      <c r="A363" s="860"/>
      <c r="B363" s="418"/>
      <c r="C363" s="418"/>
      <c r="D363" s="418" t="s">
        <v>2864</v>
      </c>
      <c r="E363" s="418" t="s">
        <v>2862</v>
      </c>
      <c r="F363" s="419">
        <v>796</v>
      </c>
      <c r="G363" s="418" t="s">
        <v>17</v>
      </c>
      <c r="H363" s="588">
        <v>50</v>
      </c>
      <c r="I363" s="419" t="s">
        <v>355</v>
      </c>
      <c r="J363" s="419" t="s">
        <v>2789</v>
      </c>
      <c r="K363" s="420">
        <v>861.5</v>
      </c>
      <c r="L363" s="418"/>
      <c r="M363" s="418"/>
      <c r="N363" s="418"/>
      <c r="O363" s="418"/>
      <c r="P363" s="801"/>
      <c r="Q363" s="421"/>
      <c r="R363" s="361"/>
    </row>
    <row r="364" spans="1:18" s="288" customFormat="1" ht="75" x14ac:dyDescent="0.25">
      <c r="A364" s="860"/>
      <c r="B364" s="418"/>
      <c r="C364" s="418"/>
      <c r="D364" s="418" t="s">
        <v>2865</v>
      </c>
      <c r="E364" s="418" t="s">
        <v>2862</v>
      </c>
      <c r="F364" s="419">
        <v>796</v>
      </c>
      <c r="G364" s="418" t="s">
        <v>17</v>
      </c>
      <c r="H364" s="588">
        <v>50</v>
      </c>
      <c r="I364" s="419" t="s">
        <v>355</v>
      </c>
      <c r="J364" s="419" t="s">
        <v>2789</v>
      </c>
      <c r="K364" s="420">
        <v>861.5</v>
      </c>
      <c r="L364" s="418"/>
      <c r="M364" s="418"/>
      <c r="N364" s="418"/>
      <c r="O364" s="418"/>
      <c r="P364" s="801"/>
      <c r="Q364" s="421"/>
      <c r="R364" s="361"/>
    </row>
    <row r="365" spans="1:18" s="288" customFormat="1" ht="75" x14ac:dyDescent="0.25">
      <c r="A365" s="860"/>
      <c r="B365" s="418"/>
      <c r="C365" s="418"/>
      <c r="D365" s="418" t="s">
        <v>2866</v>
      </c>
      <c r="E365" s="418" t="s">
        <v>2862</v>
      </c>
      <c r="F365" s="419">
        <v>796</v>
      </c>
      <c r="G365" s="418" t="s">
        <v>17</v>
      </c>
      <c r="H365" s="588">
        <v>50</v>
      </c>
      <c r="I365" s="419" t="s">
        <v>355</v>
      </c>
      <c r="J365" s="419" t="s">
        <v>2789</v>
      </c>
      <c r="K365" s="420">
        <v>861.5</v>
      </c>
      <c r="L365" s="418"/>
      <c r="M365" s="418"/>
      <c r="N365" s="418"/>
      <c r="O365" s="418"/>
      <c r="P365" s="801"/>
      <c r="Q365" s="421"/>
      <c r="R365" s="361"/>
    </row>
    <row r="366" spans="1:18" s="288" customFormat="1" x14ac:dyDescent="0.25">
      <c r="A366" s="860"/>
      <c r="B366" s="418"/>
      <c r="C366" s="418"/>
      <c r="D366" s="418" t="s">
        <v>2867</v>
      </c>
      <c r="E366" s="418" t="s">
        <v>2868</v>
      </c>
      <c r="F366" s="419">
        <v>796</v>
      </c>
      <c r="G366" s="418" t="s">
        <v>17</v>
      </c>
      <c r="H366" s="588">
        <v>40</v>
      </c>
      <c r="I366" s="419" t="s">
        <v>355</v>
      </c>
      <c r="J366" s="419" t="s">
        <v>2789</v>
      </c>
      <c r="K366" s="420">
        <v>360</v>
      </c>
      <c r="L366" s="418"/>
      <c r="M366" s="418"/>
      <c r="N366" s="418"/>
      <c r="O366" s="418"/>
      <c r="P366" s="801"/>
      <c r="Q366" s="421"/>
      <c r="R366" s="361"/>
    </row>
    <row r="367" spans="1:18" s="288" customFormat="1" ht="60" x14ac:dyDescent="0.25">
      <c r="A367" s="860"/>
      <c r="B367" s="418"/>
      <c r="C367" s="418"/>
      <c r="D367" s="418" t="s">
        <v>1504</v>
      </c>
      <c r="E367" s="418" t="s">
        <v>1505</v>
      </c>
      <c r="F367" s="419">
        <v>796</v>
      </c>
      <c r="G367" s="418" t="s">
        <v>17</v>
      </c>
      <c r="H367" s="588">
        <v>8</v>
      </c>
      <c r="I367" s="419" t="s">
        <v>355</v>
      </c>
      <c r="J367" s="419" t="s">
        <v>2832</v>
      </c>
      <c r="K367" s="420">
        <v>74.88</v>
      </c>
      <c r="L367" s="418"/>
      <c r="M367" s="418"/>
      <c r="N367" s="418"/>
      <c r="O367" s="418"/>
      <c r="P367" s="801"/>
      <c r="Q367" s="421"/>
      <c r="R367" s="361"/>
    </row>
    <row r="368" spans="1:18" s="288" customFormat="1" x14ac:dyDescent="0.25">
      <c r="A368" s="860"/>
      <c r="B368" s="418"/>
      <c r="C368" s="418"/>
      <c r="D368" s="418" t="s">
        <v>2869</v>
      </c>
      <c r="E368" s="418" t="s">
        <v>2868</v>
      </c>
      <c r="F368" s="419">
        <v>796</v>
      </c>
      <c r="G368" s="418" t="s">
        <v>17</v>
      </c>
      <c r="H368" s="588">
        <v>160</v>
      </c>
      <c r="I368" s="419" t="s">
        <v>355</v>
      </c>
      <c r="J368" s="419" t="s">
        <v>2789</v>
      </c>
      <c r="K368" s="420">
        <v>683.2</v>
      </c>
      <c r="L368" s="418"/>
      <c r="M368" s="418"/>
      <c r="N368" s="418"/>
      <c r="O368" s="418"/>
      <c r="P368" s="801"/>
      <c r="Q368" s="421"/>
      <c r="R368" s="361"/>
    </row>
    <row r="369" spans="1:18" s="288" customFormat="1" ht="60" x14ac:dyDescent="0.25">
      <c r="A369" s="860"/>
      <c r="B369" s="418"/>
      <c r="C369" s="418"/>
      <c r="D369" s="418" t="s">
        <v>1506</v>
      </c>
      <c r="E369" s="418" t="s">
        <v>1507</v>
      </c>
      <c r="F369" s="419">
        <v>796</v>
      </c>
      <c r="G369" s="418" t="s">
        <v>17</v>
      </c>
      <c r="H369" s="588">
        <v>22</v>
      </c>
      <c r="I369" s="419" t="s">
        <v>355</v>
      </c>
      <c r="J369" s="419" t="s">
        <v>2822</v>
      </c>
      <c r="K369" s="420">
        <v>93.94</v>
      </c>
      <c r="L369" s="418"/>
      <c r="M369" s="418"/>
      <c r="N369" s="418"/>
      <c r="O369" s="418"/>
      <c r="P369" s="801"/>
      <c r="Q369" s="421"/>
      <c r="R369" s="361"/>
    </row>
    <row r="370" spans="1:18" s="288" customFormat="1" x14ac:dyDescent="0.25">
      <c r="A370" s="860"/>
      <c r="B370" s="418"/>
      <c r="C370" s="418"/>
      <c r="D370" s="418" t="s">
        <v>2870</v>
      </c>
      <c r="E370" s="418" t="s">
        <v>2860</v>
      </c>
      <c r="F370" s="419">
        <v>778</v>
      </c>
      <c r="G370" s="418" t="s">
        <v>401</v>
      </c>
      <c r="H370" s="588">
        <v>10</v>
      </c>
      <c r="I370" s="419" t="s">
        <v>355</v>
      </c>
      <c r="J370" s="419" t="s">
        <v>2789</v>
      </c>
      <c r="K370" s="420">
        <v>3000</v>
      </c>
      <c r="L370" s="418"/>
      <c r="M370" s="418"/>
      <c r="N370" s="418"/>
      <c r="O370" s="418"/>
      <c r="P370" s="801"/>
      <c r="Q370" s="421"/>
      <c r="R370" s="361"/>
    </row>
    <row r="371" spans="1:18" s="288" customFormat="1" ht="30" x14ac:dyDescent="0.25">
      <c r="A371" s="860"/>
      <c r="B371" s="418"/>
      <c r="C371" s="418"/>
      <c r="D371" s="418" t="s">
        <v>2871</v>
      </c>
      <c r="E371" s="418" t="s">
        <v>2872</v>
      </c>
      <c r="F371" s="419">
        <v>796</v>
      </c>
      <c r="G371" s="418" t="s">
        <v>17</v>
      </c>
      <c r="H371" s="588">
        <v>120</v>
      </c>
      <c r="I371" s="419" t="s">
        <v>355</v>
      </c>
      <c r="J371" s="419" t="s">
        <v>2789</v>
      </c>
      <c r="K371" s="420">
        <v>432</v>
      </c>
      <c r="L371" s="418"/>
      <c r="M371" s="418"/>
      <c r="N371" s="418"/>
      <c r="O371" s="418"/>
      <c r="P371" s="801"/>
      <c r="Q371" s="421"/>
      <c r="R371" s="361"/>
    </row>
    <row r="372" spans="1:18" s="288" customFormat="1" ht="45" x14ac:dyDescent="0.25">
      <c r="A372" s="860"/>
      <c r="B372" s="418"/>
      <c r="C372" s="418"/>
      <c r="D372" s="418" t="s">
        <v>2873</v>
      </c>
      <c r="E372" s="418" t="s">
        <v>2874</v>
      </c>
      <c r="F372" s="419">
        <v>796</v>
      </c>
      <c r="G372" s="418" t="s">
        <v>17</v>
      </c>
      <c r="H372" s="588">
        <v>164</v>
      </c>
      <c r="I372" s="419" t="s">
        <v>355</v>
      </c>
      <c r="J372" s="419" t="s">
        <v>2789</v>
      </c>
      <c r="K372" s="420">
        <v>1148</v>
      </c>
      <c r="L372" s="418"/>
      <c r="M372" s="418"/>
      <c r="N372" s="418"/>
      <c r="O372" s="418"/>
      <c r="P372" s="801"/>
      <c r="Q372" s="421"/>
      <c r="R372" s="361"/>
    </row>
    <row r="373" spans="1:18" s="288" customFormat="1" ht="45" x14ac:dyDescent="0.25">
      <c r="A373" s="860"/>
      <c r="B373" s="418"/>
      <c r="C373" s="418"/>
      <c r="D373" s="418" t="s">
        <v>2878</v>
      </c>
      <c r="E373" s="418" t="s">
        <v>2879</v>
      </c>
      <c r="F373" s="419">
        <v>796</v>
      </c>
      <c r="G373" s="418" t="s">
        <v>17</v>
      </c>
      <c r="H373" s="588">
        <v>126</v>
      </c>
      <c r="I373" s="419" t="s">
        <v>355</v>
      </c>
      <c r="J373" s="419" t="s">
        <v>2789</v>
      </c>
      <c r="K373" s="420">
        <v>4825.8</v>
      </c>
      <c r="L373" s="418"/>
      <c r="M373" s="418"/>
      <c r="N373" s="418"/>
      <c r="O373" s="418"/>
      <c r="P373" s="801"/>
      <c r="Q373" s="421"/>
      <c r="R373" s="361"/>
    </row>
    <row r="374" spans="1:18" s="288" customFormat="1" ht="30" x14ac:dyDescent="0.25">
      <c r="A374" s="860"/>
      <c r="B374" s="418"/>
      <c r="C374" s="418"/>
      <c r="D374" s="418" t="s">
        <v>1508</v>
      </c>
      <c r="E374" s="418" t="s">
        <v>153</v>
      </c>
      <c r="F374" s="419">
        <v>796</v>
      </c>
      <c r="G374" s="418" t="s">
        <v>17</v>
      </c>
      <c r="H374" s="588">
        <v>516</v>
      </c>
      <c r="I374" s="419" t="s">
        <v>355</v>
      </c>
      <c r="J374" s="419" t="s">
        <v>2858</v>
      </c>
      <c r="K374" s="420">
        <v>29412</v>
      </c>
      <c r="L374" s="418"/>
      <c r="M374" s="418"/>
      <c r="N374" s="418"/>
      <c r="O374" s="418"/>
      <c r="P374" s="801"/>
      <c r="Q374" s="421"/>
      <c r="R374" s="361"/>
    </row>
    <row r="375" spans="1:18" s="288" customFormat="1" x14ac:dyDescent="0.25">
      <c r="A375" s="860"/>
      <c r="B375" s="418"/>
      <c r="C375" s="418"/>
      <c r="D375" s="418" t="s">
        <v>2880</v>
      </c>
      <c r="E375" s="418" t="s">
        <v>2881</v>
      </c>
      <c r="F375" s="419">
        <v>796</v>
      </c>
      <c r="G375" s="418" t="s">
        <v>17</v>
      </c>
      <c r="H375" s="588">
        <v>105</v>
      </c>
      <c r="I375" s="419" t="s">
        <v>355</v>
      </c>
      <c r="J375" s="419" t="s">
        <v>2789</v>
      </c>
      <c r="K375" s="420">
        <v>945</v>
      </c>
      <c r="L375" s="418"/>
      <c r="M375" s="418"/>
      <c r="N375" s="418"/>
      <c r="O375" s="418"/>
      <c r="P375" s="801"/>
      <c r="Q375" s="421"/>
      <c r="R375" s="361"/>
    </row>
    <row r="376" spans="1:18" s="288" customFormat="1" x14ac:dyDescent="0.25">
      <c r="A376" s="860"/>
      <c r="B376" s="418"/>
      <c r="C376" s="418"/>
      <c r="D376" s="418" t="s">
        <v>2882</v>
      </c>
      <c r="E376" s="418" t="s">
        <v>2825</v>
      </c>
      <c r="F376" s="419">
        <v>796</v>
      </c>
      <c r="G376" s="418" t="s">
        <v>17</v>
      </c>
      <c r="H376" s="588">
        <v>80</v>
      </c>
      <c r="I376" s="419" t="s">
        <v>355</v>
      </c>
      <c r="J376" s="419" t="s">
        <v>2789</v>
      </c>
      <c r="K376" s="420">
        <v>4047.2</v>
      </c>
      <c r="L376" s="418"/>
      <c r="M376" s="418"/>
      <c r="N376" s="418"/>
      <c r="O376" s="418"/>
      <c r="P376" s="801"/>
      <c r="Q376" s="421"/>
      <c r="R376" s="361"/>
    </row>
    <row r="377" spans="1:18" s="288" customFormat="1" x14ac:dyDescent="0.25">
      <c r="A377" s="860"/>
      <c r="B377" s="418"/>
      <c r="C377" s="418"/>
      <c r="D377" s="418" t="s">
        <v>2883</v>
      </c>
      <c r="E377" s="418" t="s">
        <v>2825</v>
      </c>
      <c r="F377" s="419">
        <v>796</v>
      </c>
      <c r="G377" s="418" t="s">
        <v>17</v>
      </c>
      <c r="H377" s="588">
        <v>80</v>
      </c>
      <c r="I377" s="419" t="s">
        <v>355</v>
      </c>
      <c r="J377" s="419" t="s">
        <v>2789</v>
      </c>
      <c r="K377" s="420">
        <v>6312</v>
      </c>
      <c r="L377" s="418"/>
      <c r="M377" s="418"/>
      <c r="N377" s="418"/>
      <c r="O377" s="418"/>
      <c r="P377" s="801"/>
      <c r="Q377" s="421"/>
      <c r="R377" s="361"/>
    </row>
    <row r="378" spans="1:18" s="288" customFormat="1" x14ac:dyDescent="0.25">
      <c r="A378" s="860"/>
      <c r="B378" s="418"/>
      <c r="C378" s="418"/>
      <c r="D378" s="418" t="s">
        <v>2884</v>
      </c>
      <c r="E378" s="418" t="s">
        <v>2885</v>
      </c>
      <c r="F378" s="419">
        <v>796</v>
      </c>
      <c r="G378" s="418" t="s">
        <v>17</v>
      </c>
      <c r="H378" s="588">
        <v>20</v>
      </c>
      <c r="I378" s="419" t="s">
        <v>355</v>
      </c>
      <c r="J378" s="419" t="s">
        <v>2789</v>
      </c>
      <c r="K378" s="420">
        <v>6952.8</v>
      </c>
      <c r="L378" s="418"/>
      <c r="M378" s="418"/>
      <c r="N378" s="418"/>
      <c r="O378" s="418"/>
      <c r="P378" s="801"/>
      <c r="Q378" s="421"/>
      <c r="R378" s="361"/>
    </row>
    <row r="379" spans="1:18" s="288" customFormat="1" x14ac:dyDescent="0.25">
      <c r="A379" s="860"/>
      <c r="B379" s="418"/>
      <c r="C379" s="418"/>
      <c r="D379" s="418" t="s">
        <v>2886</v>
      </c>
      <c r="E379" s="418" t="s">
        <v>2885</v>
      </c>
      <c r="F379" s="419">
        <v>796</v>
      </c>
      <c r="G379" s="418" t="s">
        <v>17</v>
      </c>
      <c r="H379" s="588">
        <v>20</v>
      </c>
      <c r="I379" s="419" t="s">
        <v>355</v>
      </c>
      <c r="J379" s="419" t="s">
        <v>2789</v>
      </c>
      <c r="K379" s="420">
        <v>6762.4</v>
      </c>
      <c r="L379" s="418"/>
      <c r="M379" s="418"/>
      <c r="N379" s="418"/>
      <c r="O379" s="418"/>
      <c r="P379" s="801"/>
      <c r="Q379" s="421"/>
      <c r="R379" s="361"/>
    </row>
    <row r="380" spans="1:18" s="288" customFormat="1" x14ac:dyDescent="0.25">
      <c r="A380" s="860"/>
      <c r="B380" s="418"/>
      <c r="C380" s="418"/>
      <c r="D380" s="418" t="s">
        <v>2887</v>
      </c>
      <c r="E380" s="418" t="s">
        <v>2885</v>
      </c>
      <c r="F380" s="419">
        <v>796</v>
      </c>
      <c r="G380" s="418" t="s">
        <v>17</v>
      </c>
      <c r="H380" s="588">
        <v>30</v>
      </c>
      <c r="I380" s="419" t="s">
        <v>355</v>
      </c>
      <c r="J380" s="419" t="s">
        <v>2789</v>
      </c>
      <c r="K380" s="420">
        <v>20929.8</v>
      </c>
      <c r="L380" s="418"/>
      <c r="M380" s="418"/>
      <c r="N380" s="418"/>
      <c r="O380" s="418"/>
      <c r="P380" s="801"/>
      <c r="Q380" s="421"/>
      <c r="R380" s="361"/>
    </row>
    <row r="381" spans="1:18" s="288" customFormat="1" x14ac:dyDescent="0.25">
      <c r="A381" s="860"/>
      <c r="B381" s="418"/>
      <c r="C381" s="418"/>
      <c r="D381" s="418" t="s">
        <v>2888</v>
      </c>
      <c r="E381" s="418" t="s">
        <v>2885</v>
      </c>
      <c r="F381" s="419">
        <v>796</v>
      </c>
      <c r="G381" s="418" t="s">
        <v>17</v>
      </c>
      <c r="H381" s="588">
        <v>86</v>
      </c>
      <c r="I381" s="419" t="s">
        <v>355</v>
      </c>
      <c r="J381" s="419" t="s">
        <v>2789</v>
      </c>
      <c r="K381" s="420">
        <v>36477.760000000002</v>
      </c>
      <c r="L381" s="418"/>
      <c r="M381" s="418"/>
      <c r="N381" s="418"/>
      <c r="O381" s="418"/>
      <c r="P381" s="801"/>
      <c r="Q381" s="421"/>
      <c r="R381" s="361"/>
    </row>
    <row r="382" spans="1:18" s="288" customFormat="1" x14ac:dyDescent="0.25">
      <c r="A382" s="860"/>
      <c r="B382" s="418"/>
      <c r="C382" s="418"/>
      <c r="D382" s="418" t="s">
        <v>2889</v>
      </c>
      <c r="E382" s="418" t="s">
        <v>2885</v>
      </c>
      <c r="F382" s="419">
        <v>796</v>
      </c>
      <c r="G382" s="418" t="s">
        <v>17</v>
      </c>
      <c r="H382" s="588">
        <v>34</v>
      </c>
      <c r="I382" s="419" t="s">
        <v>355</v>
      </c>
      <c r="J382" s="419" t="s">
        <v>2789</v>
      </c>
      <c r="K382" s="420">
        <v>5969.04</v>
      </c>
      <c r="L382" s="418"/>
      <c r="M382" s="418"/>
      <c r="N382" s="418"/>
      <c r="O382" s="418"/>
      <c r="P382" s="801"/>
      <c r="Q382" s="421"/>
      <c r="R382" s="361"/>
    </row>
    <row r="383" spans="1:18" s="288" customFormat="1" x14ac:dyDescent="0.25">
      <c r="A383" s="860"/>
      <c r="B383" s="418"/>
      <c r="C383" s="418"/>
      <c r="D383" s="418" t="s">
        <v>2890</v>
      </c>
      <c r="E383" s="418" t="s">
        <v>2885</v>
      </c>
      <c r="F383" s="419">
        <v>796</v>
      </c>
      <c r="G383" s="418" t="s">
        <v>17</v>
      </c>
      <c r="H383" s="588">
        <v>21</v>
      </c>
      <c r="I383" s="419" t="s">
        <v>355</v>
      </c>
      <c r="J383" s="419" t="s">
        <v>2789</v>
      </c>
      <c r="K383" s="420">
        <v>2390.0100000000002</v>
      </c>
      <c r="L383" s="418"/>
      <c r="M383" s="418"/>
      <c r="N383" s="418"/>
      <c r="O383" s="418"/>
      <c r="P383" s="801"/>
      <c r="Q383" s="421"/>
      <c r="R383" s="361"/>
    </row>
    <row r="384" spans="1:18" s="288" customFormat="1" x14ac:dyDescent="0.25">
      <c r="A384" s="860"/>
      <c r="B384" s="418"/>
      <c r="C384" s="418"/>
      <c r="D384" s="418" t="s">
        <v>2891</v>
      </c>
      <c r="E384" s="418" t="s">
        <v>2885</v>
      </c>
      <c r="F384" s="419">
        <v>796</v>
      </c>
      <c r="G384" s="418" t="s">
        <v>17</v>
      </c>
      <c r="H384" s="588">
        <v>3</v>
      </c>
      <c r="I384" s="419" t="s">
        <v>355</v>
      </c>
      <c r="J384" s="419" t="s">
        <v>2789</v>
      </c>
      <c r="K384" s="420">
        <v>736.11</v>
      </c>
      <c r="L384" s="418"/>
      <c r="M384" s="418"/>
      <c r="N384" s="418"/>
      <c r="O384" s="418"/>
      <c r="P384" s="801"/>
      <c r="Q384" s="421"/>
      <c r="R384" s="361"/>
    </row>
    <row r="385" spans="1:18" s="288" customFormat="1" x14ac:dyDescent="0.25">
      <c r="A385" s="860"/>
      <c r="B385" s="418"/>
      <c r="C385" s="418"/>
      <c r="D385" s="418" t="s">
        <v>2892</v>
      </c>
      <c r="E385" s="418" t="s">
        <v>2872</v>
      </c>
      <c r="F385" s="419">
        <v>796</v>
      </c>
      <c r="G385" s="418" t="s">
        <v>17</v>
      </c>
      <c r="H385" s="588">
        <v>110</v>
      </c>
      <c r="I385" s="419" t="s">
        <v>355</v>
      </c>
      <c r="J385" s="419" t="s">
        <v>2789</v>
      </c>
      <c r="K385" s="420">
        <v>396</v>
      </c>
      <c r="L385" s="418"/>
      <c r="M385" s="418"/>
      <c r="N385" s="418"/>
      <c r="O385" s="418"/>
      <c r="P385" s="801"/>
      <c r="Q385" s="421"/>
      <c r="R385" s="361"/>
    </row>
    <row r="386" spans="1:18" s="288" customFormat="1" ht="30" x14ac:dyDescent="0.25">
      <c r="A386" s="860"/>
      <c r="B386" s="418"/>
      <c r="C386" s="418"/>
      <c r="D386" s="418" t="s">
        <v>1509</v>
      </c>
      <c r="E386" s="418" t="s">
        <v>153</v>
      </c>
      <c r="F386" s="419">
        <v>796</v>
      </c>
      <c r="G386" s="418" t="s">
        <v>17</v>
      </c>
      <c r="H386" s="588">
        <v>117</v>
      </c>
      <c r="I386" s="419" t="s">
        <v>355</v>
      </c>
      <c r="J386" s="419" t="s">
        <v>2804</v>
      </c>
      <c r="K386" s="420">
        <v>61425</v>
      </c>
      <c r="L386" s="418"/>
      <c r="M386" s="418"/>
      <c r="N386" s="418"/>
      <c r="O386" s="418"/>
      <c r="P386" s="801"/>
      <c r="Q386" s="421"/>
      <c r="R386" s="361"/>
    </row>
    <row r="387" spans="1:18" s="288" customFormat="1" ht="45" x14ac:dyDescent="0.25">
      <c r="A387" s="860"/>
      <c r="B387" s="418"/>
      <c r="C387" s="418"/>
      <c r="D387" s="418" t="s">
        <v>48</v>
      </c>
      <c r="E387" s="418" t="s">
        <v>32</v>
      </c>
      <c r="F387" s="419">
        <v>796</v>
      </c>
      <c r="G387" s="418" t="s">
        <v>17</v>
      </c>
      <c r="H387" s="588">
        <v>5</v>
      </c>
      <c r="I387" s="419" t="s">
        <v>355</v>
      </c>
      <c r="J387" s="419" t="s">
        <v>2832</v>
      </c>
      <c r="K387" s="420">
        <v>10000</v>
      </c>
      <c r="L387" s="418"/>
      <c r="M387" s="418"/>
      <c r="N387" s="418"/>
      <c r="O387" s="418"/>
      <c r="P387" s="801"/>
      <c r="Q387" s="421"/>
      <c r="R387" s="361"/>
    </row>
    <row r="388" spans="1:18" s="288" customFormat="1" ht="30" x14ac:dyDescent="0.25">
      <c r="A388" s="860"/>
      <c r="B388" s="418"/>
      <c r="C388" s="418"/>
      <c r="D388" s="418" t="s">
        <v>1510</v>
      </c>
      <c r="E388" s="418" t="s">
        <v>153</v>
      </c>
      <c r="F388" s="419">
        <v>796</v>
      </c>
      <c r="G388" s="418" t="s">
        <v>17</v>
      </c>
      <c r="H388" s="588">
        <v>152</v>
      </c>
      <c r="I388" s="419" t="s">
        <v>355</v>
      </c>
      <c r="J388" s="419" t="s">
        <v>2830</v>
      </c>
      <c r="K388" s="420">
        <v>107920</v>
      </c>
      <c r="L388" s="418"/>
      <c r="M388" s="418"/>
      <c r="N388" s="418"/>
      <c r="O388" s="418"/>
      <c r="P388" s="801"/>
      <c r="Q388" s="421"/>
      <c r="R388" s="361"/>
    </row>
    <row r="389" spans="1:18" s="288" customFormat="1" ht="60" x14ac:dyDescent="0.25">
      <c r="A389" s="860"/>
      <c r="B389" s="418"/>
      <c r="C389" s="418"/>
      <c r="D389" s="418" t="s">
        <v>2896</v>
      </c>
      <c r="E389" s="418" t="s">
        <v>2897</v>
      </c>
      <c r="F389" s="419">
        <v>6</v>
      </c>
      <c r="G389" s="418" t="s">
        <v>390</v>
      </c>
      <c r="H389" s="588">
        <v>25</v>
      </c>
      <c r="I389" s="419" t="s">
        <v>355</v>
      </c>
      <c r="J389" s="419" t="s">
        <v>2789</v>
      </c>
      <c r="K389" s="420">
        <v>225</v>
      </c>
      <c r="L389" s="418"/>
      <c r="M389" s="418"/>
      <c r="N389" s="418"/>
      <c r="O389" s="418"/>
      <c r="P389" s="801"/>
      <c r="Q389" s="421"/>
      <c r="R389" s="361"/>
    </row>
    <row r="390" spans="1:18" s="288" customFormat="1" ht="30" x14ac:dyDescent="0.25">
      <c r="A390" s="860"/>
      <c r="B390" s="418"/>
      <c r="C390" s="418"/>
      <c r="D390" s="418" t="s">
        <v>2898</v>
      </c>
      <c r="E390" s="418" t="s">
        <v>2899</v>
      </c>
      <c r="F390" s="419">
        <v>18</v>
      </c>
      <c r="G390" s="418" t="s">
        <v>2851</v>
      </c>
      <c r="H390" s="588">
        <v>50</v>
      </c>
      <c r="I390" s="419" t="s">
        <v>355</v>
      </c>
      <c r="J390" s="419" t="s">
        <v>2789</v>
      </c>
      <c r="K390" s="420">
        <v>600</v>
      </c>
      <c r="L390" s="418"/>
      <c r="M390" s="418"/>
      <c r="N390" s="418"/>
      <c r="O390" s="418"/>
      <c r="P390" s="801"/>
      <c r="Q390" s="421"/>
      <c r="R390" s="361"/>
    </row>
    <row r="391" spans="1:18" s="288" customFormat="1" ht="150" x14ac:dyDescent="0.25">
      <c r="A391" s="860"/>
      <c r="B391" s="418"/>
      <c r="C391" s="418"/>
      <c r="D391" s="418" t="s">
        <v>2900</v>
      </c>
      <c r="E391" s="418" t="s">
        <v>3318</v>
      </c>
      <c r="F391" s="419">
        <v>18</v>
      </c>
      <c r="G391" s="418" t="s">
        <v>2851</v>
      </c>
      <c r="H391" s="588">
        <v>50</v>
      </c>
      <c r="I391" s="419" t="s">
        <v>355</v>
      </c>
      <c r="J391" s="419" t="s">
        <v>2789</v>
      </c>
      <c r="K391" s="420">
        <v>600</v>
      </c>
      <c r="L391" s="418"/>
      <c r="M391" s="418"/>
      <c r="N391" s="418"/>
      <c r="O391" s="418"/>
      <c r="P391" s="801"/>
      <c r="Q391" s="421"/>
      <c r="R391" s="361"/>
    </row>
    <row r="392" spans="1:18" s="288" customFormat="1" ht="30" x14ac:dyDescent="0.25">
      <c r="A392" s="860"/>
      <c r="B392" s="418"/>
      <c r="C392" s="418"/>
      <c r="D392" s="418" t="s">
        <v>2901</v>
      </c>
      <c r="E392" s="418" t="s">
        <v>2899</v>
      </c>
      <c r="F392" s="419">
        <v>18</v>
      </c>
      <c r="G392" s="418" t="s">
        <v>2851</v>
      </c>
      <c r="H392" s="588">
        <v>50</v>
      </c>
      <c r="I392" s="419" t="s">
        <v>355</v>
      </c>
      <c r="J392" s="419" t="s">
        <v>2789</v>
      </c>
      <c r="K392" s="420">
        <v>600</v>
      </c>
      <c r="L392" s="418"/>
      <c r="M392" s="418"/>
      <c r="N392" s="418"/>
      <c r="O392" s="418"/>
      <c r="P392" s="801"/>
      <c r="Q392" s="421"/>
      <c r="R392" s="361"/>
    </row>
    <row r="393" spans="1:18" s="288" customFormat="1" x14ac:dyDescent="0.25">
      <c r="A393" s="860"/>
      <c r="B393" s="418"/>
      <c r="C393" s="418"/>
      <c r="D393" s="418" t="s">
        <v>2902</v>
      </c>
      <c r="E393" s="418" t="s">
        <v>2903</v>
      </c>
      <c r="F393" s="419">
        <v>796</v>
      </c>
      <c r="G393" s="418" t="s">
        <v>17</v>
      </c>
      <c r="H393" s="588">
        <v>6</v>
      </c>
      <c r="I393" s="419" t="s">
        <v>355</v>
      </c>
      <c r="J393" s="419" t="s">
        <v>2789</v>
      </c>
      <c r="K393" s="420">
        <v>1500</v>
      </c>
      <c r="L393" s="418"/>
      <c r="M393" s="418"/>
      <c r="N393" s="418"/>
      <c r="O393" s="418"/>
      <c r="P393" s="801"/>
      <c r="Q393" s="421"/>
      <c r="R393" s="361"/>
    </row>
    <row r="394" spans="1:18" s="288" customFormat="1" ht="45" x14ac:dyDescent="0.25">
      <c r="A394" s="860"/>
      <c r="B394" s="418"/>
      <c r="C394" s="418"/>
      <c r="D394" s="418" t="s">
        <v>2906</v>
      </c>
      <c r="E394" s="418" t="s">
        <v>2907</v>
      </c>
      <c r="F394" s="419">
        <v>796</v>
      </c>
      <c r="G394" s="418" t="s">
        <v>17</v>
      </c>
      <c r="H394" s="588">
        <v>6</v>
      </c>
      <c r="I394" s="419" t="s">
        <v>355</v>
      </c>
      <c r="J394" s="419" t="s">
        <v>2789</v>
      </c>
      <c r="K394" s="420">
        <v>3508.5</v>
      </c>
      <c r="L394" s="418"/>
      <c r="M394" s="418"/>
      <c r="N394" s="418"/>
      <c r="O394" s="418"/>
      <c r="P394" s="801"/>
      <c r="Q394" s="421"/>
      <c r="R394" s="361"/>
    </row>
    <row r="395" spans="1:18" s="288" customFormat="1" ht="90" customHeight="1" x14ac:dyDescent="0.25">
      <c r="A395" s="860"/>
      <c r="B395" s="418"/>
      <c r="C395" s="418"/>
      <c r="D395" s="418" t="s">
        <v>1515</v>
      </c>
      <c r="E395" s="418" t="s">
        <v>3319</v>
      </c>
      <c r="F395" s="419">
        <v>796</v>
      </c>
      <c r="G395" s="418" t="s">
        <v>17</v>
      </c>
      <c r="H395" s="588">
        <v>780</v>
      </c>
      <c r="I395" s="419" t="s">
        <v>355</v>
      </c>
      <c r="J395" s="419" t="s">
        <v>2908</v>
      </c>
      <c r="K395" s="420">
        <v>25740</v>
      </c>
      <c r="L395" s="418"/>
      <c r="M395" s="418"/>
      <c r="N395" s="418"/>
      <c r="O395" s="418"/>
      <c r="P395" s="801"/>
      <c r="Q395" s="421"/>
      <c r="R395" s="361"/>
    </row>
    <row r="396" spans="1:18" s="288" customFormat="1" ht="30" x14ac:dyDescent="0.25">
      <c r="A396" s="860"/>
      <c r="B396" s="418"/>
      <c r="C396" s="418"/>
      <c r="D396" s="418" t="s">
        <v>3320</v>
      </c>
      <c r="E396" s="418" t="s">
        <v>3321</v>
      </c>
      <c r="F396" s="419">
        <v>796</v>
      </c>
      <c r="G396" s="418" t="s">
        <v>17</v>
      </c>
      <c r="H396" s="588">
        <v>3</v>
      </c>
      <c r="I396" s="419" t="s">
        <v>355</v>
      </c>
      <c r="J396" s="419" t="s">
        <v>2789</v>
      </c>
      <c r="K396" s="420">
        <v>99000</v>
      </c>
      <c r="L396" s="418"/>
      <c r="M396" s="418"/>
      <c r="N396" s="418"/>
      <c r="O396" s="418"/>
      <c r="P396" s="801"/>
      <c r="Q396" s="421"/>
      <c r="R396" s="361"/>
    </row>
    <row r="397" spans="1:18" s="288" customFormat="1" x14ac:dyDescent="0.25">
      <c r="A397" s="860"/>
      <c r="B397" s="418"/>
      <c r="C397" s="418"/>
      <c r="D397" s="418" t="s">
        <v>3322</v>
      </c>
      <c r="E397" s="418" t="s">
        <v>3321</v>
      </c>
      <c r="F397" s="419">
        <v>796</v>
      </c>
      <c r="G397" s="418" t="s">
        <v>17</v>
      </c>
      <c r="H397" s="588">
        <v>2</v>
      </c>
      <c r="I397" s="419" t="s">
        <v>355</v>
      </c>
      <c r="J397" s="419" t="s">
        <v>2789</v>
      </c>
      <c r="K397" s="420">
        <v>112588</v>
      </c>
      <c r="L397" s="418"/>
      <c r="M397" s="418"/>
      <c r="N397" s="418"/>
      <c r="O397" s="418"/>
      <c r="P397" s="801"/>
      <c r="Q397" s="421"/>
      <c r="R397" s="361"/>
    </row>
    <row r="398" spans="1:18" s="288" customFormat="1" x14ac:dyDescent="0.25">
      <c r="A398" s="860"/>
      <c r="B398" s="418"/>
      <c r="C398" s="418"/>
      <c r="D398" s="418" t="s">
        <v>3323</v>
      </c>
      <c r="E398" s="418" t="s">
        <v>3321</v>
      </c>
      <c r="F398" s="419">
        <v>796</v>
      </c>
      <c r="G398" s="418" t="s">
        <v>17</v>
      </c>
      <c r="H398" s="588">
        <v>1</v>
      </c>
      <c r="I398" s="419" t="s">
        <v>355</v>
      </c>
      <c r="J398" s="419" t="s">
        <v>2789</v>
      </c>
      <c r="K398" s="420">
        <v>11864.41</v>
      </c>
      <c r="L398" s="418"/>
      <c r="M398" s="418"/>
      <c r="N398" s="418"/>
      <c r="O398" s="418"/>
      <c r="P398" s="801"/>
      <c r="Q398" s="421"/>
      <c r="R398" s="361"/>
    </row>
    <row r="399" spans="1:18" s="288" customFormat="1" x14ac:dyDescent="0.25">
      <c r="A399" s="860"/>
      <c r="B399" s="418"/>
      <c r="C399" s="418"/>
      <c r="D399" s="418" t="s">
        <v>3324</v>
      </c>
      <c r="E399" s="418" t="s">
        <v>2821</v>
      </c>
      <c r="F399" s="419">
        <v>796</v>
      </c>
      <c r="G399" s="418" t="s">
        <v>17</v>
      </c>
      <c r="H399" s="588">
        <v>1</v>
      </c>
      <c r="I399" s="419" t="s">
        <v>355</v>
      </c>
      <c r="J399" s="419" t="s">
        <v>2789</v>
      </c>
      <c r="K399" s="420">
        <v>515</v>
      </c>
      <c r="L399" s="418"/>
      <c r="M399" s="418"/>
      <c r="N399" s="418"/>
      <c r="O399" s="418"/>
      <c r="P399" s="801"/>
      <c r="Q399" s="421"/>
      <c r="R399" s="361"/>
    </row>
    <row r="400" spans="1:18" s="288" customFormat="1" ht="30" x14ac:dyDescent="0.25">
      <c r="A400" s="860"/>
      <c r="B400" s="418"/>
      <c r="C400" s="418"/>
      <c r="D400" s="418" t="s">
        <v>3325</v>
      </c>
      <c r="E400" s="418" t="s">
        <v>3321</v>
      </c>
      <c r="F400" s="419">
        <v>796</v>
      </c>
      <c r="G400" s="418" t="s">
        <v>17</v>
      </c>
      <c r="H400" s="588">
        <v>3</v>
      </c>
      <c r="I400" s="419" t="s">
        <v>355</v>
      </c>
      <c r="J400" s="419" t="s">
        <v>2789</v>
      </c>
      <c r="K400" s="420">
        <v>8073</v>
      </c>
      <c r="L400" s="418"/>
      <c r="M400" s="418"/>
      <c r="N400" s="418"/>
      <c r="O400" s="418"/>
      <c r="P400" s="801"/>
      <c r="Q400" s="421"/>
      <c r="R400" s="361"/>
    </row>
    <row r="401" spans="1:18" s="288" customFormat="1" x14ac:dyDescent="0.25">
      <c r="A401" s="860"/>
      <c r="B401" s="418"/>
      <c r="C401" s="418"/>
      <c r="D401" s="418" t="s">
        <v>2909</v>
      </c>
      <c r="E401" s="418" t="s">
        <v>2821</v>
      </c>
      <c r="F401" s="419">
        <v>796</v>
      </c>
      <c r="G401" s="418" t="s">
        <v>17</v>
      </c>
      <c r="H401" s="588">
        <v>10</v>
      </c>
      <c r="I401" s="419" t="s">
        <v>355</v>
      </c>
      <c r="J401" s="419" t="s">
        <v>2789</v>
      </c>
      <c r="K401" s="420">
        <v>6000</v>
      </c>
      <c r="L401" s="418"/>
      <c r="M401" s="418"/>
      <c r="N401" s="418"/>
      <c r="O401" s="418"/>
      <c r="P401" s="801"/>
      <c r="Q401" s="421"/>
      <c r="R401" s="361"/>
    </row>
    <row r="402" spans="1:18" s="288" customFormat="1" x14ac:dyDescent="0.25">
      <c r="A402" s="860"/>
      <c r="B402" s="418"/>
      <c r="C402" s="418"/>
      <c r="D402" s="418" t="s">
        <v>2910</v>
      </c>
      <c r="E402" s="418" t="s">
        <v>2821</v>
      </c>
      <c r="F402" s="419">
        <v>796</v>
      </c>
      <c r="G402" s="418" t="s">
        <v>17</v>
      </c>
      <c r="H402" s="588">
        <v>5</v>
      </c>
      <c r="I402" s="419" t="s">
        <v>355</v>
      </c>
      <c r="J402" s="419" t="s">
        <v>2789</v>
      </c>
      <c r="K402" s="420">
        <v>3450</v>
      </c>
      <c r="L402" s="418"/>
      <c r="M402" s="418"/>
      <c r="N402" s="418"/>
      <c r="O402" s="418"/>
      <c r="P402" s="801"/>
      <c r="Q402" s="421"/>
      <c r="R402" s="361"/>
    </row>
    <row r="403" spans="1:18" s="288" customFormat="1" x14ac:dyDescent="0.25">
      <c r="A403" s="860"/>
      <c r="B403" s="418"/>
      <c r="C403" s="418"/>
      <c r="D403" s="418" t="s">
        <v>2911</v>
      </c>
      <c r="E403" s="418" t="s">
        <v>2821</v>
      </c>
      <c r="F403" s="419">
        <v>796</v>
      </c>
      <c r="G403" s="418" t="s">
        <v>17</v>
      </c>
      <c r="H403" s="588">
        <v>10</v>
      </c>
      <c r="I403" s="419" t="s">
        <v>355</v>
      </c>
      <c r="J403" s="419" t="s">
        <v>2789</v>
      </c>
      <c r="K403" s="420">
        <v>2470</v>
      </c>
      <c r="L403" s="418"/>
      <c r="M403" s="418"/>
      <c r="N403" s="418"/>
      <c r="O403" s="418"/>
      <c r="P403" s="801"/>
      <c r="Q403" s="421"/>
      <c r="R403" s="361"/>
    </row>
    <row r="404" spans="1:18" s="288" customFormat="1" ht="30" x14ac:dyDescent="0.25">
      <c r="A404" s="861"/>
      <c r="B404" s="418"/>
      <c r="C404" s="418"/>
      <c r="D404" s="418" t="s">
        <v>1516</v>
      </c>
      <c r="E404" s="418" t="s">
        <v>2912</v>
      </c>
      <c r="F404" s="419">
        <v>796</v>
      </c>
      <c r="G404" s="418" t="s">
        <v>17</v>
      </c>
      <c r="H404" s="588">
        <v>42</v>
      </c>
      <c r="I404" s="419" t="s">
        <v>355</v>
      </c>
      <c r="J404" s="419" t="s">
        <v>2913</v>
      </c>
      <c r="K404" s="420">
        <v>36246</v>
      </c>
      <c r="L404" s="418"/>
      <c r="M404" s="418"/>
      <c r="N404" s="418"/>
      <c r="O404" s="418"/>
      <c r="P404" s="802"/>
      <c r="Q404" s="421"/>
      <c r="R404" s="361"/>
    </row>
    <row r="405" spans="1:18" s="284" customFormat="1" ht="57" x14ac:dyDescent="0.25">
      <c r="A405" s="789">
        <v>79</v>
      </c>
      <c r="B405" s="317" t="s">
        <v>3326</v>
      </c>
      <c r="C405" s="317" t="s">
        <v>3327</v>
      </c>
      <c r="D405" s="317" t="s">
        <v>3328</v>
      </c>
      <c r="E405" s="317" t="s">
        <v>2783</v>
      </c>
      <c r="F405" s="318">
        <v>796</v>
      </c>
      <c r="G405" s="317" t="s">
        <v>17</v>
      </c>
      <c r="H405" s="560">
        <v>34328</v>
      </c>
      <c r="I405" s="318" t="s">
        <v>355</v>
      </c>
      <c r="J405" s="318" t="s">
        <v>3329</v>
      </c>
      <c r="K405" s="344">
        <v>543067.06999999995</v>
      </c>
      <c r="L405" s="317" t="s">
        <v>1300</v>
      </c>
      <c r="M405" s="317" t="s">
        <v>30</v>
      </c>
      <c r="N405" s="317" t="s">
        <v>22</v>
      </c>
      <c r="O405" s="317" t="s">
        <v>23</v>
      </c>
      <c r="P405" s="792" t="s">
        <v>3330</v>
      </c>
      <c r="Q405" s="317" t="s">
        <v>3530</v>
      </c>
      <c r="R405" s="288"/>
    </row>
    <row r="406" spans="1:18" s="284" customFormat="1" ht="45" x14ac:dyDescent="0.25">
      <c r="A406" s="790"/>
      <c r="B406" s="322"/>
      <c r="C406" s="322"/>
      <c r="D406" s="322" t="s">
        <v>391</v>
      </c>
      <c r="E406" s="322" t="s">
        <v>392</v>
      </c>
      <c r="F406" s="320">
        <v>6</v>
      </c>
      <c r="G406" s="322" t="s">
        <v>390</v>
      </c>
      <c r="H406" s="530">
        <v>2030</v>
      </c>
      <c r="I406" s="320" t="s">
        <v>355</v>
      </c>
      <c r="J406" s="320" t="s">
        <v>2822</v>
      </c>
      <c r="K406" s="345">
        <v>8120</v>
      </c>
      <c r="L406" s="322"/>
      <c r="M406" s="322"/>
      <c r="N406" s="322"/>
      <c r="O406" s="322"/>
      <c r="P406" s="793"/>
      <c r="Q406" s="322"/>
      <c r="R406" s="288"/>
    </row>
    <row r="407" spans="1:18" s="284" customFormat="1" ht="30" x14ac:dyDescent="0.25">
      <c r="A407" s="790"/>
      <c r="B407" s="322"/>
      <c r="C407" s="322"/>
      <c r="D407" s="322" t="s">
        <v>397</v>
      </c>
      <c r="E407" s="322" t="s">
        <v>398</v>
      </c>
      <c r="F407" s="320">
        <v>796</v>
      </c>
      <c r="G407" s="322" t="s">
        <v>17</v>
      </c>
      <c r="H407" s="530">
        <v>400</v>
      </c>
      <c r="I407" s="320" t="s">
        <v>355</v>
      </c>
      <c r="J407" s="320" t="s">
        <v>2787</v>
      </c>
      <c r="K407" s="345">
        <v>600</v>
      </c>
      <c r="L407" s="322"/>
      <c r="M407" s="322"/>
      <c r="N407" s="322"/>
      <c r="O407" s="322"/>
      <c r="P407" s="793"/>
      <c r="Q407" s="322"/>
      <c r="R407" s="288"/>
    </row>
    <row r="408" spans="1:18" s="284" customFormat="1" ht="30" x14ac:dyDescent="0.25">
      <c r="A408" s="790"/>
      <c r="B408" s="322"/>
      <c r="C408" s="322"/>
      <c r="D408" s="322" t="s">
        <v>1486</v>
      </c>
      <c r="E408" s="322" t="s">
        <v>153</v>
      </c>
      <c r="F408" s="320">
        <v>796</v>
      </c>
      <c r="G408" s="322" t="s">
        <v>17</v>
      </c>
      <c r="H408" s="530">
        <v>1400</v>
      </c>
      <c r="I408" s="320" t="s">
        <v>355</v>
      </c>
      <c r="J408" s="320" t="s">
        <v>2787</v>
      </c>
      <c r="K408" s="345">
        <v>1400</v>
      </c>
      <c r="L408" s="322"/>
      <c r="M408" s="322"/>
      <c r="N408" s="322"/>
      <c r="O408" s="322"/>
      <c r="P408" s="793"/>
      <c r="Q408" s="322"/>
      <c r="R408" s="288"/>
    </row>
    <row r="409" spans="1:18" s="284" customFormat="1" ht="30" x14ac:dyDescent="0.25">
      <c r="A409" s="790"/>
      <c r="B409" s="322"/>
      <c r="C409" s="322"/>
      <c r="D409" s="322" t="s">
        <v>1487</v>
      </c>
      <c r="E409" s="322" t="s">
        <v>153</v>
      </c>
      <c r="F409" s="320">
        <v>796</v>
      </c>
      <c r="G409" s="322" t="s">
        <v>17</v>
      </c>
      <c r="H409" s="530">
        <v>10080</v>
      </c>
      <c r="I409" s="320" t="s">
        <v>355</v>
      </c>
      <c r="J409" s="320" t="s">
        <v>2786</v>
      </c>
      <c r="K409" s="345">
        <v>10080</v>
      </c>
      <c r="L409" s="322"/>
      <c r="M409" s="322"/>
      <c r="N409" s="322"/>
      <c r="O409" s="322"/>
      <c r="P409" s="793"/>
      <c r="Q409" s="322"/>
      <c r="R409" s="288"/>
    </row>
    <row r="410" spans="1:18" s="284" customFormat="1" ht="135" x14ac:dyDescent="0.25">
      <c r="A410" s="790"/>
      <c r="B410" s="322"/>
      <c r="C410" s="322"/>
      <c r="D410" s="322" t="s">
        <v>1488</v>
      </c>
      <c r="E410" s="322" t="s">
        <v>3331</v>
      </c>
      <c r="F410" s="320">
        <v>6</v>
      </c>
      <c r="G410" s="322" t="s">
        <v>390</v>
      </c>
      <c r="H410" s="530">
        <v>1358</v>
      </c>
      <c r="I410" s="320" t="s">
        <v>355</v>
      </c>
      <c r="J410" s="320" t="s">
        <v>3332</v>
      </c>
      <c r="K410" s="345">
        <v>15277.5</v>
      </c>
      <c r="L410" s="322"/>
      <c r="M410" s="322"/>
      <c r="N410" s="322"/>
      <c r="O410" s="322"/>
      <c r="P410" s="793"/>
      <c r="Q410" s="322"/>
      <c r="R410" s="288"/>
    </row>
    <row r="411" spans="1:18" s="284" customFormat="1" ht="135" x14ac:dyDescent="0.25">
      <c r="A411" s="790"/>
      <c r="B411" s="322"/>
      <c r="C411" s="322"/>
      <c r="D411" s="322" t="s">
        <v>1489</v>
      </c>
      <c r="E411" s="322" t="s">
        <v>420</v>
      </c>
      <c r="F411" s="320">
        <v>6</v>
      </c>
      <c r="G411" s="322" t="s">
        <v>390</v>
      </c>
      <c r="H411" s="530">
        <v>1515</v>
      </c>
      <c r="I411" s="320" t="s">
        <v>355</v>
      </c>
      <c r="J411" s="320" t="s">
        <v>2828</v>
      </c>
      <c r="K411" s="345">
        <v>150333.45000000001</v>
      </c>
      <c r="L411" s="322"/>
      <c r="M411" s="322"/>
      <c r="N411" s="322"/>
      <c r="O411" s="322"/>
      <c r="P411" s="793"/>
      <c r="Q411" s="322"/>
      <c r="R411" s="288"/>
    </row>
    <row r="412" spans="1:18" s="284" customFormat="1" ht="135" x14ac:dyDescent="0.25">
      <c r="A412" s="790"/>
      <c r="B412" s="322"/>
      <c r="C412" s="322"/>
      <c r="D412" s="322" t="s">
        <v>419</v>
      </c>
      <c r="E412" s="322" t="s">
        <v>420</v>
      </c>
      <c r="F412" s="320">
        <v>6</v>
      </c>
      <c r="G412" s="322" t="s">
        <v>390</v>
      </c>
      <c r="H412" s="530">
        <v>1264</v>
      </c>
      <c r="I412" s="320" t="s">
        <v>355</v>
      </c>
      <c r="J412" s="320" t="s">
        <v>2829</v>
      </c>
      <c r="K412" s="345">
        <v>9391.52</v>
      </c>
      <c r="L412" s="322"/>
      <c r="M412" s="322"/>
      <c r="N412" s="322"/>
      <c r="O412" s="322"/>
      <c r="P412" s="793"/>
      <c r="Q412" s="322"/>
      <c r="R412" s="288"/>
    </row>
    <row r="413" spans="1:18" s="284" customFormat="1" ht="90" x14ac:dyDescent="0.25">
      <c r="A413" s="790"/>
      <c r="B413" s="322"/>
      <c r="C413" s="322"/>
      <c r="D413" s="322" t="s">
        <v>1490</v>
      </c>
      <c r="E413" s="322" t="s">
        <v>3333</v>
      </c>
      <c r="F413" s="320">
        <v>6</v>
      </c>
      <c r="G413" s="322" t="s">
        <v>390</v>
      </c>
      <c r="H413" s="530">
        <v>1530</v>
      </c>
      <c r="I413" s="320" t="s">
        <v>355</v>
      </c>
      <c r="J413" s="320" t="s">
        <v>2830</v>
      </c>
      <c r="K413" s="345">
        <v>32895</v>
      </c>
      <c r="L413" s="322"/>
      <c r="M413" s="322"/>
      <c r="N413" s="322"/>
      <c r="O413" s="322"/>
      <c r="P413" s="793"/>
      <c r="Q413" s="322"/>
      <c r="R413" s="288"/>
    </row>
    <row r="414" spans="1:18" s="284" customFormat="1" ht="60" x14ac:dyDescent="0.25">
      <c r="A414" s="790"/>
      <c r="B414" s="322"/>
      <c r="C414" s="322"/>
      <c r="D414" s="322" t="s">
        <v>421</v>
      </c>
      <c r="E414" s="322" t="s">
        <v>422</v>
      </c>
      <c r="F414" s="320">
        <v>6</v>
      </c>
      <c r="G414" s="322" t="s">
        <v>390</v>
      </c>
      <c r="H414" s="530">
        <v>2205</v>
      </c>
      <c r="I414" s="320" t="s">
        <v>355</v>
      </c>
      <c r="J414" s="320" t="s">
        <v>2831</v>
      </c>
      <c r="K414" s="345">
        <v>53735.85</v>
      </c>
      <c r="L414" s="322"/>
      <c r="M414" s="322"/>
      <c r="N414" s="322"/>
      <c r="O414" s="322"/>
      <c r="P414" s="793"/>
      <c r="Q414" s="322"/>
      <c r="R414" s="288"/>
    </row>
    <row r="415" spans="1:18" s="284" customFormat="1" ht="105" x14ac:dyDescent="0.25">
      <c r="A415" s="790"/>
      <c r="B415" s="322"/>
      <c r="C415" s="322"/>
      <c r="D415" s="322" t="s">
        <v>1492</v>
      </c>
      <c r="E415" s="322" t="s">
        <v>1493</v>
      </c>
      <c r="F415" s="320">
        <v>6</v>
      </c>
      <c r="G415" s="322" t="s">
        <v>390</v>
      </c>
      <c r="H415" s="530">
        <v>1085</v>
      </c>
      <c r="I415" s="320" t="s">
        <v>355</v>
      </c>
      <c r="J415" s="320" t="s">
        <v>2849</v>
      </c>
      <c r="K415" s="345">
        <v>21700</v>
      </c>
      <c r="L415" s="322"/>
      <c r="M415" s="322"/>
      <c r="N415" s="322"/>
      <c r="O415" s="322"/>
      <c r="P415" s="793"/>
      <c r="Q415" s="322"/>
      <c r="R415" s="288"/>
    </row>
    <row r="416" spans="1:18" s="284" customFormat="1" ht="105" x14ac:dyDescent="0.25">
      <c r="A416" s="790"/>
      <c r="B416" s="322"/>
      <c r="C416" s="322"/>
      <c r="D416" s="322" t="s">
        <v>1494</v>
      </c>
      <c r="E416" s="322" t="s">
        <v>1495</v>
      </c>
      <c r="F416" s="320">
        <v>6</v>
      </c>
      <c r="G416" s="322" t="s">
        <v>390</v>
      </c>
      <c r="H416" s="530">
        <v>6366</v>
      </c>
      <c r="I416" s="320" t="s">
        <v>355</v>
      </c>
      <c r="J416" s="320" t="s">
        <v>2850</v>
      </c>
      <c r="K416" s="345">
        <v>159150</v>
      </c>
      <c r="L416" s="322"/>
      <c r="M416" s="322"/>
      <c r="N416" s="322"/>
      <c r="O416" s="322"/>
      <c r="P416" s="793"/>
      <c r="Q416" s="322"/>
      <c r="R416" s="288"/>
    </row>
    <row r="417" spans="1:19" s="284" customFormat="1" ht="90" x14ac:dyDescent="0.25">
      <c r="A417" s="790"/>
      <c r="B417" s="322"/>
      <c r="C417" s="322"/>
      <c r="D417" s="322" t="s">
        <v>1496</v>
      </c>
      <c r="E417" s="322" t="s">
        <v>1497</v>
      </c>
      <c r="F417" s="320">
        <v>6</v>
      </c>
      <c r="G417" s="322" t="s">
        <v>390</v>
      </c>
      <c r="H417" s="530">
        <v>790</v>
      </c>
      <c r="I417" s="320" t="s">
        <v>355</v>
      </c>
      <c r="J417" s="320" t="s">
        <v>2789</v>
      </c>
      <c r="K417" s="345">
        <v>20540</v>
      </c>
      <c r="L417" s="322"/>
      <c r="M417" s="322"/>
      <c r="N417" s="322"/>
      <c r="O417" s="322"/>
      <c r="P417" s="793"/>
      <c r="Q417" s="322"/>
      <c r="R417" s="288"/>
    </row>
    <row r="418" spans="1:19" s="284" customFormat="1" ht="90" x14ac:dyDescent="0.25">
      <c r="A418" s="790"/>
      <c r="B418" s="322"/>
      <c r="C418" s="322"/>
      <c r="D418" s="322" t="s">
        <v>1498</v>
      </c>
      <c r="E418" s="322" t="s">
        <v>1499</v>
      </c>
      <c r="F418" s="320">
        <v>18</v>
      </c>
      <c r="G418" s="322" t="s">
        <v>2851</v>
      </c>
      <c r="H418" s="530">
        <v>600</v>
      </c>
      <c r="I418" s="320" t="s">
        <v>355</v>
      </c>
      <c r="J418" s="320" t="s">
        <v>2789</v>
      </c>
      <c r="K418" s="345">
        <v>9600</v>
      </c>
      <c r="L418" s="322"/>
      <c r="M418" s="322"/>
      <c r="N418" s="322"/>
      <c r="O418" s="322"/>
      <c r="P418" s="793"/>
      <c r="Q418" s="322"/>
      <c r="R418" s="288"/>
    </row>
    <row r="419" spans="1:19" s="284" customFormat="1" ht="30" x14ac:dyDescent="0.25">
      <c r="A419" s="790"/>
      <c r="B419" s="322"/>
      <c r="C419" s="322"/>
      <c r="D419" s="322" t="s">
        <v>1511</v>
      </c>
      <c r="E419" s="322" t="s">
        <v>153</v>
      </c>
      <c r="F419" s="320">
        <v>6</v>
      </c>
      <c r="G419" s="322" t="s">
        <v>390</v>
      </c>
      <c r="H419" s="530">
        <v>580</v>
      </c>
      <c r="I419" s="320" t="s">
        <v>355</v>
      </c>
      <c r="J419" s="320" t="s">
        <v>2893</v>
      </c>
      <c r="K419" s="345">
        <v>4350</v>
      </c>
      <c r="L419" s="322"/>
      <c r="M419" s="322"/>
      <c r="N419" s="322"/>
      <c r="O419" s="322"/>
      <c r="P419" s="793"/>
      <c r="Q419" s="322"/>
      <c r="R419" s="288"/>
    </row>
    <row r="420" spans="1:19" s="284" customFormat="1" ht="45" x14ac:dyDescent="0.25">
      <c r="A420" s="790"/>
      <c r="B420" s="322"/>
      <c r="C420" s="322"/>
      <c r="D420" s="322" t="s">
        <v>1512</v>
      </c>
      <c r="E420" s="322" t="s">
        <v>2894</v>
      </c>
      <c r="F420" s="320">
        <v>6</v>
      </c>
      <c r="G420" s="322" t="s">
        <v>390</v>
      </c>
      <c r="H420" s="530">
        <v>1500</v>
      </c>
      <c r="I420" s="320" t="s">
        <v>355</v>
      </c>
      <c r="J420" s="320" t="s">
        <v>2895</v>
      </c>
      <c r="K420" s="345">
        <v>28035</v>
      </c>
      <c r="L420" s="322"/>
      <c r="M420" s="322"/>
      <c r="N420" s="322"/>
      <c r="O420" s="322"/>
      <c r="P420" s="793"/>
      <c r="Q420" s="322"/>
      <c r="R420" s="288"/>
    </row>
    <row r="421" spans="1:19" s="284" customFormat="1" ht="30" x14ac:dyDescent="0.25">
      <c r="A421" s="791"/>
      <c r="B421" s="322"/>
      <c r="C421" s="322"/>
      <c r="D421" s="322" t="s">
        <v>1513</v>
      </c>
      <c r="E421" s="322" t="s">
        <v>1514</v>
      </c>
      <c r="F421" s="320">
        <v>6</v>
      </c>
      <c r="G421" s="322" t="s">
        <v>390</v>
      </c>
      <c r="H421" s="530">
        <v>1625</v>
      </c>
      <c r="I421" s="320" t="s">
        <v>355</v>
      </c>
      <c r="J421" s="320" t="s">
        <v>2789</v>
      </c>
      <c r="K421" s="345">
        <v>17858.75</v>
      </c>
      <c r="L421" s="322"/>
      <c r="M421" s="322"/>
      <c r="N421" s="322"/>
      <c r="O421" s="322"/>
      <c r="P421" s="794"/>
      <c r="Q421" s="322"/>
      <c r="R421" s="288"/>
    </row>
    <row r="422" spans="1:19" s="333" customFormat="1" ht="42.75" x14ac:dyDescent="0.25">
      <c r="A422" s="609">
        <v>80</v>
      </c>
      <c r="B422" s="331" t="s">
        <v>1073</v>
      </c>
      <c r="C422" s="331" t="s">
        <v>1074</v>
      </c>
      <c r="D422" s="331" t="s">
        <v>1075</v>
      </c>
      <c r="E422" s="331" t="s">
        <v>1076</v>
      </c>
      <c r="F422" s="331" t="s">
        <v>135</v>
      </c>
      <c r="G422" s="255" t="s">
        <v>63</v>
      </c>
      <c r="H422" s="562">
        <v>1</v>
      </c>
      <c r="I422" s="331" t="s">
        <v>18</v>
      </c>
      <c r="J422" s="331" t="s">
        <v>33</v>
      </c>
      <c r="K422" s="341">
        <v>3000000</v>
      </c>
      <c r="L422" s="331" t="s">
        <v>1300</v>
      </c>
      <c r="M422" s="331" t="s">
        <v>8</v>
      </c>
      <c r="N422" s="331" t="s">
        <v>22</v>
      </c>
      <c r="O422" s="331" t="s">
        <v>23</v>
      </c>
      <c r="P422" s="407"/>
      <c r="Q422" s="256"/>
    </row>
    <row r="423" spans="1:19" s="288" customFormat="1" ht="36" customHeight="1" x14ac:dyDescent="0.25">
      <c r="A423" s="334">
        <v>81</v>
      </c>
      <c r="B423" s="317" t="s">
        <v>200</v>
      </c>
      <c r="C423" s="317" t="s">
        <v>177</v>
      </c>
      <c r="D423" s="317" t="s">
        <v>3272</v>
      </c>
      <c r="E423" s="317" t="s">
        <v>3271</v>
      </c>
      <c r="F423" s="318">
        <v>796</v>
      </c>
      <c r="G423" s="317" t="s">
        <v>17</v>
      </c>
      <c r="H423" s="560">
        <v>2400</v>
      </c>
      <c r="I423" s="318" t="s">
        <v>355</v>
      </c>
      <c r="J423" s="318" t="s">
        <v>3199</v>
      </c>
      <c r="K423" s="344">
        <v>8400000</v>
      </c>
      <c r="L423" s="317" t="s">
        <v>1300</v>
      </c>
      <c r="M423" s="317" t="s">
        <v>3273</v>
      </c>
      <c r="N423" s="317" t="s">
        <v>22</v>
      </c>
      <c r="O423" s="317" t="s">
        <v>25</v>
      </c>
      <c r="P423" s="321" t="s">
        <v>3856</v>
      </c>
      <c r="Q423" s="317" t="s">
        <v>115</v>
      </c>
      <c r="R423" s="407"/>
      <c r="S423" s="288">
        <v>4441</v>
      </c>
    </row>
    <row r="424" spans="1:19" s="355" customFormat="1" ht="27" customHeight="1" x14ac:dyDescent="0.25">
      <c r="A424" s="386">
        <v>83</v>
      </c>
      <c r="B424" s="255" t="s">
        <v>320</v>
      </c>
      <c r="C424" s="255" t="s">
        <v>311</v>
      </c>
      <c r="D424" s="255" t="s">
        <v>3551</v>
      </c>
      <c r="E424" s="255" t="s">
        <v>111</v>
      </c>
      <c r="F424" s="621">
        <v>796</v>
      </c>
      <c r="G424" s="255" t="s">
        <v>17</v>
      </c>
      <c r="H424" s="562">
        <f>SUM(H425:H438)</f>
        <v>2000</v>
      </c>
      <c r="I424" s="331" t="s">
        <v>1230</v>
      </c>
      <c r="J424" s="331" t="s">
        <v>113</v>
      </c>
      <c r="K424" s="341">
        <f>SUM(K425:K438)</f>
        <v>37545950</v>
      </c>
      <c r="L424" s="255" t="s">
        <v>2518</v>
      </c>
      <c r="M424" s="255" t="s">
        <v>2453</v>
      </c>
      <c r="N424" s="255" t="s">
        <v>22</v>
      </c>
      <c r="O424" s="331" t="s">
        <v>23</v>
      </c>
      <c r="P424" s="387" t="s">
        <v>3552</v>
      </c>
    </row>
    <row r="425" spans="1:19" s="357" customFormat="1" ht="30" x14ac:dyDescent="0.25">
      <c r="A425" s="388"/>
      <c r="B425" s="356"/>
      <c r="C425" s="289"/>
      <c r="D425" s="256" t="s">
        <v>2485</v>
      </c>
      <c r="E425" s="256" t="s">
        <v>2484</v>
      </c>
      <c r="F425" s="622">
        <v>796</v>
      </c>
      <c r="G425" s="256" t="s">
        <v>17</v>
      </c>
      <c r="H425" s="563">
        <v>148</v>
      </c>
      <c r="I425" s="335" t="s">
        <v>1230</v>
      </c>
      <c r="J425" s="335" t="s">
        <v>113</v>
      </c>
      <c r="K425" s="342">
        <f>H425*2200</f>
        <v>325600</v>
      </c>
      <c r="L425" s="256"/>
      <c r="M425" s="256"/>
      <c r="N425" s="256"/>
      <c r="O425" s="256"/>
      <c r="P425" s="389"/>
    </row>
    <row r="426" spans="1:19" s="357" customFormat="1" ht="30" x14ac:dyDescent="0.25">
      <c r="A426" s="388"/>
      <c r="B426" s="256"/>
      <c r="C426" s="256"/>
      <c r="D426" s="256" t="s">
        <v>2483</v>
      </c>
      <c r="E426" s="256" t="s">
        <v>2482</v>
      </c>
      <c r="F426" s="622">
        <v>796</v>
      </c>
      <c r="G426" s="256" t="s">
        <v>17</v>
      </c>
      <c r="H426" s="563">
        <v>553</v>
      </c>
      <c r="I426" s="335" t="s">
        <v>1230</v>
      </c>
      <c r="J426" s="335" t="s">
        <v>113</v>
      </c>
      <c r="K426" s="342">
        <f>H426*850</f>
        <v>470050</v>
      </c>
      <c r="L426" s="256"/>
      <c r="M426" s="256"/>
      <c r="N426" s="256"/>
      <c r="O426" s="256"/>
      <c r="P426" s="389"/>
    </row>
    <row r="427" spans="1:19" s="357" customFormat="1" ht="28.5" customHeight="1" x14ac:dyDescent="0.25">
      <c r="A427" s="388"/>
      <c r="B427" s="256"/>
      <c r="C427" s="256"/>
      <c r="D427" s="256" t="s">
        <v>2481</v>
      </c>
      <c r="E427" s="256" t="s">
        <v>2480</v>
      </c>
      <c r="F427" s="622">
        <v>796</v>
      </c>
      <c r="G427" s="256" t="s">
        <v>17</v>
      </c>
      <c r="H427" s="563">
        <v>211</v>
      </c>
      <c r="I427" s="335" t="s">
        <v>1230</v>
      </c>
      <c r="J427" s="335" t="s">
        <v>113</v>
      </c>
      <c r="K427" s="342">
        <f>H427*23600</f>
        <v>4979600</v>
      </c>
      <c r="L427" s="256"/>
      <c r="M427" s="256"/>
      <c r="N427" s="256"/>
      <c r="O427" s="256"/>
      <c r="P427" s="389"/>
    </row>
    <row r="428" spans="1:19" s="357" customFormat="1" ht="30" x14ac:dyDescent="0.25">
      <c r="A428" s="388"/>
      <c r="B428" s="256"/>
      <c r="C428" s="256"/>
      <c r="D428" s="256" t="s">
        <v>2479</v>
      </c>
      <c r="E428" s="256" t="s">
        <v>2478</v>
      </c>
      <c r="F428" s="622">
        <v>796</v>
      </c>
      <c r="G428" s="256" t="s">
        <v>17</v>
      </c>
      <c r="H428" s="563">
        <v>256</v>
      </c>
      <c r="I428" s="335" t="s">
        <v>1230</v>
      </c>
      <c r="J428" s="335" t="s">
        <v>113</v>
      </c>
      <c r="K428" s="342">
        <f>H428*71400</f>
        <v>18278400</v>
      </c>
      <c r="L428" s="256"/>
      <c r="M428" s="256"/>
      <c r="N428" s="256"/>
      <c r="O428" s="256"/>
      <c r="P428" s="389"/>
    </row>
    <row r="429" spans="1:19" s="357" customFormat="1" ht="27.75" customHeight="1" x14ac:dyDescent="0.25">
      <c r="A429" s="388"/>
      <c r="B429" s="256"/>
      <c r="C429" s="256"/>
      <c r="D429" s="256" t="s">
        <v>2477</v>
      </c>
      <c r="E429" s="256" t="s">
        <v>2476</v>
      </c>
      <c r="F429" s="622">
        <v>796</v>
      </c>
      <c r="G429" s="256" t="s">
        <v>17</v>
      </c>
      <c r="H429" s="563">
        <v>412</v>
      </c>
      <c r="I429" s="335" t="s">
        <v>1230</v>
      </c>
      <c r="J429" s="335" t="s">
        <v>113</v>
      </c>
      <c r="K429" s="342">
        <f>H429*6800</f>
        <v>2801600</v>
      </c>
      <c r="L429" s="256"/>
      <c r="M429" s="256"/>
      <c r="N429" s="256"/>
      <c r="O429" s="256"/>
      <c r="P429" s="389"/>
    </row>
    <row r="430" spans="1:19" s="357" customFormat="1" x14ac:dyDescent="0.25">
      <c r="A430" s="388"/>
      <c r="B430" s="256"/>
      <c r="C430" s="256"/>
      <c r="D430" s="256" t="s">
        <v>2475</v>
      </c>
      <c r="E430" s="256" t="s">
        <v>1424</v>
      </c>
      <c r="F430" s="622">
        <v>796</v>
      </c>
      <c r="G430" s="256" t="s">
        <v>17</v>
      </c>
      <c r="H430" s="563">
        <v>91</v>
      </c>
      <c r="I430" s="335" t="s">
        <v>1230</v>
      </c>
      <c r="J430" s="335" t="s">
        <v>113</v>
      </c>
      <c r="K430" s="342">
        <f>H430*28700</f>
        <v>2611700</v>
      </c>
      <c r="L430" s="256"/>
      <c r="M430" s="256"/>
      <c r="N430" s="256"/>
      <c r="O430" s="256"/>
      <c r="P430" s="389"/>
    </row>
    <row r="431" spans="1:19" s="357" customFormat="1" ht="30" x14ac:dyDescent="0.25">
      <c r="A431" s="388"/>
      <c r="B431" s="256"/>
      <c r="C431" s="256"/>
      <c r="D431" s="256" t="s">
        <v>2474</v>
      </c>
      <c r="E431" s="256" t="s">
        <v>2473</v>
      </c>
      <c r="F431" s="622">
        <v>796</v>
      </c>
      <c r="G431" s="256" t="s">
        <v>17</v>
      </c>
      <c r="H431" s="563">
        <v>19</v>
      </c>
      <c r="I431" s="335" t="s">
        <v>1230</v>
      </c>
      <c r="J431" s="335" t="s">
        <v>113</v>
      </c>
      <c r="K431" s="342">
        <f>H431*43000</f>
        <v>817000</v>
      </c>
      <c r="L431" s="256"/>
      <c r="M431" s="256"/>
      <c r="N431" s="256"/>
      <c r="O431" s="256"/>
      <c r="P431" s="389"/>
    </row>
    <row r="432" spans="1:19" s="357" customFormat="1" ht="30" x14ac:dyDescent="0.25">
      <c r="A432" s="388"/>
      <c r="B432" s="256"/>
      <c r="C432" s="256"/>
      <c r="D432" s="256" t="s">
        <v>2472</v>
      </c>
      <c r="E432" s="256" t="s">
        <v>2471</v>
      </c>
      <c r="F432" s="622">
        <v>796</v>
      </c>
      <c r="G432" s="256" t="s">
        <v>17</v>
      </c>
      <c r="H432" s="563">
        <v>46</v>
      </c>
      <c r="I432" s="335" t="s">
        <v>1230</v>
      </c>
      <c r="J432" s="335" t="s">
        <v>113</v>
      </c>
      <c r="K432" s="342">
        <f>H432*76200</f>
        <v>3505200</v>
      </c>
      <c r="L432" s="256"/>
      <c r="M432" s="256"/>
      <c r="N432" s="256"/>
      <c r="O432" s="256"/>
      <c r="P432" s="389"/>
    </row>
    <row r="433" spans="1:19" s="357" customFormat="1" x14ac:dyDescent="0.25">
      <c r="A433" s="388"/>
      <c r="B433" s="256"/>
      <c r="C433" s="256"/>
      <c r="D433" s="256" t="s">
        <v>2470</v>
      </c>
      <c r="E433" s="256" t="s">
        <v>2469</v>
      </c>
      <c r="F433" s="622">
        <v>796</v>
      </c>
      <c r="G433" s="256" t="s">
        <v>17</v>
      </c>
      <c r="H433" s="563">
        <v>29</v>
      </c>
      <c r="I433" s="335" t="s">
        <v>1230</v>
      </c>
      <c r="J433" s="335" t="s">
        <v>113</v>
      </c>
      <c r="K433" s="342">
        <f>H433*6400</f>
        <v>185600</v>
      </c>
      <c r="L433" s="256"/>
      <c r="M433" s="256"/>
      <c r="N433" s="256"/>
      <c r="O433" s="256"/>
      <c r="P433" s="389"/>
    </row>
    <row r="434" spans="1:19" s="357" customFormat="1" x14ac:dyDescent="0.25">
      <c r="A434" s="388"/>
      <c r="B434" s="256"/>
      <c r="C434" s="256"/>
      <c r="D434" s="256" t="s">
        <v>2468</v>
      </c>
      <c r="E434" s="256" t="s">
        <v>2467</v>
      </c>
      <c r="F434" s="622">
        <v>796</v>
      </c>
      <c r="G434" s="256" t="s">
        <v>17</v>
      </c>
      <c r="H434" s="563">
        <v>86</v>
      </c>
      <c r="I434" s="335" t="s">
        <v>1230</v>
      </c>
      <c r="J434" s="335" t="s">
        <v>113</v>
      </c>
      <c r="K434" s="342">
        <f>H434*6400</f>
        <v>550400</v>
      </c>
      <c r="L434" s="256"/>
      <c r="M434" s="256"/>
      <c r="N434" s="256"/>
      <c r="O434" s="256"/>
      <c r="P434" s="389"/>
    </row>
    <row r="435" spans="1:19" s="357" customFormat="1" x14ac:dyDescent="0.25">
      <c r="A435" s="388"/>
      <c r="B435" s="256"/>
      <c r="C435" s="256"/>
      <c r="D435" s="256" t="s">
        <v>2466</v>
      </c>
      <c r="E435" s="256" t="s">
        <v>2465</v>
      </c>
      <c r="F435" s="622">
        <v>796</v>
      </c>
      <c r="G435" s="256" t="s">
        <v>17</v>
      </c>
      <c r="H435" s="563">
        <v>32</v>
      </c>
      <c r="I435" s="335" t="s">
        <v>1230</v>
      </c>
      <c r="J435" s="335" t="s">
        <v>113</v>
      </c>
      <c r="K435" s="342">
        <f>H435*25400</f>
        <v>812800</v>
      </c>
      <c r="L435" s="256"/>
      <c r="M435" s="256"/>
      <c r="N435" s="256"/>
      <c r="O435" s="256"/>
      <c r="P435" s="389"/>
    </row>
    <row r="436" spans="1:19" s="357" customFormat="1" x14ac:dyDescent="0.25">
      <c r="A436" s="388"/>
      <c r="B436" s="256"/>
      <c r="C436" s="256"/>
      <c r="D436" s="256" t="s">
        <v>2464</v>
      </c>
      <c r="E436" s="256" t="s">
        <v>2463</v>
      </c>
      <c r="F436" s="622">
        <v>796</v>
      </c>
      <c r="G436" s="256" t="s">
        <v>17</v>
      </c>
      <c r="H436" s="563">
        <v>12</v>
      </c>
      <c r="I436" s="335" t="s">
        <v>1230</v>
      </c>
      <c r="J436" s="335" t="s">
        <v>113</v>
      </c>
      <c r="K436" s="342">
        <f>H436*18300</f>
        <v>219600</v>
      </c>
      <c r="L436" s="256"/>
      <c r="M436" s="256"/>
      <c r="N436" s="256"/>
      <c r="O436" s="256"/>
      <c r="P436" s="389"/>
    </row>
    <row r="437" spans="1:19" s="357" customFormat="1" x14ac:dyDescent="0.25">
      <c r="A437" s="388"/>
      <c r="B437" s="256"/>
      <c r="C437" s="256"/>
      <c r="D437" s="256" t="s">
        <v>2462</v>
      </c>
      <c r="E437" s="256" t="s">
        <v>2461</v>
      </c>
      <c r="F437" s="622">
        <v>796</v>
      </c>
      <c r="G437" s="256" t="s">
        <v>17</v>
      </c>
      <c r="H437" s="563">
        <v>54</v>
      </c>
      <c r="I437" s="335" t="s">
        <v>1230</v>
      </c>
      <c r="J437" s="335" t="s">
        <v>113</v>
      </c>
      <c r="K437" s="342">
        <f>H437*23600</f>
        <v>1274400</v>
      </c>
      <c r="L437" s="256"/>
      <c r="M437" s="256"/>
      <c r="N437" s="256"/>
      <c r="O437" s="256"/>
      <c r="P437" s="389"/>
    </row>
    <row r="438" spans="1:19" s="357" customFormat="1" x14ac:dyDescent="0.25">
      <c r="A438" s="388"/>
      <c r="B438" s="256"/>
      <c r="C438" s="256"/>
      <c r="D438" s="256" t="s">
        <v>2460</v>
      </c>
      <c r="E438" s="256" t="s">
        <v>2459</v>
      </c>
      <c r="F438" s="622">
        <v>796</v>
      </c>
      <c r="G438" s="256" t="s">
        <v>17</v>
      </c>
      <c r="H438" s="563">
        <v>51</v>
      </c>
      <c r="I438" s="335" t="s">
        <v>1230</v>
      </c>
      <c r="J438" s="335" t="s">
        <v>113</v>
      </c>
      <c r="K438" s="342">
        <f>H438*14000</f>
        <v>714000</v>
      </c>
      <c r="L438" s="256"/>
      <c r="M438" s="256"/>
      <c r="N438" s="256"/>
      <c r="O438" s="256"/>
      <c r="P438" s="389"/>
    </row>
    <row r="439" spans="1:19" s="350" customFormat="1" ht="28.5" x14ac:dyDescent="0.25">
      <c r="A439" s="610">
        <v>84</v>
      </c>
      <c r="B439" s="422" t="s">
        <v>845</v>
      </c>
      <c r="C439" s="422" t="s">
        <v>846</v>
      </c>
      <c r="D439" s="422" t="s">
        <v>2253</v>
      </c>
      <c r="E439" s="422" t="s">
        <v>1523</v>
      </c>
      <c r="F439" s="423" t="s">
        <v>135</v>
      </c>
      <c r="G439" s="422" t="s">
        <v>63</v>
      </c>
      <c r="H439" s="589">
        <v>1</v>
      </c>
      <c r="I439" s="423" t="s">
        <v>18</v>
      </c>
      <c r="J439" s="423" t="s">
        <v>33</v>
      </c>
      <c r="K439" s="424">
        <v>3362000</v>
      </c>
      <c r="L439" s="422" t="s">
        <v>3136</v>
      </c>
      <c r="M439" s="422" t="s">
        <v>2488</v>
      </c>
      <c r="N439" s="422" t="s">
        <v>22</v>
      </c>
      <c r="O439" s="422" t="s">
        <v>171</v>
      </c>
    </row>
    <row r="440" spans="1:19" s="431" customFormat="1" ht="57" x14ac:dyDescent="0.25">
      <c r="A440" s="425">
        <v>85</v>
      </c>
      <c r="B440" s="426" t="s">
        <v>845</v>
      </c>
      <c r="C440" s="426" t="s">
        <v>846</v>
      </c>
      <c r="D440" s="427" t="s">
        <v>3579</v>
      </c>
      <c r="E440" s="427" t="s">
        <v>3580</v>
      </c>
      <c r="F440" s="428" t="s">
        <v>135</v>
      </c>
      <c r="G440" s="426" t="s">
        <v>63</v>
      </c>
      <c r="H440" s="590">
        <v>1</v>
      </c>
      <c r="I440" s="428" t="s">
        <v>18</v>
      </c>
      <c r="J440" s="429" t="s">
        <v>33</v>
      </c>
      <c r="K440" s="430">
        <v>805000</v>
      </c>
      <c r="L440" s="426" t="s">
        <v>1300</v>
      </c>
      <c r="M440" s="426" t="s">
        <v>2488</v>
      </c>
      <c r="N440" s="426" t="s">
        <v>3192</v>
      </c>
      <c r="O440" s="426" t="s">
        <v>171</v>
      </c>
      <c r="P440" s="431">
        <v>5057</v>
      </c>
      <c r="Q440" s="431" t="s">
        <v>3581</v>
      </c>
    </row>
    <row r="441" spans="1:19" s="288" customFormat="1" ht="57" x14ac:dyDescent="0.25">
      <c r="A441" s="390">
        <v>86</v>
      </c>
      <c r="B441" s="317" t="s">
        <v>3585</v>
      </c>
      <c r="C441" s="317" t="s">
        <v>3588</v>
      </c>
      <c r="D441" s="317" t="s">
        <v>3586</v>
      </c>
      <c r="E441" s="317" t="s">
        <v>3580</v>
      </c>
      <c r="F441" s="318" t="s">
        <v>135</v>
      </c>
      <c r="G441" s="317" t="s">
        <v>63</v>
      </c>
      <c r="H441" s="560">
        <v>1</v>
      </c>
      <c r="I441" s="318" t="s">
        <v>1230</v>
      </c>
      <c r="J441" s="318" t="s">
        <v>113</v>
      </c>
      <c r="K441" s="344">
        <v>1700000</v>
      </c>
      <c r="L441" s="317" t="s">
        <v>2587</v>
      </c>
      <c r="M441" s="317" t="s">
        <v>3587</v>
      </c>
      <c r="N441" s="317" t="s">
        <v>3192</v>
      </c>
      <c r="O441" s="317" t="s">
        <v>171</v>
      </c>
      <c r="P441" s="432" t="s">
        <v>3589</v>
      </c>
      <c r="Q441" s="431" t="s">
        <v>3590</v>
      </c>
    </row>
    <row r="442" spans="1:19" s="355" customFormat="1" ht="28.5" x14ac:dyDescent="0.25">
      <c r="A442" s="609">
        <v>87</v>
      </c>
      <c r="B442" s="255" t="s">
        <v>320</v>
      </c>
      <c r="C442" s="255" t="s">
        <v>311</v>
      </c>
      <c r="D442" s="255" t="s">
        <v>3628</v>
      </c>
      <c r="E442" s="255" t="s">
        <v>111</v>
      </c>
      <c r="F442" s="331">
        <v>796</v>
      </c>
      <c r="G442" s="255" t="s">
        <v>17</v>
      </c>
      <c r="H442" s="562">
        <v>343</v>
      </c>
      <c r="I442" s="331" t="s">
        <v>1230</v>
      </c>
      <c r="J442" s="331" t="s">
        <v>113</v>
      </c>
      <c r="K442" s="341">
        <v>3931200</v>
      </c>
      <c r="L442" s="255" t="s">
        <v>2587</v>
      </c>
      <c r="M442" s="255" t="s">
        <v>2491</v>
      </c>
      <c r="N442" s="255" t="s">
        <v>22</v>
      </c>
      <c r="O442" s="255" t="s">
        <v>23</v>
      </c>
      <c r="P442" s="387"/>
    </row>
    <row r="443" spans="1:19" s="288" customFormat="1" ht="15" customHeight="1" x14ac:dyDescent="0.25">
      <c r="A443" s="608"/>
      <c r="B443" s="322"/>
      <c r="C443" s="322"/>
      <c r="D443" s="322" t="s">
        <v>3629</v>
      </c>
      <c r="E443" s="322" t="s">
        <v>3630</v>
      </c>
      <c r="F443" s="320">
        <v>796</v>
      </c>
      <c r="G443" s="322" t="s">
        <v>17</v>
      </c>
      <c r="H443" s="530">
        <v>303</v>
      </c>
      <c r="I443" s="335" t="s">
        <v>1230</v>
      </c>
      <c r="J443" s="335" t="s">
        <v>113</v>
      </c>
      <c r="K443" s="345">
        <v>3151200</v>
      </c>
      <c r="L443" s="322"/>
      <c r="M443" s="322"/>
      <c r="N443" s="322"/>
      <c r="O443" s="322"/>
      <c r="P443" s="389"/>
    </row>
    <row r="444" spans="1:19" s="288" customFormat="1" ht="15" customHeight="1" x14ac:dyDescent="0.25">
      <c r="A444" s="608"/>
      <c r="B444" s="322"/>
      <c r="C444" s="322"/>
      <c r="D444" s="322" t="s">
        <v>3631</v>
      </c>
      <c r="E444" s="322" t="s">
        <v>317</v>
      </c>
      <c r="F444" s="320">
        <v>796</v>
      </c>
      <c r="G444" s="322" t="s">
        <v>17</v>
      </c>
      <c r="H444" s="530">
        <v>40</v>
      </c>
      <c r="I444" s="335" t="s">
        <v>1230</v>
      </c>
      <c r="J444" s="335" t="s">
        <v>113</v>
      </c>
      <c r="K444" s="345">
        <v>780000</v>
      </c>
      <c r="L444" s="322"/>
      <c r="M444" s="322"/>
      <c r="N444" s="322"/>
      <c r="O444" s="322"/>
      <c r="P444" s="389"/>
    </row>
    <row r="445" spans="1:19" s="288" customFormat="1" ht="28.5" x14ac:dyDescent="0.25">
      <c r="A445" s="789">
        <v>88</v>
      </c>
      <c r="B445" s="317" t="s">
        <v>1211</v>
      </c>
      <c r="C445" s="317" t="s">
        <v>3623</v>
      </c>
      <c r="D445" s="317" t="s">
        <v>3863</v>
      </c>
      <c r="E445" s="317" t="s">
        <v>1523</v>
      </c>
      <c r="F445" s="378" t="s">
        <v>135</v>
      </c>
      <c r="G445" s="343" t="s">
        <v>63</v>
      </c>
      <c r="H445" s="560">
        <v>3</v>
      </c>
      <c r="I445" s="318" t="s">
        <v>355</v>
      </c>
      <c r="J445" s="318" t="s">
        <v>3620</v>
      </c>
      <c r="K445" s="344">
        <v>1006200</v>
      </c>
      <c r="L445" s="317" t="s">
        <v>2518</v>
      </c>
      <c r="M445" s="317" t="s">
        <v>30</v>
      </c>
      <c r="N445" s="317" t="s">
        <v>22</v>
      </c>
      <c r="O445" s="317" t="s">
        <v>23</v>
      </c>
      <c r="P445" s="792" t="s">
        <v>3858</v>
      </c>
      <c r="Q445" s="317" t="s">
        <v>25</v>
      </c>
      <c r="R445" s="288">
        <v>1</v>
      </c>
      <c r="S445" s="288">
        <v>2839</v>
      </c>
    </row>
    <row r="446" spans="1:19" s="288" customFormat="1" ht="60" x14ac:dyDescent="0.25">
      <c r="A446" s="790"/>
      <c r="B446" s="322"/>
      <c r="C446" s="322"/>
      <c r="D446" s="322" t="s">
        <v>3622</v>
      </c>
      <c r="E446" s="322" t="s">
        <v>3621</v>
      </c>
      <c r="F446" s="320" t="s">
        <v>135</v>
      </c>
      <c r="G446" s="322" t="s">
        <v>63</v>
      </c>
      <c r="H446" s="530">
        <v>1</v>
      </c>
      <c r="I446" s="320" t="s">
        <v>355</v>
      </c>
      <c r="J446" s="320" t="s">
        <v>2789</v>
      </c>
      <c r="K446" s="345">
        <v>199200</v>
      </c>
      <c r="L446" s="322"/>
      <c r="M446" s="322"/>
      <c r="N446" s="322"/>
      <c r="O446" s="322"/>
      <c r="P446" s="793"/>
      <c r="Q446" s="322"/>
      <c r="R446" s="288">
        <v>2</v>
      </c>
    </row>
    <row r="447" spans="1:19" s="288" customFormat="1" ht="30" x14ac:dyDescent="0.25">
      <c r="A447" s="790"/>
      <c r="B447" s="322"/>
      <c r="C447" s="322"/>
      <c r="D447" s="322" t="s">
        <v>3859</v>
      </c>
      <c r="E447" s="322" t="s">
        <v>3860</v>
      </c>
      <c r="F447" s="320" t="s">
        <v>135</v>
      </c>
      <c r="G447" s="322" t="s">
        <v>63</v>
      </c>
      <c r="H447" s="530">
        <v>1</v>
      </c>
      <c r="I447" s="320" t="s">
        <v>355</v>
      </c>
      <c r="J447" s="320" t="s">
        <v>2895</v>
      </c>
      <c r="K447" s="345">
        <v>307000</v>
      </c>
      <c r="L447" s="322"/>
      <c r="M447" s="322"/>
      <c r="N447" s="322"/>
      <c r="O447" s="322"/>
      <c r="P447" s="793"/>
      <c r="Q447" s="322"/>
      <c r="R447" s="288">
        <v>2</v>
      </c>
    </row>
    <row r="448" spans="1:19" s="288" customFormat="1" ht="30" x14ac:dyDescent="0.25">
      <c r="A448" s="791"/>
      <c r="B448" s="322"/>
      <c r="C448" s="322"/>
      <c r="D448" s="322" t="s">
        <v>3861</v>
      </c>
      <c r="E448" s="322" t="s">
        <v>3862</v>
      </c>
      <c r="F448" s="320" t="s">
        <v>135</v>
      </c>
      <c r="G448" s="322" t="s">
        <v>63</v>
      </c>
      <c r="H448" s="530">
        <v>1</v>
      </c>
      <c r="I448" s="320" t="s">
        <v>355</v>
      </c>
      <c r="J448" s="320" t="s">
        <v>2822</v>
      </c>
      <c r="K448" s="345">
        <v>500000</v>
      </c>
      <c r="L448" s="322"/>
      <c r="M448" s="322"/>
      <c r="N448" s="322"/>
      <c r="O448" s="322"/>
      <c r="P448" s="794"/>
      <c r="Q448" s="322"/>
      <c r="R448" s="288">
        <v>2</v>
      </c>
    </row>
    <row r="449" spans="1:17" s="288" customFormat="1" ht="71.25" x14ac:dyDescent="0.25">
      <c r="A449" s="334">
        <v>89</v>
      </c>
      <c r="B449" s="317" t="s">
        <v>1211</v>
      </c>
      <c r="C449" s="317" t="s">
        <v>3623</v>
      </c>
      <c r="D449" s="317" t="s">
        <v>3624</v>
      </c>
      <c r="E449" s="317" t="s">
        <v>3621</v>
      </c>
      <c r="F449" s="378" t="s">
        <v>135</v>
      </c>
      <c r="G449" s="343" t="s">
        <v>63</v>
      </c>
      <c r="H449" s="560">
        <v>1</v>
      </c>
      <c r="I449" s="318" t="s">
        <v>355</v>
      </c>
      <c r="J449" s="318" t="s">
        <v>2789</v>
      </c>
      <c r="K449" s="344">
        <v>1026000</v>
      </c>
      <c r="L449" s="317" t="s">
        <v>2587</v>
      </c>
      <c r="M449" s="317" t="s">
        <v>30</v>
      </c>
      <c r="N449" s="317" t="s">
        <v>22</v>
      </c>
      <c r="O449" s="317" t="s">
        <v>23</v>
      </c>
      <c r="P449" s="321">
        <v>5171</v>
      </c>
      <c r="Q449" s="317" t="s">
        <v>3625</v>
      </c>
    </row>
    <row r="450" spans="1:17" s="288" customFormat="1" ht="28.5" x14ac:dyDescent="0.25">
      <c r="A450" s="789">
        <v>90</v>
      </c>
      <c r="B450" s="317" t="s">
        <v>3633</v>
      </c>
      <c r="C450" s="317" t="s">
        <v>1564</v>
      </c>
      <c r="D450" s="317" t="s">
        <v>3634</v>
      </c>
      <c r="E450" s="317" t="s">
        <v>1601</v>
      </c>
      <c r="F450" s="318">
        <v>796</v>
      </c>
      <c r="G450" s="317" t="s">
        <v>17</v>
      </c>
      <c r="H450" s="560">
        <v>19949</v>
      </c>
      <c r="I450" s="318" t="s">
        <v>1230</v>
      </c>
      <c r="J450" s="318" t="s">
        <v>113</v>
      </c>
      <c r="K450" s="344">
        <v>2920008</v>
      </c>
      <c r="L450" s="317" t="s">
        <v>3635</v>
      </c>
      <c r="M450" s="317" t="s">
        <v>30</v>
      </c>
      <c r="N450" s="317" t="s">
        <v>22</v>
      </c>
      <c r="O450" s="317" t="s">
        <v>23</v>
      </c>
      <c r="P450" s="792" t="s">
        <v>3636</v>
      </c>
    </row>
    <row r="451" spans="1:17" s="288" customFormat="1" ht="60" x14ac:dyDescent="0.25">
      <c r="A451" s="790"/>
      <c r="B451" s="322"/>
      <c r="C451" s="322"/>
      <c r="D451" s="322" t="s">
        <v>3637</v>
      </c>
      <c r="E451" s="322" t="s">
        <v>3638</v>
      </c>
      <c r="F451" s="320">
        <v>796</v>
      </c>
      <c r="G451" s="322" t="s">
        <v>17</v>
      </c>
      <c r="H451" s="530">
        <v>490</v>
      </c>
      <c r="I451" s="320" t="s">
        <v>1230</v>
      </c>
      <c r="J451" s="320" t="s">
        <v>113</v>
      </c>
      <c r="K451" s="345">
        <v>76440</v>
      </c>
      <c r="L451" s="322"/>
      <c r="M451" s="322"/>
      <c r="N451" s="322"/>
      <c r="O451" s="322"/>
      <c r="P451" s="793"/>
    </row>
    <row r="452" spans="1:17" s="288" customFormat="1" ht="75" x14ac:dyDescent="0.25">
      <c r="A452" s="790"/>
      <c r="B452" s="322"/>
      <c r="C452" s="322"/>
      <c r="D452" s="322" t="s">
        <v>1602</v>
      </c>
      <c r="E452" s="322" t="s">
        <v>1603</v>
      </c>
      <c r="F452" s="320">
        <v>796</v>
      </c>
      <c r="G452" s="322" t="s">
        <v>17</v>
      </c>
      <c r="H452" s="530">
        <v>4978</v>
      </c>
      <c r="I452" s="320" t="s">
        <v>1230</v>
      </c>
      <c r="J452" s="320" t="s">
        <v>113</v>
      </c>
      <c r="K452" s="345">
        <v>995600</v>
      </c>
      <c r="L452" s="322"/>
      <c r="M452" s="322"/>
      <c r="N452" s="322"/>
      <c r="O452" s="322"/>
      <c r="P452" s="793"/>
    </row>
    <row r="453" spans="1:17" s="288" customFormat="1" ht="135" x14ac:dyDescent="0.25">
      <c r="A453" s="790"/>
      <c r="B453" s="322"/>
      <c r="C453" s="322"/>
      <c r="D453" s="322" t="s">
        <v>3639</v>
      </c>
      <c r="E453" s="322" t="s">
        <v>3640</v>
      </c>
      <c r="F453" s="320">
        <v>796</v>
      </c>
      <c r="G453" s="322" t="s">
        <v>17</v>
      </c>
      <c r="H453" s="530">
        <v>467</v>
      </c>
      <c r="I453" s="320" t="s">
        <v>1230</v>
      </c>
      <c r="J453" s="320" t="s">
        <v>113</v>
      </c>
      <c r="K453" s="345">
        <v>25685</v>
      </c>
      <c r="L453" s="322"/>
      <c r="M453" s="322"/>
      <c r="N453" s="322"/>
      <c r="O453" s="322"/>
      <c r="P453" s="793"/>
    </row>
    <row r="454" spans="1:17" s="288" customFormat="1" x14ac:dyDescent="0.25">
      <c r="A454" s="790"/>
      <c r="B454" s="322"/>
      <c r="C454" s="322"/>
      <c r="D454" s="322" t="s">
        <v>3641</v>
      </c>
      <c r="E454" s="322"/>
      <c r="F454" s="320">
        <v>796</v>
      </c>
      <c r="G454" s="322" t="s">
        <v>17</v>
      </c>
      <c r="H454" s="530">
        <v>3198</v>
      </c>
      <c r="I454" s="320" t="s">
        <v>1230</v>
      </c>
      <c r="J454" s="320" t="s">
        <v>113</v>
      </c>
      <c r="K454" s="345">
        <v>543660</v>
      </c>
      <c r="L454" s="322"/>
      <c r="M454" s="322"/>
      <c r="N454" s="322"/>
      <c r="O454" s="322"/>
      <c r="P454" s="793"/>
    </row>
    <row r="455" spans="1:17" s="288" customFormat="1" ht="150" x14ac:dyDescent="0.25">
      <c r="A455" s="790"/>
      <c r="B455" s="322"/>
      <c r="C455" s="322"/>
      <c r="D455" s="322" t="s">
        <v>1606</v>
      </c>
      <c r="E455" s="322" t="s">
        <v>3642</v>
      </c>
      <c r="F455" s="320">
        <v>796</v>
      </c>
      <c r="G455" s="322" t="s">
        <v>17</v>
      </c>
      <c r="H455" s="530">
        <v>269</v>
      </c>
      <c r="I455" s="320" t="s">
        <v>1230</v>
      </c>
      <c r="J455" s="320" t="s">
        <v>113</v>
      </c>
      <c r="K455" s="345">
        <v>174850</v>
      </c>
      <c r="L455" s="322"/>
      <c r="M455" s="322"/>
      <c r="N455" s="322"/>
      <c r="O455" s="322"/>
      <c r="P455" s="793"/>
    </row>
    <row r="456" spans="1:17" s="288" customFormat="1" ht="150" x14ac:dyDescent="0.25">
      <c r="A456" s="790"/>
      <c r="B456" s="322"/>
      <c r="C456" s="322"/>
      <c r="D456" s="322" t="s">
        <v>1607</v>
      </c>
      <c r="E456" s="322" t="s">
        <v>3643</v>
      </c>
      <c r="F456" s="320">
        <v>796</v>
      </c>
      <c r="G456" s="322" t="s">
        <v>17</v>
      </c>
      <c r="H456" s="530">
        <v>5577</v>
      </c>
      <c r="I456" s="320" t="s">
        <v>1230</v>
      </c>
      <c r="J456" s="320" t="s">
        <v>113</v>
      </c>
      <c r="K456" s="345">
        <v>669240</v>
      </c>
      <c r="L456" s="322"/>
      <c r="M456" s="322"/>
      <c r="N456" s="322"/>
      <c r="O456" s="322"/>
      <c r="P456" s="793"/>
    </row>
    <row r="457" spans="1:17" s="288" customFormat="1" ht="150" x14ac:dyDescent="0.25">
      <c r="A457" s="790"/>
      <c r="B457" s="322"/>
      <c r="C457" s="322"/>
      <c r="D457" s="322" t="s">
        <v>1608</v>
      </c>
      <c r="E457" s="322" t="s">
        <v>3644</v>
      </c>
      <c r="F457" s="320">
        <v>796</v>
      </c>
      <c r="G457" s="322" t="s">
        <v>17</v>
      </c>
      <c r="H457" s="530">
        <v>4</v>
      </c>
      <c r="I457" s="320" t="s">
        <v>1230</v>
      </c>
      <c r="J457" s="320" t="s">
        <v>113</v>
      </c>
      <c r="K457" s="345">
        <v>2080</v>
      </c>
      <c r="L457" s="322"/>
      <c r="M457" s="322"/>
      <c r="N457" s="322"/>
      <c r="O457" s="322"/>
      <c r="P457" s="793"/>
    </row>
    <row r="458" spans="1:17" s="288" customFormat="1" ht="150" x14ac:dyDescent="0.25">
      <c r="A458" s="790"/>
      <c r="B458" s="322"/>
      <c r="C458" s="322"/>
      <c r="D458" s="322" t="s">
        <v>1609</v>
      </c>
      <c r="E458" s="322" t="s">
        <v>3645</v>
      </c>
      <c r="F458" s="320">
        <v>796</v>
      </c>
      <c r="G458" s="322" t="s">
        <v>17</v>
      </c>
      <c r="H458" s="530">
        <v>40</v>
      </c>
      <c r="I458" s="320" t="s">
        <v>1230</v>
      </c>
      <c r="J458" s="320" t="s">
        <v>113</v>
      </c>
      <c r="K458" s="345">
        <v>12000</v>
      </c>
      <c r="L458" s="322"/>
      <c r="M458" s="322"/>
      <c r="N458" s="322"/>
      <c r="O458" s="322"/>
      <c r="P458" s="793"/>
    </row>
    <row r="459" spans="1:17" s="288" customFormat="1" ht="150" x14ac:dyDescent="0.25">
      <c r="A459" s="790"/>
      <c r="B459" s="322"/>
      <c r="C459" s="322"/>
      <c r="D459" s="322" t="s">
        <v>1609</v>
      </c>
      <c r="E459" s="322" t="s">
        <v>3645</v>
      </c>
      <c r="F459" s="320">
        <v>796</v>
      </c>
      <c r="G459" s="322" t="s">
        <v>17</v>
      </c>
      <c r="H459" s="530">
        <v>237</v>
      </c>
      <c r="I459" s="320" t="s">
        <v>1230</v>
      </c>
      <c r="J459" s="320" t="s">
        <v>113</v>
      </c>
      <c r="K459" s="345">
        <v>71100</v>
      </c>
      <c r="L459" s="322"/>
      <c r="M459" s="322"/>
      <c r="N459" s="322"/>
      <c r="O459" s="322"/>
      <c r="P459" s="793"/>
    </row>
    <row r="460" spans="1:17" s="288" customFormat="1" ht="135" x14ac:dyDescent="0.25">
      <c r="A460" s="790"/>
      <c r="B460" s="322"/>
      <c r="C460" s="322"/>
      <c r="D460" s="322" t="s">
        <v>1610</v>
      </c>
      <c r="E460" s="322" t="s">
        <v>3646</v>
      </c>
      <c r="F460" s="320">
        <v>796</v>
      </c>
      <c r="G460" s="322" t="s">
        <v>17</v>
      </c>
      <c r="H460" s="530">
        <v>1554</v>
      </c>
      <c r="I460" s="320" t="s">
        <v>1230</v>
      </c>
      <c r="J460" s="320" t="s">
        <v>113</v>
      </c>
      <c r="K460" s="345">
        <v>326340</v>
      </c>
      <c r="L460" s="322"/>
      <c r="M460" s="322"/>
      <c r="N460" s="322"/>
      <c r="O460" s="322"/>
      <c r="P460" s="793"/>
    </row>
    <row r="461" spans="1:17" s="288" customFormat="1" ht="30" x14ac:dyDescent="0.25">
      <c r="A461" s="790"/>
      <c r="B461" s="322"/>
      <c r="C461" s="322"/>
      <c r="D461" s="322" t="s">
        <v>1611</v>
      </c>
      <c r="E461" s="322" t="s">
        <v>1612</v>
      </c>
      <c r="F461" s="320">
        <v>796</v>
      </c>
      <c r="G461" s="322" t="s">
        <v>17</v>
      </c>
      <c r="H461" s="530">
        <v>75</v>
      </c>
      <c r="I461" s="320" t="s">
        <v>1230</v>
      </c>
      <c r="J461" s="320" t="s">
        <v>113</v>
      </c>
      <c r="K461" s="345">
        <v>3813</v>
      </c>
      <c r="L461" s="322"/>
      <c r="M461" s="322"/>
      <c r="N461" s="322"/>
      <c r="O461" s="322"/>
      <c r="P461" s="793"/>
    </row>
    <row r="462" spans="1:17" s="288" customFormat="1" ht="135" x14ac:dyDescent="0.25">
      <c r="A462" s="790"/>
      <c r="B462" s="322"/>
      <c r="C462" s="322"/>
      <c r="D462" s="322" t="s">
        <v>1613</v>
      </c>
      <c r="E462" s="322" t="s">
        <v>3647</v>
      </c>
      <c r="F462" s="320">
        <v>796</v>
      </c>
      <c r="G462" s="322" t="s">
        <v>17</v>
      </c>
      <c r="H462" s="530">
        <v>3000</v>
      </c>
      <c r="I462" s="320" t="s">
        <v>1230</v>
      </c>
      <c r="J462" s="320" t="s">
        <v>113</v>
      </c>
      <c r="K462" s="345">
        <v>9000</v>
      </c>
      <c r="L462" s="322"/>
      <c r="M462" s="322"/>
      <c r="N462" s="322"/>
      <c r="O462" s="322"/>
      <c r="P462" s="793"/>
    </row>
    <row r="463" spans="1:17" s="288" customFormat="1" ht="30" x14ac:dyDescent="0.25">
      <c r="A463" s="791"/>
      <c r="B463" s="322"/>
      <c r="C463" s="322"/>
      <c r="D463" s="322" t="s">
        <v>1619</v>
      </c>
      <c r="E463" s="322" t="s">
        <v>153</v>
      </c>
      <c r="F463" s="320">
        <v>796</v>
      </c>
      <c r="G463" s="322" t="s">
        <v>17</v>
      </c>
      <c r="H463" s="530">
        <v>60</v>
      </c>
      <c r="I463" s="320" t="s">
        <v>1230</v>
      </c>
      <c r="J463" s="320" t="s">
        <v>113</v>
      </c>
      <c r="K463" s="345">
        <v>10200</v>
      </c>
      <c r="L463" s="322"/>
      <c r="M463" s="322"/>
      <c r="N463" s="322"/>
      <c r="O463" s="322"/>
      <c r="P463" s="794"/>
    </row>
    <row r="464" spans="1:17" s="289" customFormat="1" ht="50.25" customHeight="1" x14ac:dyDescent="0.25">
      <c r="A464" s="386">
        <v>91</v>
      </c>
      <c r="B464" s="255" t="s">
        <v>320</v>
      </c>
      <c r="C464" s="255" t="s">
        <v>311</v>
      </c>
      <c r="D464" s="255" t="s">
        <v>3672</v>
      </c>
      <c r="E464" s="255" t="s">
        <v>111</v>
      </c>
      <c r="F464" s="331">
        <v>796</v>
      </c>
      <c r="G464" s="255" t="s">
        <v>17</v>
      </c>
      <c r="H464" s="562">
        <v>30000</v>
      </c>
      <c r="I464" s="331" t="s">
        <v>355</v>
      </c>
      <c r="J464" s="331" t="s">
        <v>2789</v>
      </c>
      <c r="K464" s="341">
        <v>33060000</v>
      </c>
      <c r="L464" s="255" t="s">
        <v>2587</v>
      </c>
      <c r="M464" s="255" t="s">
        <v>2453</v>
      </c>
      <c r="N464" s="255" t="s">
        <v>22</v>
      </c>
      <c r="O464" s="255" t="s">
        <v>23</v>
      </c>
      <c r="P464" s="256"/>
    </row>
    <row r="465" spans="1:16" s="355" customFormat="1" ht="27" customHeight="1" x14ac:dyDescent="0.25">
      <c r="A465" s="386">
        <v>92</v>
      </c>
      <c r="B465" s="255" t="s">
        <v>320</v>
      </c>
      <c r="C465" s="255" t="s">
        <v>3648</v>
      </c>
      <c r="D465" s="255" t="s">
        <v>3649</v>
      </c>
      <c r="E465" s="255" t="s">
        <v>111</v>
      </c>
      <c r="F465" s="331">
        <v>796</v>
      </c>
      <c r="G465" s="255" t="s">
        <v>17</v>
      </c>
      <c r="H465" s="562">
        <v>78</v>
      </c>
      <c r="I465" s="331" t="s">
        <v>355</v>
      </c>
      <c r="J465" s="331" t="s">
        <v>2789</v>
      </c>
      <c r="K465" s="341">
        <v>7187680</v>
      </c>
      <c r="L465" s="255" t="s">
        <v>2587</v>
      </c>
      <c r="M465" s="255" t="s">
        <v>30</v>
      </c>
      <c r="N465" s="255" t="s">
        <v>22</v>
      </c>
      <c r="O465" s="255" t="s">
        <v>23</v>
      </c>
      <c r="P465" s="387" t="s">
        <v>3650</v>
      </c>
    </row>
    <row r="466" spans="1:16" s="357" customFormat="1" ht="30" x14ac:dyDescent="0.25">
      <c r="A466" s="388"/>
      <c r="B466" s="356"/>
      <c r="C466" s="289"/>
      <c r="D466" s="285" t="s">
        <v>2695</v>
      </c>
      <c r="E466" s="285" t="s">
        <v>3651</v>
      </c>
      <c r="F466" s="622">
        <v>796</v>
      </c>
      <c r="G466" s="256" t="s">
        <v>17</v>
      </c>
      <c r="H466" s="591">
        <v>6</v>
      </c>
      <c r="I466" s="335" t="s">
        <v>355</v>
      </c>
      <c r="J466" s="335" t="s">
        <v>2789</v>
      </c>
      <c r="K466" s="433">
        <v>20508</v>
      </c>
      <c r="L466" s="256"/>
      <c r="M466" s="256"/>
      <c r="N466" s="256"/>
      <c r="O466" s="256"/>
      <c r="P466" s="389"/>
    </row>
    <row r="467" spans="1:16" s="357" customFormat="1" ht="30" x14ac:dyDescent="0.25">
      <c r="A467" s="388"/>
      <c r="B467" s="256"/>
      <c r="C467" s="256"/>
      <c r="D467" s="285" t="s">
        <v>3652</v>
      </c>
      <c r="E467" s="285" t="s">
        <v>3653</v>
      </c>
      <c r="F467" s="622">
        <v>796</v>
      </c>
      <c r="G467" s="256" t="s">
        <v>17</v>
      </c>
      <c r="H467" s="591">
        <v>2</v>
      </c>
      <c r="I467" s="335" t="s">
        <v>355</v>
      </c>
      <c r="J467" s="335" t="s">
        <v>2789</v>
      </c>
      <c r="K467" s="433">
        <v>513200</v>
      </c>
      <c r="L467" s="256"/>
      <c r="M467" s="256"/>
      <c r="N467" s="256"/>
      <c r="O467" s="256"/>
      <c r="P467" s="389"/>
    </row>
    <row r="468" spans="1:16" s="357" customFormat="1" ht="28.5" customHeight="1" x14ac:dyDescent="0.25">
      <c r="A468" s="388"/>
      <c r="B468" s="256"/>
      <c r="C468" s="256"/>
      <c r="D468" s="285" t="s">
        <v>3654</v>
      </c>
      <c r="E468" s="285" t="s">
        <v>3655</v>
      </c>
      <c r="F468" s="622">
        <v>796</v>
      </c>
      <c r="G468" s="256" t="s">
        <v>17</v>
      </c>
      <c r="H468" s="591">
        <v>10</v>
      </c>
      <c r="I468" s="335" t="s">
        <v>355</v>
      </c>
      <c r="J468" s="335" t="s">
        <v>2789</v>
      </c>
      <c r="K468" s="433">
        <v>69900</v>
      </c>
      <c r="L468" s="256"/>
      <c r="M468" s="256"/>
      <c r="N468" s="256"/>
      <c r="O468" s="256"/>
      <c r="P468" s="389"/>
    </row>
    <row r="469" spans="1:16" s="357" customFormat="1" ht="30" x14ac:dyDescent="0.25">
      <c r="A469" s="388"/>
      <c r="B469" s="256"/>
      <c r="C469" s="256"/>
      <c r="D469" s="285" t="s">
        <v>3656</v>
      </c>
      <c r="E469" s="285" t="s">
        <v>3655</v>
      </c>
      <c r="F469" s="622">
        <v>796</v>
      </c>
      <c r="G469" s="256" t="s">
        <v>17</v>
      </c>
      <c r="H469" s="591">
        <v>12</v>
      </c>
      <c r="I469" s="335" t="s">
        <v>355</v>
      </c>
      <c r="J469" s="335" t="s">
        <v>2789</v>
      </c>
      <c r="K469" s="433">
        <v>353400</v>
      </c>
      <c r="L469" s="256"/>
      <c r="M469" s="256"/>
      <c r="N469" s="256"/>
      <c r="O469" s="256"/>
      <c r="P469" s="389"/>
    </row>
    <row r="470" spans="1:16" s="357" customFormat="1" ht="27.75" customHeight="1" x14ac:dyDescent="0.25">
      <c r="A470" s="388"/>
      <c r="B470" s="256"/>
      <c r="C470" s="256"/>
      <c r="D470" s="285" t="s">
        <v>3657</v>
      </c>
      <c r="E470" s="285" t="s">
        <v>3655</v>
      </c>
      <c r="F470" s="622">
        <v>796</v>
      </c>
      <c r="G470" s="256" t="s">
        <v>17</v>
      </c>
      <c r="H470" s="591">
        <v>4</v>
      </c>
      <c r="I470" s="335" t="s">
        <v>355</v>
      </c>
      <c r="J470" s="335" t="s">
        <v>2789</v>
      </c>
      <c r="K470" s="433">
        <v>12800</v>
      </c>
      <c r="L470" s="256"/>
      <c r="M470" s="256"/>
      <c r="N470" s="256"/>
      <c r="O470" s="256"/>
      <c r="P470" s="389"/>
    </row>
    <row r="471" spans="1:16" s="357" customFormat="1" ht="30" x14ac:dyDescent="0.25">
      <c r="A471" s="388"/>
      <c r="B471" s="256"/>
      <c r="C471" s="256"/>
      <c r="D471" s="285" t="s">
        <v>2693</v>
      </c>
      <c r="E471" s="285" t="s">
        <v>3658</v>
      </c>
      <c r="F471" s="622">
        <v>796</v>
      </c>
      <c r="G471" s="256" t="s">
        <v>17</v>
      </c>
      <c r="H471" s="591">
        <v>3</v>
      </c>
      <c r="I471" s="335" t="s">
        <v>355</v>
      </c>
      <c r="J471" s="335" t="s">
        <v>2789</v>
      </c>
      <c r="K471" s="433">
        <v>451122</v>
      </c>
      <c r="L471" s="256"/>
      <c r="M471" s="256"/>
      <c r="N471" s="256"/>
      <c r="O471" s="256"/>
      <c r="P471" s="389"/>
    </row>
    <row r="472" spans="1:16" s="357" customFormat="1" ht="30" x14ac:dyDescent="0.25">
      <c r="A472" s="388"/>
      <c r="B472" s="256"/>
      <c r="C472" s="256"/>
      <c r="D472" s="285" t="s">
        <v>3659</v>
      </c>
      <c r="E472" s="285" t="s">
        <v>3660</v>
      </c>
      <c r="F472" s="622">
        <v>796</v>
      </c>
      <c r="G472" s="256" t="s">
        <v>17</v>
      </c>
      <c r="H472" s="591">
        <v>2</v>
      </c>
      <c r="I472" s="335" t="s">
        <v>355</v>
      </c>
      <c r="J472" s="335" t="s">
        <v>2789</v>
      </c>
      <c r="K472" s="433">
        <v>79732</v>
      </c>
      <c r="L472" s="256"/>
      <c r="M472" s="256"/>
      <c r="N472" s="256"/>
      <c r="O472" s="256"/>
      <c r="P472" s="389"/>
    </row>
    <row r="473" spans="1:16" s="357" customFormat="1" ht="45" x14ac:dyDescent="0.25">
      <c r="A473" s="388"/>
      <c r="B473" s="256"/>
      <c r="C473" s="256"/>
      <c r="D473" s="285" t="s">
        <v>2692</v>
      </c>
      <c r="E473" s="285" t="s">
        <v>3661</v>
      </c>
      <c r="F473" s="622">
        <v>796</v>
      </c>
      <c r="G473" s="256" t="s">
        <v>17</v>
      </c>
      <c r="H473" s="591">
        <v>3</v>
      </c>
      <c r="I473" s="335" t="s">
        <v>355</v>
      </c>
      <c r="J473" s="335" t="s">
        <v>2789</v>
      </c>
      <c r="K473" s="433">
        <v>125292</v>
      </c>
      <c r="L473" s="256"/>
      <c r="M473" s="256"/>
      <c r="N473" s="256"/>
      <c r="O473" s="256"/>
      <c r="P473" s="389"/>
    </row>
    <row r="474" spans="1:16" s="357" customFormat="1" ht="45" x14ac:dyDescent="0.25">
      <c r="A474" s="388"/>
      <c r="B474" s="256"/>
      <c r="C474" s="256"/>
      <c r="D474" s="285" t="s">
        <v>3662</v>
      </c>
      <c r="E474" s="285" t="s">
        <v>3663</v>
      </c>
      <c r="F474" s="622">
        <v>796</v>
      </c>
      <c r="G474" s="256" t="s">
        <v>17</v>
      </c>
      <c r="H474" s="591">
        <v>6</v>
      </c>
      <c r="I474" s="335" t="s">
        <v>355</v>
      </c>
      <c r="J474" s="335" t="s">
        <v>2789</v>
      </c>
      <c r="K474" s="433">
        <v>4282584</v>
      </c>
      <c r="L474" s="256"/>
      <c r="M474" s="256"/>
      <c r="N474" s="256"/>
      <c r="O474" s="256"/>
      <c r="P474" s="389"/>
    </row>
    <row r="475" spans="1:16" s="357" customFormat="1" ht="30" x14ac:dyDescent="0.25">
      <c r="A475" s="388"/>
      <c r="B475" s="256"/>
      <c r="C475" s="256"/>
      <c r="D475" s="285" t="s">
        <v>2694</v>
      </c>
      <c r="E475" s="285" t="s">
        <v>3664</v>
      </c>
      <c r="F475" s="622">
        <v>796</v>
      </c>
      <c r="G475" s="256" t="s">
        <v>17</v>
      </c>
      <c r="H475" s="591">
        <v>6</v>
      </c>
      <c r="I475" s="335" t="s">
        <v>355</v>
      </c>
      <c r="J475" s="335" t="s">
        <v>2789</v>
      </c>
      <c r="K475" s="433">
        <v>96822</v>
      </c>
      <c r="L475" s="256"/>
      <c r="M475" s="256"/>
      <c r="N475" s="256"/>
      <c r="O475" s="256"/>
      <c r="P475" s="389"/>
    </row>
    <row r="476" spans="1:16" s="357" customFormat="1" ht="30" x14ac:dyDescent="0.25">
      <c r="A476" s="388"/>
      <c r="B476" s="256"/>
      <c r="C476" s="256"/>
      <c r="D476" s="285" t="s">
        <v>3665</v>
      </c>
      <c r="E476" s="285" t="s">
        <v>3666</v>
      </c>
      <c r="F476" s="622">
        <v>796</v>
      </c>
      <c r="G476" s="256" t="s">
        <v>17</v>
      </c>
      <c r="H476" s="591">
        <v>5</v>
      </c>
      <c r="I476" s="335" t="s">
        <v>355</v>
      </c>
      <c r="J476" s="335" t="s">
        <v>2789</v>
      </c>
      <c r="K476" s="433">
        <v>950175</v>
      </c>
      <c r="L476" s="256"/>
      <c r="M476" s="256"/>
      <c r="N476" s="256"/>
      <c r="O476" s="256"/>
      <c r="P476" s="389"/>
    </row>
    <row r="477" spans="1:16" s="357" customFormat="1" ht="30" x14ac:dyDescent="0.25">
      <c r="A477" s="388"/>
      <c r="B477" s="256"/>
      <c r="C477" s="256"/>
      <c r="D477" s="285" t="s">
        <v>3667</v>
      </c>
      <c r="E477" s="285" t="s">
        <v>3668</v>
      </c>
      <c r="F477" s="622">
        <v>796</v>
      </c>
      <c r="G477" s="256" t="s">
        <v>17</v>
      </c>
      <c r="H477" s="591">
        <v>1</v>
      </c>
      <c r="I477" s="335" t="s">
        <v>355</v>
      </c>
      <c r="J477" s="335" t="s">
        <v>2789</v>
      </c>
      <c r="K477" s="433">
        <v>146069</v>
      </c>
      <c r="L477" s="256"/>
      <c r="M477" s="256"/>
      <c r="N477" s="256"/>
      <c r="O477" s="256"/>
      <c r="P477" s="389"/>
    </row>
    <row r="478" spans="1:16" s="357" customFormat="1" ht="30" x14ac:dyDescent="0.25">
      <c r="A478" s="388"/>
      <c r="B478" s="256"/>
      <c r="C478" s="256"/>
      <c r="D478" s="285" t="s">
        <v>3669</v>
      </c>
      <c r="E478" s="285" t="s">
        <v>3655</v>
      </c>
      <c r="F478" s="622">
        <v>796</v>
      </c>
      <c r="G478" s="256" t="s">
        <v>17</v>
      </c>
      <c r="H478" s="591">
        <v>6</v>
      </c>
      <c r="I478" s="335" t="s">
        <v>355</v>
      </c>
      <c r="J478" s="335" t="s">
        <v>2789</v>
      </c>
      <c r="K478" s="433">
        <v>33600</v>
      </c>
      <c r="L478" s="256"/>
      <c r="M478" s="256"/>
      <c r="N478" s="256"/>
      <c r="O478" s="256"/>
      <c r="P478" s="389"/>
    </row>
    <row r="479" spans="1:16" s="357" customFormat="1" ht="30" x14ac:dyDescent="0.25">
      <c r="A479" s="388"/>
      <c r="B479" s="256"/>
      <c r="C479" s="256"/>
      <c r="D479" s="285" t="s">
        <v>3670</v>
      </c>
      <c r="E479" s="285" t="s">
        <v>3655</v>
      </c>
      <c r="F479" s="622">
        <v>796</v>
      </c>
      <c r="G479" s="256" t="s">
        <v>17</v>
      </c>
      <c r="H479" s="591">
        <v>6</v>
      </c>
      <c r="I479" s="335" t="s">
        <v>355</v>
      </c>
      <c r="J479" s="335" t="s">
        <v>2789</v>
      </c>
      <c r="K479" s="433">
        <v>32340</v>
      </c>
      <c r="L479" s="256"/>
      <c r="M479" s="256"/>
      <c r="N479" s="256"/>
      <c r="O479" s="256"/>
      <c r="P479" s="389"/>
    </row>
    <row r="480" spans="1:16" s="357" customFormat="1" ht="30" x14ac:dyDescent="0.25">
      <c r="A480" s="388"/>
      <c r="B480" s="256"/>
      <c r="C480" s="256"/>
      <c r="D480" s="285" t="s">
        <v>3671</v>
      </c>
      <c r="E480" s="285" t="s">
        <v>3655</v>
      </c>
      <c r="F480" s="622">
        <v>796</v>
      </c>
      <c r="G480" s="256" t="s">
        <v>17</v>
      </c>
      <c r="H480" s="591">
        <v>6</v>
      </c>
      <c r="I480" s="335" t="s">
        <v>355</v>
      </c>
      <c r="J480" s="335" t="s">
        <v>2789</v>
      </c>
      <c r="K480" s="433">
        <v>20136</v>
      </c>
      <c r="L480" s="256"/>
      <c r="M480" s="256"/>
      <c r="N480" s="256"/>
      <c r="O480" s="256"/>
      <c r="P480" s="389"/>
    </row>
    <row r="481" spans="1:19" s="439" customFormat="1" ht="42.75" x14ac:dyDescent="0.25">
      <c r="A481" s="795">
        <v>93</v>
      </c>
      <c r="B481" s="434" t="s">
        <v>133</v>
      </c>
      <c r="C481" s="434" t="s">
        <v>134</v>
      </c>
      <c r="D481" s="435" t="s">
        <v>2764</v>
      </c>
      <c r="E481" s="434" t="s">
        <v>111</v>
      </c>
      <c r="F481" s="435">
        <v>839</v>
      </c>
      <c r="G481" s="436" t="s">
        <v>17</v>
      </c>
      <c r="H481" s="592"/>
      <c r="I481" s="435" t="s">
        <v>112</v>
      </c>
      <c r="J481" s="435" t="s">
        <v>113</v>
      </c>
      <c r="K481" s="437">
        <v>16742928.470000004</v>
      </c>
      <c r="L481" s="434" t="s">
        <v>1300</v>
      </c>
      <c r="M481" s="434" t="s">
        <v>2289</v>
      </c>
      <c r="N481" s="434" t="s">
        <v>3894</v>
      </c>
      <c r="O481" s="434" t="s">
        <v>171</v>
      </c>
      <c r="P481" s="438"/>
      <c r="S481" s="440"/>
    </row>
    <row r="482" spans="1:19" s="333" customFormat="1" ht="150" x14ac:dyDescent="0.25">
      <c r="A482" s="796"/>
      <c r="B482" s="335"/>
      <c r="C482" s="335"/>
      <c r="D482" s="335" t="s">
        <v>137</v>
      </c>
      <c r="E482" s="335" t="s">
        <v>3046</v>
      </c>
      <c r="F482" s="442">
        <v>796</v>
      </c>
      <c r="G482" s="441" t="s">
        <v>17</v>
      </c>
      <c r="H482" s="593">
        <v>292</v>
      </c>
      <c r="I482" s="442" t="s">
        <v>112</v>
      </c>
      <c r="J482" s="442" t="s">
        <v>113</v>
      </c>
      <c r="K482" s="443">
        <v>163630.96</v>
      </c>
      <c r="L482" s="335"/>
      <c r="M482" s="335"/>
      <c r="N482" s="335"/>
      <c r="O482" s="335"/>
      <c r="P482" s="444"/>
      <c r="S482" s="445"/>
    </row>
    <row r="483" spans="1:19" s="333" customFormat="1" ht="150" x14ac:dyDescent="0.25">
      <c r="A483" s="796"/>
      <c r="B483" s="335"/>
      <c r="C483" s="335"/>
      <c r="D483" s="335" t="s">
        <v>138</v>
      </c>
      <c r="E483" s="335" t="s">
        <v>3047</v>
      </c>
      <c r="F483" s="442">
        <v>796</v>
      </c>
      <c r="G483" s="441" t="s">
        <v>17</v>
      </c>
      <c r="H483" s="593">
        <v>3</v>
      </c>
      <c r="I483" s="442" t="s">
        <v>112</v>
      </c>
      <c r="J483" s="442" t="s">
        <v>113</v>
      </c>
      <c r="K483" s="443">
        <v>447.33000000000004</v>
      </c>
      <c r="L483" s="335"/>
      <c r="M483" s="335"/>
      <c r="N483" s="335"/>
      <c r="O483" s="335"/>
      <c r="P483" s="444"/>
      <c r="S483" s="445"/>
    </row>
    <row r="484" spans="1:19" s="333" customFormat="1" ht="150" x14ac:dyDescent="0.25">
      <c r="A484" s="796"/>
      <c r="B484" s="335"/>
      <c r="C484" s="335"/>
      <c r="D484" s="335" t="s">
        <v>139</v>
      </c>
      <c r="E484" s="335" t="s">
        <v>3048</v>
      </c>
      <c r="F484" s="442">
        <v>796</v>
      </c>
      <c r="G484" s="441" t="s">
        <v>17</v>
      </c>
      <c r="H484" s="593">
        <v>102</v>
      </c>
      <c r="I484" s="442" t="s">
        <v>112</v>
      </c>
      <c r="J484" s="442" t="s">
        <v>113</v>
      </c>
      <c r="K484" s="443">
        <v>114317.52</v>
      </c>
      <c r="L484" s="335"/>
      <c r="M484" s="335"/>
      <c r="N484" s="335"/>
      <c r="O484" s="335"/>
      <c r="P484" s="444"/>
      <c r="S484" s="445"/>
    </row>
    <row r="485" spans="1:19" s="333" customFormat="1" ht="150" x14ac:dyDescent="0.25">
      <c r="A485" s="796"/>
      <c r="B485" s="335"/>
      <c r="C485" s="335"/>
      <c r="D485" s="335" t="s">
        <v>140</v>
      </c>
      <c r="E485" s="335" t="s">
        <v>3049</v>
      </c>
      <c r="F485" s="442">
        <v>796</v>
      </c>
      <c r="G485" s="441" t="s">
        <v>17</v>
      </c>
      <c r="H485" s="593">
        <v>19</v>
      </c>
      <c r="I485" s="442" t="s">
        <v>112</v>
      </c>
      <c r="J485" s="442" t="s">
        <v>113</v>
      </c>
      <c r="K485" s="443">
        <v>3703.4799999999996</v>
      </c>
      <c r="L485" s="335"/>
      <c r="M485" s="335"/>
      <c r="N485" s="335"/>
      <c r="O485" s="335"/>
      <c r="P485" s="444"/>
      <c r="S485" s="445"/>
    </row>
    <row r="486" spans="1:19" s="333" customFormat="1" ht="150" x14ac:dyDescent="0.25">
      <c r="A486" s="796"/>
      <c r="B486" s="335"/>
      <c r="C486" s="335"/>
      <c r="D486" s="335" t="s">
        <v>141</v>
      </c>
      <c r="E486" s="335" t="s">
        <v>3050</v>
      </c>
      <c r="F486" s="442">
        <v>796</v>
      </c>
      <c r="G486" s="441" t="s">
        <v>17</v>
      </c>
      <c r="H486" s="593">
        <v>131</v>
      </c>
      <c r="I486" s="442" t="s">
        <v>112</v>
      </c>
      <c r="J486" s="442" t="s">
        <v>113</v>
      </c>
      <c r="K486" s="443">
        <v>36002.729999999996</v>
      </c>
      <c r="L486" s="335"/>
      <c r="M486" s="335"/>
      <c r="N486" s="335"/>
      <c r="O486" s="335"/>
      <c r="P486" s="444"/>
      <c r="S486" s="445"/>
    </row>
    <row r="487" spans="1:19" s="333" customFormat="1" ht="120" x14ac:dyDescent="0.25">
      <c r="A487" s="796"/>
      <c r="B487" s="335"/>
      <c r="C487" s="335"/>
      <c r="D487" s="335" t="s">
        <v>142</v>
      </c>
      <c r="E487" s="335" t="s">
        <v>3051</v>
      </c>
      <c r="F487" s="442">
        <v>839</v>
      </c>
      <c r="G487" s="441" t="s">
        <v>449</v>
      </c>
      <c r="H487" s="593">
        <v>2037</v>
      </c>
      <c r="I487" s="442" t="s">
        <v>112</v>
      </c>
      <c r="J487" s="442" t="s">
        <v>113</v>
      </c>
      <c r="K487" s="443">
        <v>1876015.8900000001</v>
      </c>
      <c r="L487" s="335"/>
      <c r="M487" s="335"/>
      <c r="N487" s="335"/>
      <c r="O487" s="335"/>
      <c r="P487" s="444"/>
      <c r="S487" s="445"/>
    </row>
    <row r="488" spans="1:19" s="333" customFormat="1" ht="120" x14ac:dyDescent="0.25">
      <c r="A488" s="796"/>
      <c r="B488" s="335"/>
      <c r="C488" s="335"/>
      <c r="D488" s="335" t="s">
        <v>144</v>
      </c>
      <c r="E488" s="335" t="s">
        <v>145</v>
      </c>
      <c r="F488" s="442">
        <v>839</v>
      </c>
      <c r="G488" s="441" t="s">
        <v>449</v>
      </c>
      <c r="H488" s="593">
        <v>1237</v>
      </c>
      <c r="I488" s="442" t="s">
        <v>112</v>
      </c>
      <c r="J488" s="442" t="s">
        <v>113</v>
      </c>
      <c r="K488" s="443">
        <v>1195906.8599999999</v>
      </c>
      <c r="L488" s="335"/>
      <c r="M488" s="335"/>
      <c r="N488" s="335"/>
      <c r="O488" s="335"/>
      <c r="P488" s="444"/>
      <c r="S488" s="445"/>
    </row>
    <row r="489" spans="1:19" s="333" customFormat="1" ht="30" x14ac:dyDescent="0.25">
      <c r="A489" s="796"/>
      <c r="B489" s="335"/>
      <c r="C489" s="335"/>
      <c r="D489" s="335" t="s">
        <v>154</v>
      </c>
      <c r="E489" s="335" t="s">
        <v>153</v>
      </c>
      <c r="F489" s="442">
        <v>796</v>
      </c>
      <c r="G489" s="441" t="s">
        <v>17</v>
      </c>
      <c r="H489" s="593">
        <v>16497</v>
      </c>
      <c r="I489" s="442" t="s">
        <v>112</v>
      </c>
      <c r="J489" s="442" t="s">
        <v>113</v>
      </c>
      <c r="K489" s="443">
        <v>2818512.4499999997</v>
      </c>
      <c r="L489" s="335"/>
      <c r="M489" s="335"/>
      <c r="N489" s="335"/>
      <c r="O489" s="335"/>
      <c r="P489" s="444"/>
      <c r="S489" s="445"/>
    </row>
    <row r="490" spans="1:19" s="333" customFormat="1" ht="45" x14ac:dyDescent="0.25">
      <c r="A490" s="796"/>
      <c r="B490" s="335"/>
      <c r="C490" s="335"/>
      <c r="D490" s="335" t="s">
        <v>146</v>
      </c>
      <c r="E490" s="335" t="s">
        <v>147</v>
      </c>
      <c r="F490" s="442">
        <v>796</v>
      </c>
      <c r="G490" s="441" t="s">
        <v>17</v>
      </c>
      <c r="H490" s="593">
        <v>321</v>
      </c>
      <c r="I490" s="442" t="s">
        <v>112</v>
      </c>
      <c r="J490" s="442" t="s">
        <v>113</v>
      </c>
      <c r="K490" s="443">
        <v>73830</v>
      </c>
      <c r="L490" s="335"/>
      <c r="M490" s="335"/>
      <c r="N490" s="335"/>
      <c r="O490" s="335"/>
      <c r="P490" s="444"/>
      <c r="S490" s="445"/>
    </row>
    <row r="491" spans="1:19" s="333" customFormat="1" ht="30" x14ac:dyDescent="0.25">
      <c r="A491" s="796"/>
      <c r="B491" s="335"/>
      <c r="C491" s="335"/>
      <c r="D491" s="335" t="s">
        <v>155</v>
      </c>
      <c r="E491" s="335" t="s">
        <v>153</v>
      </c>
      <c r="F491" s="442">
        <v>796</v>
      </c>
      <c r="G491" s="441" t="s">
        <v>17</v>
      </c>
      <c r="H491" s="593">
        <v>630</v>
      </c>
      <c r="I491" s="442" t="s">
        <v>112</v>
      </c>
      <c r="J491" s="442" t="s">
        <v>113</v>
      </c>
      <c r="K491" s="443">
        <v>9072</v>
      </c>
      <c r="L491" s="335"/>
      <c r="M491" s="335"/>
      <c r="N491" s="335"/>
      <c r="O491" s="335"/>
      <c r="P491" s="444"/>
      <c r="S491" s="445"/>
    </row>
    <row r="492" spans="1:19" s="333" customFormat="1" ht="30" x14ac:dyDescent="0.25">
      <c r="A492" s="796"/>
      <c r="B492" s="335"/>
      <c r="C492" s="335"/>
      <c r="D492" s="335" t="s">
        <v>156</v>
      </c>
      <c r="E492" s="335" t="s">
        <v>153</v>
      </c>
      <c r="F492" s="442">
        <v>796</v>
      </c>
      <c r="G492" s="441" t="s">
        <v>17</v>
      </c>
      <c r="H492" s="593">
        <v>3</v>
      </c>
      <c r="I492" s="442" t="s">
        <v>112</v>
      </c>
      <c r="J492" s="442" t="s">
        <v>113</v>
      </c>
      <c r="K492" s="443">
        <v>6384</v>
      </c>
      <c r="L492" s="335"/>
      <c r="M492" s="335"/>
      <c r="N492" s="335"/>
      <c r="O492" s="335"/>
      <c r="P492" s="444"/>
      <c r="S492" s="445"/>
    </row>
    <row r="493" spans="1:19" s="333" customFormat="1" ht="105" x14ac:dyDescent="0.25">
      <c r="A493" s="796"/>
      <c r="B493" s="335"/>
      <c r="C493" s="335"/>
      <c r="D493" s="335" t="s">
        <v>157</v>
      </c>
      <c r="E493" s="335" t="s">
        <v>158</v>
      </c>
      <c r="F493" s="442">
        <v>796</v>
      </c>
      <c r="G493" s="441" t="s">
        <v>17</v>
      </c>
      <c r="H493" s="593">
        <v>1</v>
      </c>
      <c r="I493" s="442" t="s">
        <v>112</v>
      </c>
      <c r="J493" s="442" t="s">
        <v>113</v>
      </c>
      <c r="K493" s="443">
        <v>3360</v>
      </c>
      <c r="L493" s="335"/>
      <c r="M493" s="335"/>
      <c r="N493" s="335"/>
      <c r="O493" s="335"/>
      <c r="P493" s="444"/>
      <c r="S493" s="445"/>
    </row>
    <row r="494" spans="1:19" s="333" customFormat="1" ht="30" x14ac:dyDescent="0.25">
      <c r="A494" s="796"/>
      <c r="B494" s="335"/>
      <c r="C494" s="335"/>
      <c r="D494" s="335" t="s">
        <v>159</v>
      </c>
      <c r="E494" s="335" t="s">
        <v>153</v>
      </c>
      <c r="F494" s="442">
        <v>796</v>
      </c>
      <c r="G494" s="441" t="s">
        <v>17</v>
      </c>
      <c r="H494" s="593">
        <v>50</v>
      </c>
      <c r="I494" s="442" t="s">
        <v>112</v>
      </c>
      <c r="J494" s="442" t="s">
        <v>113</v>
      </c>
      <c r="K494" s="443">
        <v>151200</v>
      </c>
      <c r="L494" s="335"/>
      <c r="M494" s="335"/>
      <c r="N494" s="335"/>
      <c r="O494" s="335"/>
      <c r="P494" s="444"/>
      <c r="S494" s="445"/>
    </row>
    <row r="495" spans="1:19" s="333" customFormat="1" ht="30" x14ac:dyDescent="0.25">
      <c r="A495" s="796"/>
      <c r="B495" s="335"/>
      <c r="C495" s="335"/>
      <c r="D495" s="335" t="s">
        <v>160</v>
      </c>
      <c r="E495" s="335" t="s">
        <v>153</v>
      </c>
      <c r="F495" s="442">
        <v>796</v>
      </c>
      <c r="G495" s="441" t="s">
        <v>17</v>
      </c>
      <c r="H495" s="593">
        <v>120</v>
      </c>
      <c r="I495" s="442" t="s">
        <v>112</v>
      </c>
      <c r="J495" s="442" t="s">
        <v>113</v>
      </c>
      <c r="K495" s="443">
        <v>235200</v>
      </c>
      <c r="L495" s="335"/>
      <c r="M495" s="335"/>
      <c r="N495" s="335"/>
      <c r="O495" s="335"/>
      <c r="P495" s="444"/>
      <c r="S495" s="445"/>
    </row>
    <row r="496" spans="1:19" s="333" customFormat="1" ht="30" x14ac:dyDescent="0.25">
      <c r="A496" s="796"/>
      <c r="B496" s="335"/>
      <c r="C496" s="335"/>
      <c r="D496" s="335" t="s">
        <v>161</v>
      </c>
      <c r="E496" s="335" t="s">
        <v>153</v>
      </c>
      <c r="F496" s="442">
        <v>796</v>
      </c>
      <c r="G496" s="441" t="s">
        <v>17</v>
      </c>
      <c r="H496" s="593">
        <v>21</v>
      </c>
      <c r="I496" s="442" t="s">
        <v>112</v>
      </c>
      <c r="J496" s="442" t="s">
        <v>113</v>
      </c>
      <c r="K496" s="443">
        <v>188160</v>
      </c>
      <c r="L496" s="335"/>
      <c r="M496" s="335"/>
      <c r="N496" s="335"/>
      <c r="O496" s="335"/>
      <c r="P496" s="444"/>
      <c r="S496" s="445"/>
    </row>
    <row r="497" spans="1:19" s="333" customFormat="1" ht="135" x14ac:dyDescent="0.25">
      <c r="A497" s="796"/>
      <c r="B497" s="335"/>
      <c r="C497" s="335"/>
      <c r="D497" s="335" t="s">
        <v>148</v>
      </c>
      <c r="E497" s="335" t="s">
        <v>149</v>
      </c>
      <c r="F497" s="442">
        <v>796</v>
      </c>
      <c r="G497" s="441" t="s">
        <v>17</v>
      </c>
      <c r="H497" s="593">
        <v>13</v>
      </c>
      <c r="I497" s="442" t="s">
        <v>112</v>
      </c>
      <c r="J497" s="442" t="s">
        <v>113</v>
      </c>
      <c r="K497" s="443">
        <v>433550</v>
      </c>
      <c r="L497" s="335"/>
      <c r="M497" s="335"/>
      <c r="N497" s="335"/>
      <c r="O497" s="335"/>
      <c r="P497" s="444"/>
      <c r="S497" s="445"/>
    </row>
    <row r="498" spans="1:19" s="333" customFormat="1" ht="60" x14ac:dyDescent="0.25">
      <c r="A498" s="796"/>
      <c r="B498" s="335"/>
      <c r="C498" s="335"/>
      <c r="D498" s="335" t="s">
        <v>150</v>
      </c>
      <c r="E498" s="335" t="s">
        <v>151</v>
      </c>
      <c r="F498" s="442">
        <v>796</v>
      </c>
      <c r="G498" s="441" t="s">
        <v>17</v>
      </c>
      <c r="H498" s="593">
        <v>1197</v>
      </c>
      <c r="I498" s="442" t="s">
        <v>112</v>
      </c>
      <c r="J498" s="442" t="s">
        <v>113</v>
      </c>
      <c r="K498" s="443">
        <v>524956.31999999995</v>
      </c>
      <c r="L498" s="335"/>
      <c r="M498" s="335"/>
      <c r="N498" s="335"/>
      <c r="O498" s="335"/>
      <c r="P498" s="444"/>
      <c r="S498" s="445"/>
    </row>
    <row r="499" spans="1:19" s="333" customFormat="1" ht="409.5" x14ac:dyDescent="0.25">
      <c r="A499" s="797"/>
      <c r="B499" s="335"/>
      <c r="C499" s="335"/>
      <c r="D499" s="129" t="s">
        <v>164</v>
      </c>
      <c r="E499" s="129" t="s">
        <v>2765</v>
      </c>
      <c r="F499" s="442" t="s">
        <v>2593</v>
      </c>
      <c r="G499" s="258" t="s">
        <v>2766</v>
      </c>
      <c r="H499" s="593">
        <v>17</v>
      </c>
      <c r="I499" s="442" t="s">
        <v>112</v>
      </c>
      <c r="J499" s="442" t="s">
        <v>113</v>
      </c>
      <c r="K499" s="443">
        <v>2997124.48</v>
      </c>
      <c r="L499" s="335"/>
      <c r="M499" s="335"/>
      <c r="N499" s="335"/>
      <c r="O499" s="335"/>
      <c r="P499" s="444"/>
      <c r="S499" s="445"/>
    </row>
    <row r="500" spans="1:19" s="333" customFormat="1" ht="409.5" x14ac:dyDescent="0.25">
      <c r="A500" s="797"/>
      <c r="B500" s="335"/>
      <c r="C500" s="335"/>
      <c r="D500" s="129" t="s">
        <v>166</v>
      </c>
      <c r="E500" s="129" t="s">
        <v>2767</v>
      </c>
      <c r="F500" s="442" t="s">
        <v>2593</v>
      </c>
      <c r="G500" s="258" t="s">
        <v>2766</v>
      </c>
      <c r="H500" s="593">
        <v>4</v>
      </c>
      <c r="I500" s="442" t="s">
        <v>112</v>
      </c>
      <c r="J500" s="442" t="s">
        <v>113</v>
      </c>
      <c r="K500" s="443">
        <v>797939</v>
      </c>
      <c r="L500" s="335"/>
      <c r="M500" s="335"/>
      <c r="N500" s="335"/>
      <c r="O500" s="335"/>
      <c r="P500" s="444"/>
      <c r="S500" s="445"/>
    </row>
    <row r="501" spans="1:19" s="333" customFormat="1" ht="409.5" x14ac:dyDescent="0.25">
      <c r="A501" s="797"/>
      <c r="B501" s="335"/>
      <c r="C501" s="335"/>
      <c r="D501" s="129" t="s">
        <v>163</v>
      </c>
      <c r="E501" s="129" t="s">
        <v>2768</v>
      </c>
      <c r="F501" s="442">
        <v>796</v>
      </c>
      <c r="G501" s="258" t="s">
        <v>17</v>
      </c>
      <c r="H501" s="593">
        <v>18</v>
      </c>
      <c r="I501" s="442" t="s">
        <v>112</v>
      </c>
      <c r="J501" s="442" t="s">
        <v>113</v>
      </c>
      <c r="K501" s="443">
        <v>496800</v>
      </c>
      <c r="L501" s="335"/>
      <c r="M501" s="335"/>
      <c r="N501" s="335"/>
      <c r="O501" s="335"/>
      <c r="P501" s="444"/>
      <c r="S501" s="445"/>
    </row>
    <row r="502" spans="1:19" s="333" customFormat="1" ht="409.5" x14ac:dyDescent="0.25">
      <c r="A502" s="797"/>
      <c r="B502" s="335"/>
      <c r="C502" s="335"/>
      <c r="D502" s="129" t="s">
        <v>162</v>
      </c>
      <c r="E502" s="129" t="s">
        <v>2770</v>
      </c>
      <c r="F502" s="442">
        <v>796</v>
      </c>
      <c r="G502" s="258" t="s">
        <v>17</v>
      </c>
      <c r="H502" s="593">
        <v>44</v>
      </c>
      <c r="I502" s="442" t="s">
        <v>112</v>
      </c>
      <c r="J502" s="442" t="s">
        <v>113</v>
      </c>
      <c r="K502" s="443">
        <v>2985400</v>
      </c>
      <c r="L502" s="335"/>
      <c r="M502" s="335"/>
      <c r="N502" s="335"/>
      <c r="O502" s="335"/>
      <c r="P502" s="444"/>
      <c r="S502" s="445"/>
    </row>
    <row r="503" spans="1:19" s="333" customFormat="1" ht="195" x14ac:dyDescent="0.25">
      <c r="A503" s="797"/>
      <c r="B503" s="335"/>
      <c r="C503" s="335"/>
      <c r="D503" s="129" t="s">
        <v>548</v>
      </c>
      <c r="E503" s="129" t="s">
        <v>2771</v>
      </c>
      <c r="F503" s="442">
        <v>796</v>
      </c>
      <c r="G503" s="446" t="s">
        <v>17</v>
      </c>
      <c r="H503" s="593">
        <v>1</v>
      </c>
      <c r="I503" s="442" t="s">
        <v>112</v>
      </c>
      <c r="J503" s="442" t="s">
        <v>113</v>
      </c>
      <c r="K503" s="443">
        <v>44936.44</v>
      </c>
      <c r="L503" s="335"/>
      <c r="M503" s="335"/>
      <c r="N503" s="335"/>
      <c r="O503" s="335"/>
      <c r="P503" s="444"/>
      <c r="S503" s="445"/>
    </row>
    <row r="504" spans="1:19" s="333" customFormat="1" ht="60" x14ac:dyDescent="0.25">
      <c r="A504" s="797"/>
      <c r="B504" s="335"/>
      <c r="C504" s="335"/>
      <c r="D504" s="129" t="s">
        <v>550</v>
      </c>
      <c r="E504" s="129" t="s">
        <v>2772</v>
      </c>
      <c r="F504" s="442">
        <v>796</v>
      </c>
      <c r="G504" s="446" t="s">
        <v>17</v>
      </c>
      <c r="H504" s="593">
        <v>1</v>
      </c>
      <c r="I504" s="442" t="s">
        <v>112</v>
      </c>
      <c r="J504" s="442" t="s">
        <v>113</v>
      </c>
      <c r="K504" s="443">
        <v>2669.49</v>
      </c>
      <c r="L504" s="335"/>
      <c r="M504" s="335"/>
      <c r="N504" s="335"/>
      <c r="O504" s="335"/>
      <c r="P504" s="444"/>
      <c r="S504" s="445"/>
    </row>
    <row r="505" spans="1:19" s="333" customFormat="1" ht="180" x14ac:dyDescent="0.25">
      <c r="A505" s="797"/>
      <c r="B505" s="335"/>
      <c r="C505" s="335"/>
      <c r="D505" s="129" t="s">
        <v>551</v>
      </c>
      <c r="E505" s="129" t="s">
        <v>2773</v>
      </c>
      <c r="F505" s="442">
        <v>796</v>
      </c>
      <c r="G505" s="446" t="s">
        <v>17</v>
      </c>
      <c r="H505" s="593">
        <v>1</v>
      </c>
      <c r="I505" s="442" t="s">
        <v>112</v>
      </c>
      <c r="J505" s="442" t="s">
        <v>113</v>
      </c>
      <c r="K505" s="443">
        <v>6050.85</v>
      </c>
      <c r="L505" s="335"/>
      <c r="M505" s="335"/>
      <c r="N505" s="335"/>
      <c r="O505" s="335"/>
      <c r="P505" s="444"/>
      <c r="S505" s="445"/>
    </row>
    <row r="506" spans="1:19" s="333" customFormat="1" ht="225" x14ac:dyDescent="0.25">
      <c r="A506" s="797"/>
      <c r="B506" s="335"/>
      <c r="C506" s="335"/>
      <c r="D506" s="129" t="s">
        <v>549</v>
      </c>
      <c r="E506" s="129" t="s">
        <v>2774</v>
      </c>
      <c r="F506" s="442">
        <v>796</v>
      </c>
      <c r="G506" s="446" t="s">
        <v>17</v>
      </c>
      <c r="H506" s="593">
        <v>20</v>
      </c>
      <c r="I506" s="442" t="s">
        <v>112</v>
      </c>
      <c r="J506" s="442" t="s">
        <v>113</v>
      </c>
      <c r="K506" s="443">
        <v>307881.40000000002</v>
      </c>
      <c r="L506" s="335"/>
      <c r="M506" s="335"/>
      <c r="N506" s="335"/>
      <c r="O506" s="335"/>
      <c r="P506" s="444"/>
      <c r="S506" s="445"/>
    </row>
    <row r="507" spans="1:19" s="333" customFormat="1" ht="60" x14ac:dyDescent="0.25">
      <c r="A507" s="797"/>
      <c r="B507" s="335"/>
      <c r="C507" s="335"/>
      <c r="D507" s="129" t="s">
        <v>550</v>
      </c>
      <c r="E507" s="129" t="s">
        <v>2772</v>
      </c>
      <c r="F507" s="442">
        <v>796</v>
      </c>
      <c r="G507" s="446" t="s">
        <v>17</v>
      </c>
      <c r="H507" s="593">
        <v>20</v>
      </c>
      <c r="I507" s="442" t="s">
        <v>112</v>
      </c>
      <c r="J507" s="442" t="s">
        <v>113</v>
      </c>
      <c r="K507" s="443">
        <v>53389.799999999996</v>
      </c>
      <c r="L507" s="335"/>
      <c r="M507" s="335"/>
      <c r="N507" s="335"/>
      <c r="O507" s="335"/>
      <c r="P507" s="444"/>
      <c r="S507" s="445"/>
    </row>
    <row r="508" spans="1:19" s="333" customFormat="1" ht="180" x14ac:dyDescent="0.25">
      <c r="A508" s="797"/>
      <c r="B508" s="335"/>
      <c r="C508" s="335"/>
      <c r="D508" s="129" t="s">
        <v>551</v>
      </c>
      <c r="E508" s="129" t="s">
        <v>2773</v>
      </c>
      <c r="F508" s="442">
        <v>796</v>
      </c>
      <c r="G508" s="446" t="s">
        <v>17</v>
      </c>
      <c r="H508" s="593">
        <v>20</v>
      </c>
      <c r="I508" s="442" t="s">
        <v>112</v>
      </c>
      <c r="J508" s="442" t="s">
        <v>113</v>
      </c>
      <c r="K508" s="443">
        <v>121017</v>
      </c>
      <c r="L508" s="335"/>
      <c r="M508" s="335"/>
      <c r="N508" s="335"/>
      <c r="O508" s="335"/>
      <c r="P508" s="444"/>
      <c r="S508" s="445"/>
    </row>
    <row r="509" spans="1:19" s="333" customFormat="1" ht="195" x14ac:dyDescent="0.25">
      <c r="A509" s="797"/>
      <c r="B509" s="335"/>
      <c r="C509" s="335"/>
      <c r="D509" s="129" t="s">
        <v>2775</v>
      </c>
      <c r="E509" s="129" t="s">
        <v>2776</v>
      </c>
      <c r="F509" s="442">
        <v>796</v>
      </c>
      <c r="G509" s="446" t="s">
        <v>17</v>
      </c>
      <c r="H509" s="593">
        <v>8</v>
      </c>
      <c r="I509" s="442" t="s">
        <v>112</v>
      </c>
      <c r="J509" s="442" t="s">
        <v>113</v>
      </c>
      <c r="K509" s="443">
        <v>186508.48</v>
      </c>
      <c r="L509" s="335"/>
      <c r="M509" s="335"/>
      <c r="N509" s="335"/>
      <c r="O509" s="335"/>
      <c r="P509" s="444"/>
      <c r="S509" s="445"/>
    </row>
    <row r="510" spans="1:19" s="333" customFormat="1" ht="60" x14ac:dyDescent="0.25">
      <c r="A510" s="797"/>
      <c r="B510" s="335"/>
      <c r="C510" s="335"/>
      <c r="D510" s="129" t="s">
        <v>550</v>
      </c>
      <c r="E510" s="129" t="s">
        <v>2772</v>
      </c>
      <c r="F510" s="442">
        <v>796</v>
      </c>
      <c r="G510" s="446" t="s">
        <v>17</v>
      </c>
      <c r="H510" s="593">
        <v>2</v>
      </c>
      <c r="I510" s="442" t="s">
        <v>112</v>
      </c>
      <c r="J510" s="442" t="s">
        <v>113</v>
      </c>
      <c r="K510" s="443">
        <v>5338.98</v>
      </c>
      <c r="L510" s="335"/>
      <c r="M510" s="335"/>
      <c r="N510" s="335"/>
      <c r="O510" s="335"/>
      <c r="P510" s="444"/>
      <c r="S510" s="445"/>
    </row>
    <row r="511" spans="1:19" s="333" customFormat="1" ht="180" x14ac:dyDescent="0.25">
      <c r="A511" s="797"/>
      <c r="B511" s="335"/>
      <c r="C511" s="335"/>
      <c r="D511" s="129" t="s">
        <v>551</v>
      </c>
      <c r="E511" s="129" t="s">
        <v>2773</v>
      </c>
      <c r="F511" s="442">
        <v>796</v>
      </c>
      <c r="G511" s="446" t="s">
        <v>17</v>
      </c>
      <c r="H511" s="593">
        <v>8</v>
      </c>
      <c r="I511" s="442" t="s">
        <v>112</v>
      </c>
      <c r="J511" s="442" t="s">
        <v>113</v>
      </c>
      <c r="K511" s="443">
        <v>48406.8</v>
      </c>
      <c r="L511" s="335"/>
      <c r="M511" s="335"/>
      <c r="N511" s="335"/>
      <c r="O511" s="335"/>
      <c r="P511" s="444"/>
      <c r="S511" s="445"/>
    </row>
    <row r="512" spans="1:19" s="333" customFormat="1" ht="195" x14ac:dyDescent="0.25">
      <c r="A512" s="797"/>
      <c r="B512" s="335"/>
      <c r="C512" s="335"/>
      <c r="D512" s="129" t="s">
        <v>2777</v>
      </c>
      <c r="E512" s="129" t="s">
        <v>2778</v>
      </c>
      <c r="F512" s="442">
        <v>796</v>
      </c>
      <c r="G512" s="446" t="s">
        <v>17</v>
      </c>
      <c r="H512" s="593">
        <v>4</v>
      </c>
      <c r="I512" s="442" t="s">
        <v>112</v>
      </c>
      <c r="J512" s="442" t="s">
        <v>113</v>
      </c>
      <c r="K512" s="443">
        <v>131694.92000000001</v>
      </c>
      <c r="L512" s="335"/>
      <c r="M512" s="335"/>
      <c r="N512" s="335"/>
      <c r="O512" s="335"/>
      <c r="P512" s="444"/>
      <c r="S512" s="445"/>
    </row>
    <row r="513" spans="1:19" s="333" customFormat="1" ht="180" x14ac:dyDescent="0.25">
      <c r="A513" s="797"/>
      <c r="B513" s="335"/>
      <c r="C513" s="335"/>
      <c r="D513" s="129" t="s">
        <v>551</v>
      </c>
      <c r="E513" s="129" t="s">
        <v>2773</v>
      </c>
      <c r="F513" s="442">
        <v>796</v>
      </c>
      <c r="G513" s="446" t="s">
        <v>17</v>
      </c>
      <c r="H513" s="593">
        <v>4</v>
      </c>
      <c r="I513" s="442" t="s">
        <v>112</v>
      </c>
      <c r="J513" s="442" t="s">
        <v>113</v>
      </c>
      <c r="K513" s="443">
        <v>24203.4</v>
      </c>
      <c r="L513" s="335"/>
      <c r="M513" s="335"/>
      <c r="N513" s="335"/>
      <c r="O513" s="335"/>
      <c r="P513" s="444"/>
      <c r="S513" s="445"/>
    </row>
    <row r="514" spans="1:19" s="333" customFormat="1" ht="195" x14ac:dyDescent="0.25">
      <c r="A514" s="797"/>
      <c r="B514" s="335"/>
      <c r="C514" s="335"/>
      <c r="D514" s="129" t="s">
        <v>2779</v>
      </c>
      <c r="E514" s="129" t="s">
        <v>2780</v>
      </c>
      <c r="F514" s="442">
        <v>796</v>
      </c>
      <c r="G514" s="441" t="s">
        <v>17</v>
      </c>
      <c r="H514" s="594">
        <v>2</v>
      </c>
      <c r="I514" s="442" t="s">
        <v>112</v>
      </c>
      <c r="J514" s="442" t="s">
        <v>113</v>
      </c>
      <c r="K514" s="443">
        <v>30788.14</v>
      </c>
      <c r="L514" s="335"/>
      <c r="M514" s="335"/>
      <c r="N514" s="335"/>
      <c r="O514" s="335"/>
      <c r="P514" s="444"/>
      <c r="S514" s="445"/>
    </row>
    <row r="515" spans="1:19" s="333" customFormat="1" ht="225" x14ac:dyDescent="0.25">
      <c r="A515" s="797"/>
      <c r="B515" s="335"/>
      <c r="C515" s="335"/>
      <c r="D515" s="129" t="s">
        <v>549</v>
      </c>
      <c r="E515" s="129" t="s">
        <v>2781</v>
      </c>
      <c r="F515" s="442">
        <v>796</v>
      </c>
      <c r="G515" s="441" t="s">
        <v>17</v>
      </c>
      <c r="H515" s="594">
        <v>27</v>
      </c>
      <c r="I515" s="442" t="s">
        <v>112</v>
      </c>
      <c r="J515" s="442" t="s">
        <v>113</v>
      </c>
      <c r="K515" s="443">
        <v>415639.89</v>
      </c>
      <c r="L515" s="335"/>
      <c r="M515" s="335"/>
      <c r="N515" s="335"/>
      <c r="O515" s="335"/>
      <c r="P515" s="444"/>
      <c r="S515" s="445"/>
    </row>
    <row r="516" spans="1:19" s="333" customFormat="1" ht="60" x14ac:dyDescent="0.25">
      <c r="A516" s="797"/>
      <c r="B516" s="335"/>
      <c r="C516" s="335"/>
      <c r="D516" s="129" t="s">
        <v>550</v>
      </c>
      <c r="E516" s="129" t="s">
        <v>2772</v>
      </c>
      <c r="F516" s="442">
        <v>796</v>
      </c>
      <c r="G516" s="441" t="s">
        <v>17</v>
      </c>
      <c r="H516" s="594">
        <v>29</v>
      </c>
      <c r="I516" s="442" t="s">
        <v>112</v>
      </c>
      <c r="J516" s="442" t="s">
        <v>113</v>
      </c>
      <c r="K516" s="443">
        <v>77415.209999999992</v>
      </c>
      <c r="L516" s="335"/>
      <c r="M516" s="335"/>
      <c r="N516" s="335"/>
      <c r="O516" s="335"/>
      <c r="P516" s="444"/>
      <c r="S516" s="445"/>
    </row>
    <row r="517" spans="1:19" s="333" customFormat="1" ht="180" x14ac:dyDescent="0.25">
      <c r="A517" s="798"/>
      <c r="B517" s="335"/>
      <c r="C517" s="335"/>
      <c r="D517" s="129" t="s">
        <v>551</v>
      </c>
      <c r="E517" s="129" t="s">
        <v>2773</v>
      </c>
      <c r="F517" s="442">
        <v>796</v>
      </c>
      <c r="G517" s="441" t="s">
        <v>17</v>
      </c>
      <c r="H517" s="594">
        <v>29</v>
      </c>
      <c r="I517" s="442" t="s">
        <v>112</v>
      </c>
      <c r="J517" s="442" t="s">
        <v>113</v>
      </c>
      <c r="K517" s="443">
        <v>175474.65000000002</v>
      </c>
      <c r="L517" s="335"/>
      <c r="M517" s="335"/>
      <c r="N517" s="335"/>
      <c r="O517" s="335"/>
      <c r="P517" s="444"/>
      <c r="S517" s="445"/>
    </row>
    <row r="518" spans="1:19" s="288" customFormat="1" ht="39" customHeight="1" x14ac:dyDescent="0.25">
      <c r="A518" s="789">
        <v>94</v>
      </c>
      <c r="B518" s="317" t="s">
        <v>200</v>
      </c>
      <c r="C518" s="317" t="s">
        <v>177</v>
      </c>
      <c r="D518" s="317" t="s">
        <v>3679</v>
      </c>
      <c r="E518" s="317" t="s">
        <v>1260</v>
      </c>
      <c r="F518" s="318">
        <v>796</v>
      </c>
      <c r="G518" s="317" t="s">
        <v>17</v>
      </c>
      <c r="H518" s="560">
        <v>12</v>
      </c>
      <c r="I518" s="318" t="s">
        <v>355</v>
      </c>
      <c r="J518" s="318" t="s">
        <v>2789</v>
      </c>
      <c r="K518" s="344">
        <v>600194.92000000004</v>
      </c>
      <c r="L518" s="317" t="s">
        <v>2587</v>
      </c>
      <c r="M518" s="317" t="s">
        <v>2587</v>
      </c>
      <c r="N518" s="317" t="s">
        <v>22</v>
      </c>
      <c r="O518" s="317" t="s">
        <v>23</v>
      </c>
      <c r="P518" s="792"/>
      <c r="Q518" s="317" t="s">
        <v>3680</v>
      </c>
    </row>
    <row r="519" spans="1:19" s="288" customFormat="1" ht="25.5" customHeight="1" x14ac:dyDescent="0.25">
      <c r="A519" s="790"/>
      <c r="B519" s="322"/>
      <c r="C519" s="322"/>
      <c r="D519" s="322" t="s">
        <v>1301</v>
      </c>
      <c r="E519" s="322" t="s">
        <v>3681</v>
      </c>
      <c r="F519" s="320">
        <v>796</v>
      </c>
      <c r="G519" s="322" t="s">
        <v>17</v>
      </c>
      <c r="H519" s="530">
        <v>2</v>
      </c>
      <c r="I519" s="320" t="s">
        <v>355</v>
      </c>
      <c r="J519" s="320" t="s">
        <v>2789</v>
      </c>
      <c r="K519" s="345">
        <v>187457.62</v>
      </c>
      <c r="L519" s="322"/>
      <c r="M519" s="322"/>
      <c r="N519" s="322"/>
      <c r="O519" s="322"/>
      <c r="P519" s="793"/>
      <c r="Q519" s="322"/>
    </row>
    <row r="520" spans="1:19" s="288" customFormat="1" ht="48" customHeight="1" x14ac:dyDescent="0.25">
      <c r="A520" s="790"/>
      <c r="B520" s="322"/>
      <c r="C520" s="322"/>
      <c r="D520" s="322" t="s">
        <v>1302</v>
      </c>
      <c r="E520" s="322" t="s">
        <v>3682</v>
      </c>
      <c r="F520" s="320">
        <v>796</v>
      </c>
      <c r="G520" s="322" t="s">
        <v>17</v>
      </c>
      <c r="H520" s="530">
        <v>2</v>
      </c>
      <c r="I520" s="320" t="s">
        <v>355</v>
      </c>
      <c r="J520" s="320" t="s">
        <v>2789</v>
      </c>
      <c r="K520" s="345">
        <v>86762.72</v>
      </c>
      <c r="L520" s="322"/>
      <c r="M520" s="322"/>
      <c r="N520" s="322"/>
      <c r="O520" s="322"/>
      <c r="P520" s="793"/>
      <c r="Q520" s="322"/>
    </row>
    <row r="521" spans="1:19" s="288" customFormat="1" ht="25.5" customHeight="1" x14ac:dyDescent="0.25">
      <c r="A521" s="790"/>
      <c r="B521" s="322"/>
      <c r="C521" s="322"/>
      <c r="D521" s="322" t="s">
        <v>1303</v>
      </c>
      <c r="E521" s="322" t="s">
        <v>3683</v>
      </c>
      <c r="F521" s="320">
        <v>796</v>
      </c>
      <c r="G521" s="322" t="s">
        <v>17</v>
      </c>
      <c r="H521" s="530">
        <v>2</v>
      </c>
      <c r="I521" s="320" t="s">
        <v>355</v>
      </c>
      <c r="J521" s="320" t="s">
        <v>2789</v>
      </c>
      <c r="K521" s="345">
        <v>11033.9</v>
      </c>
      <c r="L521" s="322"/>
      <c r="M521" s="322"/>
      <c r="N521" s="322"/>
      <c r="O521" s="322"/>
      <c r="P521" s="793"/>
      <c r="Q521" s="322"/>
    </row>
    <row r="522" spans="1:19" s="288" customFormat="1" ht="37.5" customHeight="1" x14ac:dyDescent="0.25">
      <c r="A522" s="790"/>
      <c r="B522" s="322"/>
      <c r="C522" s="322"/>
      <c r="D522" s="322" t="s">
        <v>1303</v>
      </c>
      <c r="E522" s="322" t="s">
        <v>3684</v>
      </c>
      <c r="F522" s="320">
        <v>796</v>
      </c>
      <c r="G522" s="322" t="s">
        <v>17</v>
      </c>
      <c r="H522" s="530">
        <v>2</v>
      </c>
      <c r="I522" s="320" t="s">
        <v>355</v>
      </c>
      <c r="J522" s="320" t="s">
        <v>2789</v>
      </c>
      <c r="K522" s="345">
        <v>11033.9</v>
      </c>
      <c r="L522" s="322"/>
      <c r="M522" s="322"/>
      <c r="N522" s="322"/>
      <c r="O522" s="322"/>
      <c r="P522" s="793"/>
      <c r="Q522" s="322"/>
    </row>
    <row r="523" spans="1:19" s="288" customFormat="1" ht="38.25" customHeight="1" x14ac:dyDescent="0.25">
      <c r="A523" s="790"/>
      <c r="B523" s="322"/>
      <c r="C523" s="322"/>
      <c r="D523" s="322" t="s">
        <v>3685</v>
      </c>
      <c r="E523" s="322" t="s">
        <v>3686</v>
      </c>
      <c r="F523" s="320">
        <v>796</v>
      </c>
      <c r="G523" s="322" t="s">
        <v>17</v>
      </c>
      <c r="H523" s="530">
        <v>1</v>
      </c>
      <c r="I523" s="320" t="s">
        <v>355</v>
      </c>
      <c r="J523" s="320" t="s">
        <v>2789</v>
      </c>
      <c r="K523" s="345">
        <v>57872.88</v>
      </c>
      <c r="L523" s="322"/>
      <c r="M523" s="322"/>
      <c r="N523" s="322"/>
      <c r="O523" s="322"/>
      <c r="P523" s="793"/>
      <c r="Q523" s="322"/>
    </row>
    <row r="524" spans="1:19" s="288" customFormat="1" ht="65.25" customHeight="1" x14ac:dyDescent="0.25">
      <c r="A524" s="790"/>
      <c r="B524" s="322"/>
      <c r="C524" s="322"/>
      <c r="D524" s="322" t="s">
        <v>3687</v>
      </c>
      <c r="E524" s="322" t="s">
        <v>3688</v>
      </c>
      <c r="F524" s="320">
        <v>796</v>
      </c>
      <c r="G524" s="322" t="s">
        <v>17</v>
      </c>
      <c r="H524" s="530">
        <v>2</v>
      </c>
      <c r="I524" s="320" t="s">
        <v>355</v>
      </c>
      <c r="J524" s="320" t="s">
        <v>2789</v>
      </c>
      <c r="K524" s="345">
        <v>163694.92000000001</v>
      </c>
      <c r="L524" s="322"/>
      <c r="M524" s="322"/>
      <c r="N524" s="322"/>
      <c r="O524" s="322"/>
      <c r="P524" s="793"/>
      <c r="Q524" s="322"/>
    </row>
    <row r="525" spans="1:19" s="288" customFormat="1" ht="51.75" customHeight="1" x14ac:dyDescent="0.25">
      <c r="A525" s="791"/>
      <c r="B525" s="322"/>
      <c r="C525" s="322"/>
      <c r="D525" s="322" t="s">
        <v>3689</v>
      </c>
      <c r="E525" s="322" t="s">
        <v>3690</v>
      </c>
      <c r="F525" s="320">
        <v>796</v>
      </c>
      <c r="G525" s="322" t="s">
        <v>17</v>
      </c>
      <c r="H525" s="530">
        <v>1</v>
      </c>
      <c r="I525" s="320" t="s">
        <v>355</v>
      </c>
      <c r="J525" s="320" t="s">
        <v>2789</v>
      </c>
      <c r="K525" s="345">
        <v>82338.98</v>
      </c>
      <c r="L525" s="322"/>
      <c r="M525" s="322"/>
      <c r="N525" s="322"/>
      <c r="O525" s="322"/>
      <c r="P525" s="794"/>
      <c r="Q525" s="322"/>
    </row>
    <row r="526" spans="1:19" s="288" customFormat="1" ht="39" customHeight="1" x14ac:dyDescent="0.25">
      <c r="A526" s="789">
        <v>95</v>
      </c>
      <c r="B526" s="317" t="s">
        <v>200</v>
      </c>
      <c r="C526" s="317" t="s">
        <v>177</v>
      </c>
      <c r="D526" s="317" t="s">
        <v>1278</v>
      </c>
      <c r="E526" s="317" t="s">
        <v>1260</v>
      </c>
      <c r="F526" s="318">
        <v>796</v>
      </c>
      <c r="G526" s="317" t="s">
        <v>17</v>
      </c>
      <c r="H526" s="560">
        <v>48</v>
      </c>
      <c r="I526" s="318" t="s">
        <v>355</v>
      </c>
      <c r="J526" s="318" t="s">
        <v>2789</v>
      </c>
      <c r="K526" s="344">
        <f>SUM(K527:K530)</f>
        <v>1736180.32</v>
      </c>
      <c r="L526" s="317" t="s">
        <v>2587</v>
      </c>
      <c r="M526" s="317" t="s">
        <v>30</v>
      </c>
      <c r="N526" s="317" t="s">
        <v>22</v>
      </c>
      <c r="O526" s="317" t="s">
        <v>23</v>
      </c>
      <c r="P526" s="792" t="s">
        <v>3673</v>
      </c>
      <c r="Q526" s="317" t="s">
        <v>3674</v>
      </c>
    </row>
    <row r="527" spans="1:19" s="288" customFormat="1" ht="27.75" customHeight="1" x14ac:dyDescent="0.25">
      <c r="A527" s="790"/>
      <c r="B527" s="322"/>
      <c r="C527" s="322"/>
      <c r="D527" s="322" t="s">
        <v>3675</v>
      </c>
      <c r="E527" s="322" t="s">
        <v>153</v>
      </c>
      <c r="F527" s="320">
        <v>796</v>
      </c>
      <c r="G527" s="322" t="s">
        <v>17</v>
      </c>
      <c r="H527" s="530">
        <v>4</v>
      </c>
      <c r="I527" s="320" t="s">
        <v>355</v>
      </c>
      <c r="J527" s="320" t="s">
        <v>2789</v>
      </c>
      <c r="K527" s="345">
        <v>803801.68</v>
      </c>
      <c r="L527" s="322"/>
      <c r="M527" s="322"/>
      <c r="N527" s="322"/>
      <c r="O527" s="322"/>
      <c r="P527" s="793"/>
      <c r="Q527" s="322"/>
    </row>
    <row r="528" spans="1:19" s="288" customFormat="1" ht="25.5" customHeight="1" x14ac:dyDescent="0.25">
      <c r="A528" s="790"/>
      <c r="B528" s="322"/>
      <c r="C528" s="322"/>
      <c r="D528" s="322" t="s">
        <v>3676</v>
      </c>
      <c r="E528" s="322" t="s">
        <v>153</v>
      </c>
      <c r="F528" s="320">
        <v>796</v>
      </c>
      <c r="G528" s="322" t="s">
        <v>17</v>
      </c>
      <c r="H528" s="530">
        <v>4</v>
      </c>
      <c r="I528" s="320" t="s">
        <v>355</v>
      </c>
      <c r="J528" s="320" t="s">
        <v>2789</v>
      </c>
      <c r="K528" s="345">
        <v>803801.68</v>
      </c>
      <c r="L528" s="322"/>
      <c r="M528" s="322"/>
      <c r="N528" s="322"/>
      <c r="O528" s="322"/>
      <c r="P528" s="793"/>
      <c r="Q528" s="322"/>
    </row>
    <row r="529" spans="1:19" s="288" customFormat="1" ht="37.5" customHeight="1" x14ac:dyDescent="0.25">
      <c r="A529" s="790"/>
      <c r="B529" s="322"/>
      <c r="C529" s="322"/>
      <c r="D529" s="322" t="s">
        <v>3677</v>
      </c>
      <c r="E529" s="322" t="s">
        <v>2952</v>
      </c>
      <c r="F529" s="320">
        <v>796</v>
      </c>
      <c r="G529" s="322" t="s">
        <v>17</v>
      </c>
      <c r="H529" s="530">
        <v>4</v>
      </c>
      <c r="I529" s="320" t="s">
        <v>355</v>
      </c>
      <c r="J529" s="320" t="s">
        <v>2789</v>
      </c>
      <c r="K529" s="345">
        <v>64288.480000000003</v>
      </c>
      <c r="L529" s="322"/>
      <c r="M529" s="322"/>
      <c r="N529" s="322"/>
      <c r="O529" s="322"/>
      <c r="P529" s="793"/>
      <c r="Q529" s="322"/>
    </row>
    <row r="530" spans="1:19" s="288" customFormat="1" ht="38.25" customHeight="1" x14ac:dyDescent="0.25">
      <c r="A530" s="791"/>
      <c r="B530" s="322"/>
      <c r="C530" s="322"/>
      <c r="D530" s="322" t="s">
        <v>3678</v>
      </c>
      <c r="E530" s="322" t="s">
        <v>2953</v>
      </c>
      <c r="F530" s="320">
        <v>796</v>
      </c>
      <c r="G530" s="322" t="s">
        <v>17</v>
      </c>
      <c r="H530" s="530">
        <v>4</v>
      </c>
      <c r="I530" s="320" t="s">
        <v>355</v>
      </c>
      <c r="J530" s="320" t="s">
        <v>2789</v>
      </c>
      <c r="K530" s="345">
        <v>64288.480000000003</v>
      </c>
      <c r="L530" s="322"/>
      <c r="M530" s="322"/>
      <c r="N530" s="322"/>
      <c r="O530" s="322"/>
      <c r="P530" s="794"/>
      <c r="Q530" s="322"/>
    </row>
    <row r="531" spans="1:19" s="288" customFormat="1" ht="57" x14ac:dyDescent="0.25">
      <c r="A531" s="789">
        <v>96</v>
      </c>
      <c r="B531" s="317" t="s">
        <v>3691</v>
      </c>
      <c r="C531" s="317" t="s">
        <v>3692</v>
      </c>
      <c r="D531" s="317" t="s">
        <v>3693</v>
      </c>
      <c r="E531" s="317" t="s">
        <v>3694</v>
      </c>
      <c r="F531" s="318"/>
      <c r="G531" s="317"/>
      <c r="H531" s="560"/>
      <c r="I531" s="318" t="s">
        <v>18</v>
      </c>
      <c r="J531" s="318" t="s">
        <v>2789</v>
      </c>
      <c r="K531" s="344">
        <v>1550120</v>
      </c>
      <c r="L531" s="317" t="s">
        <v>886</v>
      </c>
      <c r="M531" s="317" t="s">
        <v>30</v>
      </c>
      <c r="N531" s="317" t="s">
        <v>22</v>
      </c>
      <c r="O531" s="317" t="s">
        <v>23</v>
      </c>
      <c r="P531" s="792" t="s">
        <v>3695</v>
      </c>
      <c r="Q531" s="317" t="s">
        <v>3696</v>
      </c>
    </row>
    <row r="532" spans="1:19" s="288" customFormat="1" ht="45" x14ac:dyDescent="0.25">
      <c r="A532" s="790"/>
      <c r="B532" s="322"/>
      <c r="C532" s="322"/>
      <c r="D532" s="322" t="s">
        <v>3697</v>
      </c>
      <c r="E532" s="322" t="s">
        <v>3698</v>
      </c>
      <c r="F532" s="320"/>
      <c r="G532" s="322"/>
      <c r="H532" s="530"/>
      <c r="I532" s="320" t="s">
        <v>18</v>
      </c>
      <c r="J532" s="320" t="s">
        <v>2789</v>
      </c>
      <c r="K532" s="345">
        <v>850120</v>
      </c>
      <c r="L532" s="322"/>
      <c r="M532" s="322"/>
      <c r="N532" s="322"/>
      <c r="O532" s="322"/>
      <c r="P532" s="793"/>
      <c r="Q532" s="322"/>
    </row>
    <row r="533" spans="1:19" s="288" customFormat="1" x14ac:dyDescent="0.25">
      <c r="A533" s="791"/>
      <c r="B533" s="322"/>
      <c r="C533" s="322"/>
      <c r="D533" s="322" t="s">
        <v>883</v>
      </c>
      <c r="E533" s="322" t="s">
        <v>3699</v>
      </c>
      <c r="F533" s="320"/>
      <c r="G533" s="322"/>
      <c r="H533" s="530"/>
      <c r="I533" s="320" t="s">
        <v>18</v>
      </c>
      <c r="J533" s="320" t="s">
        <v>2789</v>
      </c>
      <c r="K533" s="345">
        <v>700000</v>
      </c>
      <c r="L533" s="322"/>
      <c r="M533" s="322"/>
      <c r="N533" s="322"/>
      <c r="O533" s="322"/>
      <c r="P533" s="794"/>
      <c r="Q533" s="322"/>
    </row>
    <row r="534" spans="1:19" s="350" customFormat="1" ht="42.75" x14ac:dyDescent="0.25">
      <c r="A534" s="795">
        <v>97</v>
      </c>
      <c r="B534" s="331" t="s">
        <v>133</v>
      </c>
      <c r="C534" s="377" t="s">
        <v>134</v>
      </c>
      <c r="D534" s="331" t="s">
        <v>3700</v>
      </c>
      <c r="E534" s="377" t="s">
        <v>111</v>
      </c>
      <c r="F534" s="331">
        <v>839</v>
      </c>
      <c r="G534" s="255" t="s">
        <v>17</v>
      </c>
      <c r="H534" s="562"/>
      <c r="I534" s="331" t="s">
        <v>112</v>
      </c>
      <c r="J534" s="331" t="s">
        <v>113</v>
      </c>
      <c r="K534" s="447">
        <v>6922707.1799999988</v>
      </c>
      <c r="L534" s="377" t="s">
        <v>2966</v>
      </c>
      <c r="M534" s="377" t="s">
        <v>114</v>
      </c>
      <c r="N534" s="377" t="s">
        <v>22</v>
      </c>
      <c r="O534" s="377" t="s">
        <v>23</v>
      </c>
      <c r="P534" s="448"/>
      <c r="S534" s="449"/>
    </row>
    <row r="535" spans="1:19" s="333" customFormat="1" ht="150" x14ac:dyDescent="0.25">
      <c r="A535" s="796"/>
      <c r="B535" s="335"/>
      <c r="C535" s="335"/>
      <c r="D535" s="335" t="s">
        <v>137</v>
      </c>
      <c r="E535" s="335" t="s">
        <v>3046</v>
      </c>
      <c r="F535" s="442">
        <v>796</v>
      </c>
      <c r="G535" s="441" t="s">
        <v>17</v>
      </c>
      <c r="H535" s="593">
        <v>125</v>
      </c>
      <c r="I535" s="442" t="s">
        <v>112</v>
      </c>
      <c r="J535" s="442" t="s">
        <v>113</v>
      </c>
      <c r="K535" s="443">
        <v>70047.5</v>
      </c>
      <c r="L535" s="335"/>
      <c r="M535" s="335"/>
      <c r="N535" s="335"/>
      <c r="O535" s="335"/>
      <c r="P535" s="444"/>
      <c r="S535" s="445"/>
    </row>
    <row r="536" spans="1:19" s="333" customFormat="1" ht="150" x14ac:dyDescent="0.25">
      <c r="A536" s="796"/>
      <c r="B536" s="335"/>
      <c r="C536" s="335"/>
      <c r="D536" s="335" t="s">
        <v>138</v>
      </c>
      <c r="E536" s="335" t="s">
        <v>3047</v>
      </c>
      <c r="F536" s="442">
        <v>796</v>
      </c>
      <c r="G536" s="441" t="s">
        <v>17</v>
      </c>
      <c r="H536" s="593">
        <v>0</v>
      </c>
      <c r="I536" s="442" t="s">
        <v>112</v>
      </c>
      <c r="J536" s="442" t="s">
        <v>113</v>
      </c>
      <c r="K536" s="443">
        <v>0</v>
      </c>
      <c r="L536" s="335"/>
      <c r="M536" s="335"/>
      <c r="N536" s="335"/>
      <c r="O536" s="335"/>
      <c r="P536" s="444"/>
      <c r="S536" s="445"/>
    </row>
    <row r="537" spans="1:19" s="333" customFormat="1" ht="150" x14ac:dyDescent="0.25">
      <c r="A537" s="796"/>
      <c r="B537" s="335"/>
      <c r="C537" s="335"/>
      <c r="D537" s="335" t="s">
        <v>139</v>
      </c>
      <c r="E537" s="335" t="s">
        <v>3048</v>
      </c>
      <c r="F537" s="442">
        <v>796</v>
      </c>
      <c r="G537" s="441" t="s">
        <v>17</v>
      </c>
      <c r="H537" s="593">
        <v>44</v>
      </c>
      <c r="I537" s="442" t="s">
        <v>112</v>
      </c>
      <c r="J537" s="442" t="s">
        <v>113</v>
      </c>
      <c r="K537" s="443">
        <v>49313.440000000002</v>
      </c>
      <c r="L537" s="335"/>
      <c r="M537" s="335"/>
      <c r="N537" s="335"/>
      <c r="O537" s="335"/>
      <c r="P537" s="444"/>
      <c r="S537" s="445"/>
    </row>
    <row r="538" spans="1:19" s="333" customFormat="1" ht="150" x14ac:dyDescent="0.25">
      <c r="A538" s="796"/>
      <c r="B538" s="335"/>
      <c r="C538" s="335"/>
      <c r="D538" s="335" t="s">
        <v>140</v>
      </c>
      <c r="E538" s="335" t="s">
        <v>3049</v>
      </c>
      <c r="F538" s="442">
        <v>796</v>
      </c>
      <c r="G538" s="441" t="s">
        <v>17</v>
      </c>
      <c r="H538" s="593">
        <v>7</v>
      </c>
      <c r="I538" s="442" t="s">
        <v>112</v>
      </c>
      <c r="J538" s="442" t="s">
        <v>113</v>
      </c>
      <c r="K538" s="443">
        <v>1364.4399999999998</v>
      </c>
      <c r="L538" s="335"/>
      <c r="M538" s="335"/>
      <c r="N538" s="335"/>
      <c r="O538" s="335"/>
      <c r="P538" s="444"/>
      <c r="S538" s="445"/>
    </row>
    <row r="539" spans="1:19" s="333" customFormat="1" ht="150" x14ac:dyDescent="0.25">
      <c r="A539" s="796"/>
      <c r="B539" s="335"/>
      <c r="C539" s="335"/>
      <c r="D539" s="335" t="s">
        <v>141</v>
      </c>
      <c r="E539" s="335" t="s">
        <v>3050</v>
      </c>
      <c r="F539" s="442">
        <v>796</v>
      </c>
      <c r="G539" s="441" t="s">
        <v>17</v>
      </c>
      <c r="H539" s="593">
        <v>56</v>
      </c>
      <c r="I539" s="442" t="s">
        <v>112</v>
      </c>
      <c r="J539" s="442" t="s">
        <v>113</v>
      </c>
      <c r="K539" s="443">
        <v>15390.48</v>
      </c>
      <c r="L539" s="335"/>
      <c r="M539" s="335"/>
      <c r="N539" s="335"/>
      <c r="O539" s="335"/>
      <c r="P539" s="444"/>
      <c r="S539" s="445"/>
    </row>
    <row r="540" spans="1:19" s="333" customFormat="1" ht="120" x14ac:dyDescent="0.25">
      <c r="A540" s="796"/>
      <c r="B540" s="335"/>
      <c r="C540" s="335"/>
      <c r="D540" s="335" t="s">
        <v>142</v>
      </c>
      <c r="E540" s="335" t="s">
        <v>3051</v>
      </c>
      <c r="F540" s="442">
        <v>839</v>
      </c>
      <c r="G540" s="441" t="s">
        <v>449</v>
      </c>
      <c r="H540" s="593">
        <v>873</v>
      </c>
      <c r="I540" s="442" t="s">
        <v>112</v>
      </c>
      <c r="J540" s="442" t="s">
        <v>113</v>
      </c>
      <c r="K540" s="443">
        <v>804006.81</v>
      </c>
      <c r="L540" s="335"/>
      <c r="M540" s="335"/>
      <c r="N540" s="335"/>
      <c r="O540" s="335"/>
      <c r="P540" s="444"/>
      <c r="S540" s="445"/>
    </row>
    <row r="541" spans="1:19" s="333" customFormat="1" ht="120" x14ac:dyDescent="0.25">
      <c r="A541" s="796"/>
      <c r="B541" s="335"/>
      <c r="C541" s="335"/>
      <c r="D541" s="335" t="s">
        <v>144</v>
      </c>
      <c r="E541" s="335" t="s">
        <v>145</v>
      </c>
      <c r="F541" s="442">
        <v>839</v>
      </c>
      <c r="G541" s="441" t="s">
        <v>449</v>
      </c>
      <c r="H541" s="593">
        <v>530</v>
      </c>
      <c r="I541" s="442" t="s">
        <v>112</v>
      </c>
      <c r="J541" s="442" t="s">
        <v>113</v>
      </c>
      <c r="K541" s="443">
        <v>512393.39999999997</v>
      </c>
      <c r="L541" s="335"/>
      <c r="M541" s="335"/>
      <c r="N541" s="335"/>
      <c r="O541" s="335"/>
      <c r="P541" s="444"/>
      <c r="S541" s="445"/>
    </row>
    <row r="542" spans="1:19" s="333" customFormat="1" ht="30" x14ac:dyDescent="0.25">
      <c r="A542" s="796"/>
      <c r="B542" s="335"/>
      <c r="C542" s="335"/>
      <c r="D542" s="335" t="s">
        <v>154</v>
      </c>
      <c r="E542" s="335" t="s">
        <v>153</v>
      </c>
      <c r="F542" s="442">
        <v>796</v>
      </c>
      <c r="G542" s="441" t="s">
        <v>17</v>
      </c>
      <c r="H542" s="593">
        <v>7070</v>
      </c>
      <c r="I542" s="442" t="s">
        <v>112</v>
      </c>
      <c r="J542" s="442" t="s">
        <v>113</v>
      </c>
      <c r="K542" s="443">
        <v>1207909.5</v>
      </c>
      <c r="L542" s="335"/>
      <c r="M542" s="335"/>
      <c r="N542" s="335"/>
      <c r="O542" s="335"/>
      <c r="P542" s="444"/>
      <c r="S542" s="445"/>
    </row>
    <row r="543" spans="1:19" s="333" customFormat="1" ht="45" x14ac:dyDescent="0.25">
      <c r="A543" s="796"/>
      <c r="B543" s="335"/>
      <c r="C543" s="335"/>
      <c r="D543" s="335" t="s">
        <v>146</v>
      </c>
      <c r="E543" s="335" t="s">
        <v>147</v>
      </c>
      <c r="F543" s="442">
        <v>796</v>
      </c>
      <c r="G543" s="441" t="s">
        <v>17</v>
      </c>
      <c r="H543" s="593">
        <v>137</v>
      </c>
      <c r="I543" s="442" t="s">
        <v>112</v>
      </c>
      <c r="J543" s="442" t="s">
        <v>113</v>
      </c>
      <c r="K543" s="443">
        <v>31510</v>
      </c>
      <c r="L543" s="335"/>
      <c r="M543" s="335"/>
      <c r="N543" s="335"/>
      <c r="O543" s="335"/>
      <c r="P543" s="444"/>
      <c r="S543" s="445"/>
    </row>
    <row r="544" spans="1:19" s="333" customFormat="1" ht="30" x14ac:dyDescent="0.25">
      <c r="A544" s="796"/>
      <c r="B544" s="335"/>
      <c r="C544" s="335"/>
      <c r="D544" s="335" t="s">
        <v>155</v>
      </c>
      <c r="E544" s="335" t="s">
        <v>153</v>
      </c>
      <c r="F544" s="442">
        <v>796</v>
      </c>
      <c r="G544" s="441" t="s">
        <v>17</v>
      </c>
      <c r="H544" s="593">
        <v>270</v>
      </c>
      <c r="I544" s="442" t="s">
        <v>112</v>
      </c>
      <c r="J544" s="442" t="s">
        <v>113</v>
      </c>
      <c r="K544" s="443">
        <v>3888</v>
      </c>
      <c r="L544" s="335"/>
      <c r="M544" s="335"/>
      <c r="N544" s="335"/>
      <c r="O544" s="335"/>
      <c r="P544" s="444"/>
      <c r="S544" s="445"/>
    </row>
    <row r="545" spans="1:19" s="333" customFormat="1" ht="30" x14ac:dyDescent="0.25">
      <c r="A545" s="796"/>
      <c r="B545" s="335"/>
      <c r="C545" s="335"/>
      <c r="D545" s="335" t="s">
        <v>156</v>
      </c>
      <c r="E545" s="335" t="s">
        <v>153</v>
      </c>
      <c r="F545" s="442">
        <v>796</v>
      </c>
      <c r="G545" s="441" t="s">
        <v>17</v>
      </c>
      <c r="H545" s="593">
        <v>1</v>
      </c>
      <c r="I545" s="442" t="s">
        <v>112</v>
      </c>
      <c r="J545" s="442" t="s">
        <v>113</v>
      </c>
      <c r="K545" s="443">
        <v>2128</v>
      </c>
      <c r="L545" s="335"/>
      <c r="M545" s="335"/>
      <c r="N545" s="335"/>
      <c r="O545" s="335"/>
      <c r="P545" s="444"/>
      <c r="S545" s="445"/>
    </row>
    <row r="546" spans="1:19" s="333" customFormat="1" ht="105" x14ac:dyDescent="0.25">
      <c r="A546" s="796"/>
      <c r="B546" s="335"/>
      <c r="C546" s="335"/>
      <c r="D546" s="335" t="s">
        <v>157</v>
      </c>
      <c r="E546" s="335" t="s">
        <v>158</v>
      </c>
      <c r="F546" s="442">
        <v>796</v>
      </c>
      <c r="G546" s="441" t="s">
        <v>17</v>
      </c>
      <c r="H546" s="593">
        <v>0</v>
      </c>
      <c r="I546" s="442" t="s">
        <v>112</v>
      </c>
      <c r="J546" s="442" t="s">
        <v>113</v>
      </c>
      <c r="K546" s="443">
        <v>0</v>
      </c>
      <c r="L546" s="335"/>
      <c r="M546" s="335"/>
      <c r="N546" s="335"/>
      <c r="O546" s="335"/>
      <c r="P546" s="444"/>
      <c r="S546" s="445"/>
    </row>
    <row r="547" spans="1:19" s="333" customFormat="1" ht="30" x14ac:dyDescent="0.25">
      <c r="A547" s="796"/>
      <c r="B547" s="335"/>
      <c r="C547" s="335"/>
      <c r="D547" s="335" t="s">
        <v>159</v>
      </c>
      <c r="E547" s="335" t="s">
        <v>153</v>
      </c>
      <c r="F547" s="442">
        <v>796</v>
      </c>
      <c r="G547" s="441" t="s">
        <v>17</v>
      </c>
      <c r="H547" s="593">
        <v>21</v>
      </c>
      <c r="I547" s="442" t="s">
        <v>112</v>
      </c>
      <c r="J547" s="442" t="s">
        <v>113</v>
      </c>
      <c r="K547" s="443">
        <v>63504</v>
      </c>
      <c r="L547" s="335"/>
      <c r="M547" s="335"/>
      <c r="N547" s="335"/>
      <c r="O547" s="335"/>
      <c r="P547" s="444"/>
      <c r="S547" s="445"/>
    </row>
    <row r="548" spans="1:19" s="333" customFormat="1" ht="30" x14ac:dyDescent="0.25">
      <c r="A548" s="796"/>
      <c r="B548" s="335"/>
      <c r="C548" s="335"/>
      <c r="D548" s="335" t="s">
        <v>160</v>
      </c>
      <c r="E548" s="335" t="s">
        <v>153</v>
      </c>
      <c r="F548" s="442">
        <v>796</v>
      </c>
      <c r="G548" s="441" t="s">
        <v>17</v>
      </c>
      <c r="H548" s="593">
        <v>51</v>
      </c>
      <c r="I548" s="442" t="s">
        <v>112</v>
      </c>
      <c r="J548" s="442" t="s">
        <v>113</v>
      </c>
      <c r="K548" s="443">
        <v>99960</v>
      </c>
      <c r="L548" s="335"/>
      <c r="M548" s="335"/>
      <c r="N548" s="335"/>
      <c r="O548" s="335"/>
      <c r="P548" s="444"/>
      <c r="S548" s="445"/>
    </row>
    <row r="549" spans="1:19" s="333" customFormat="1" ht="30" x14ac:dyDescent="0.25">
      <c r="A549" s="796"/>
      <c r="B549" s="335"/>
      <c r="C549" s="335"/>
      <c r="D549" s="335" t="s">
        <v>161</v>
      </c>
      <c r="E549" s="335" t="s">
        <v>153</v>
      </c>
      <c r="F549" s="442">
        <v>796</v>
      </c>
      <c r="G549" s="441" t="s">
        <v>17</v>
      </c>
      <c r="H549" s="593">
        <v>9</v>
      </c>
      <c r="I549" s="442" t="s">
        <v>112</v>
      </c>
      <c r="J549" s="442" t="s">
        <v>113</v>
      </c>
      <c r="K549" s="443">
        <v>80640</v>
      </c>
      <c r="L549" s="335"/>
      <c r="M549" s="335"/>
      <c r="N549" s="335"/>
      <c r="O549" s="335"/>
      <c r="P549" s="444"/>
      <c r="S549" s="445"/>
    </row>
    <row r="550" spans="1:19" s="333" customFormat="1" ht="135" x14ac:dyDescent="0.25">
      <c r="A550" s="796"/>
      <c r="B550" s="335"/>
      <c r="C550" s="335"/>
      <c r="D550" s="335" t="s">
        <v>148</v>
      </c>
      <c r="E550" s="335" t="s">
        <v>149</v>
      </c>
      <c r="F550" s="442">
        <v>796</v>
      </c>
      <c r="G550" s="441" t="s">
        <v>17</v>
      </c>
      <c r="H550" s="593">
        <v>6</v>
      </c>
      <c r="I550" s="442" t="s">
        <v>112</v>
      </c>
      <c r="J550" s="442" t="s">
        <v>113</v>
      </c>
      <c r="K550" s="443">
        <v>200100</v>
      </c>
      <c r="L550" s="335"/>
      <c r="M550" s="335"/>
      <c r="N550" s="335"/>
      <c r="O550" s="335"/>
      <c r="P550" s="444"/>
      <c r="S550" s="445"/>
    </row>
    <row r="551" spans="1:19" s="333" customFormat="1" ht="60" x14ac:dyDescent="0.25">
      <c r="A551" s="796"/>
      <c r="B551" s="335"/>
      <c r="C551" s="335"/>
      <c r="D551" s="335" t="s">
        <v>150</v>
      </c>
      <c r="E551" s="335" t="s">
        <v>151</v>
      </c>
      <c r="F551" s="442">
        <v>796</v>
      </c>
      <c r="G551" s="441" t="s">
        <v>17</v>
      </c>
      <c r="H551" s="593">
        <v>513</v>
      </c>
      <c r="I551" s="442" t="s">
        <v>112</v>
      </c>
      <c r="J551" s="442" t="s">
        <v>113</v>
      </c>
      <c r="K551" s="443">
        <v>224981.28</v>
      </c>
      <c r="L551" s="335"/>
      <c r="M551" s="335"/>
      <c r="N551" s="335"/>
      <c r="O551" s="335"/>
      <c r="P551" s="444"/>
      <c r="S551" s="445"/>
    </row>
    <row r="552" spans="1:19" s="333" customFormat="1" ht="409.5" x14ac:dyDescent="0.25">
      <c r="A552" s="797"/>
      <c r="B552" s="335"/>
      <c r="C552" s="335"/>
      <c r="D552" s="129" t="s">
        <v>164</v>
      </c>
      <c r="E552" s="129" t="s">
        <v>2765</v>
      </c>
      <c r="F552" s="442" t="s">
        <v>2593</v>
      </c>
      <c r="G552" s="258" t="s">
        <v>2766</v>
      </c>
      <c r="H552" s="593">
        <v>7</v>
      </c>
      <c r="I552" s="442" t="s">
        <v>112</v>
      </c>
      <c r="J552" s="442" t="s">
        <v>113</v>
      </c>
      <c r="K552" s="443">
        <v>1234110.08</v>
      </c>
      <c r="L552" s="335"/>
      <c r="M552" s="335"/>
      <c r="N552" s="335"/>
      <c r="O552" s="335"/>
      <c r="P552" s="444"/>
      <c r="S552" s="445"/>
    </row>
    <row r="553" spans="1:19" s="333" customFormat="1" ht="409.5" x14ac:dyDescent="0.25">
      <c r="A553" s="797"/>
      <c r="B553" s="335"/>
      <c r="C553" s="335"/>
      <c r="D553" s="129" t="s">
        <v>166</v>
      </c>
      <c r="E553" s="129" t="s">
        <v>2767</v>
      </c>
      <c r="F553" s="442" t="s">
        <v>2593</v>
      </c>
      <c r="G553" s="258" t="s">
        <v>2766</v>
      </c>
      <c r="H553" s="593">
        <v>1</v>
      </c>
      <c r="I553" s="442" t="s">
        <v>112</v>
      </c>
      <c r="J553" s="442" t="s">
        <v>113</v>
      </c>
      <c r="K553" s="443">
        <v>199484.75</v>
      </c>
      <c r="L553" s="335"/>
      <c r="M553" s="335"/>
      <c r="N553" s="335"/>
      <c r="O553" s="335"/>
      <c r="P553" s="444"/>
      <c r="S553" s="445"/>
    </row>
    <row r="554" spans="1:19" s="333" customFormat="1" ht="409.5" x14ac:dyDescent="0.25">
      <c r="A554" s="797"/>
      <c r="B554" s="335"/>
      <c r="C554" s="335"/>
      <c r="D554" s="129" t="s">
        <v>163</v>
      </c>
      <c r="E554" s="129" t="s">
        <v>2768</v>
      </c>
      <c r="F554" s="442">
        <v>796</v>
      </c>
      <c r="G554" s="258" t="s">
        <v>17</v>
      </c>
      <c r="H554" s="593">
        <v>8</v>
      </c>
      <c r="I554" s="442" t="s">
        <v>112</v>
      </c>
      <c r="J554" s="442" t="s">
        <v>113</v>
      </c>
      <c r="K554" s="443">
        <v>220800</v>
      </c>
      <c r="L554" s="335"/>
      <c r="M554" s="335"/>
      <c r="N554" s="335"/>
      <c r="O554" s="335"/>
      <c r="P554" s="444"/>
      <c r="S554" s="445"/>
    </row>
    <row r="555" spans="1:19" s="333" customFormat="1" ht="409.5" x14ac:dyDescent="0.25">
      <c r="A555" s="797"/>
      <c r="B555" s="335"/>
      <c r="C555" s="335"/>
      <c r="D555" s="129" t="s">
        <v>162</v>
      </c>
      <c r="E555" s="129" t="s">
        <v>2770</v>
      </c>
      <c r="F555" s="442">
        <v>796</v>
      </c>
      <c r="G555" s="258" t="s">
        <v>17</v>
      </c>
      <c r="H555" s="593">
        <v>19</v>
      </c>
      <c r="I555" s="442" t="s">
        <v>112</v>
      </c>
      <c r="J555" s="442" t="s">
        <v>113</v>
      </c>
      <c r="K555" s="443">
        <v>1289150</v>
      </c>
      <c r="L555" s="335"/>
      <c r="M555" s="335"/>
      <c r="N555" s="335"/>
      <c r="O555" s="335"/>
      <c r="P555" s="444"/>
      <c r="S555" s="445"/>
    </row>
    <row r="556" spans="1:19" s="333" customFormat="1" ht="195" x14ac:dyDescent="0.25">
      <c r="A556" s="797"/>
      <c r="B556" s="335"/>
      <c r="C556" s="335"/>
      <c r="D556" s="129" t="s">
        <v>548</v>
      </c>
      <c r="E556" s="129" t="s">
        <v>2771</v>
      </c>
      <c r="F556" s="442">
        <v>796</v>
      </c>
      <c r="G556" s="446" t="s">
        <v>17</v>
      </c>
      <c r="H556" s="593">
        <v>0</v>
      </c>
      <c r="I556" s="442" t="s">
        <v>112</v>
      </c>
      <c r="J556" s="442" t="s">
        <v>113</v>
      </c>
      <c r="K556" s="443">
        <v>0</v>
      </c>
      <c r="L556" s="335"/>
      <c r="M556" s="335"/>
      <c r="N556" s="335"/>
      <c r="O556" s="335"/>
      <c r="P556" s="444"/>
      <c r="S556" s="445"/>
    </row>
    <row r="557" spans="1:19" s="333" customFormat="1" ht="60" x14ac:dyDescent="0.25">
      <c r="A557" s="797"/>
      <c r="B557" s="335"/>
      <c r="C557" s="335"/>
      <c r="D557" s="129" t="s">
        <v>550</v>
      </c>
      <c r="E557" s="129" t="s">
        <v>2772</v>
      </c>
      <c r="F557" s="442">
        <v>796</v>
      </c>
      <c r="G557" s="446" t="s">
        <v>17</v>
      </c>
      <c r="H557" s="593">
        <v>0</v>
      </c>
      <c r="I557" s="442" t="s">
        <v>112</v>
      </c>
      <c r="J557" s="442" t="s">
        <v>113</v>
      </c>
      <c r="K557" s="443">
        <v>0</v>
      </c>
      <c r="L557" s="335"/>
      <c r="M557" s="335"/>
      <c r="N557" s="335"/>
      <c r="O557" s="335"/>
      <c r="P557" s="444"/>
      <c r="S557" s="445"/>
    </row>
    <row r="558" spans="1:19" s="333" customFormat="1" ht="180" x14ac:dyDescent="0.25">
      <c r="A558" s="797"/>
      <c r="B558" s="335"/>
      <c r="C558" s="335"/>
      <c r="D558" s="129" t="s">
        <v>551</v>
      </c>
      <c r="E558" s="129" t="s">
        <v>2773</v>
      </c>
      <c r="F558" s="442">
        <v>796</v>
      </c>
      <c r="G558" s="446" t="s">
        <v>17</v>
      </c>
      <c r="H558" s="593">
        <v>0</v>
      </c>
      <c r="I558" s="442" t="s">
        <v>112</v>
      </c>
      <c r="J558" s="442" t="s">
        <v>113</v>
      </c>
      <c r="K558" s="443">
        <v>0</v>
      </c>
      <c r="L558" s="335"/>
      <c r="M558" s="335"/>
      <c r="N558" s="335"/>
      <c r="O558" s="335"/>
      <c r="P558" s="444"/>
      <c r="S558" s="445"/>
    </row>
    <row r="559" spans="1:19" s="333" customFormat="1" ht="225" x14ac:dyDescent="0.25">
      <c r="A559" s="797"/>
      <c r="B559" s="335"/>
      <c r="C559" s="335"/>
      <c r="D559" s="129" t="s">
        <v>549</v>
      </c>
      <c r="E559" s="129" t="s">
        <v>2774</v>
      </c>
      <c r="F559" s="442">
        <v>796</v>
      </c>
      <c r="G559" s="446" t="s">
        <v>17</v>
      </c>
      <c r="H559" s="593">
        <v>8</v>
      </c>
      <c r="I559" s="442" t="s">
        <v>112</v>
      </c>
      <c r="J559" s="442" t="s">
        <v>113</v>
      </c>
      <c r="K559" s="443">
        <v>123152.56</v>
      </c>
      <c r="L559" s="335"/>
      <c r="M559" s="335"/>
      <c r="N559" s="335"/>
      <c r="O559" s="335"/>
      <c r="P559" s="444"/>
      <c r="S559" s="445"/>
    </row>
    <row r="560" spans="1:19" s="333" customFormat="1" ht="60" x14ac:dyDescent="0.25">
      <c r="A560" s="797"/>
      <c r="B560" s="335"/>
      <c r="C560" s="335"/>
      <c r="D560" s="129" t="s">
        <v>550</v>
      </c>
      <c r="E560" s="129" t="s">
        <v>2772</v>
      </c>
      <c r="F560" s="442">
        <v>796</v>
      </c>
      <c r="G560" s="446" t="s">
        <v>17</v>
      </c>
      <c r="H560" s="593">
        <v>8</v>
      </c>
      <c r="I560" s="442" t="s">
        <v>112</v>
      </c>
      <c r="J560" s="442" t="s">
        <v>113</v>
      </c>
      <c r="K560" s="443">
        <v>21355.919999999998</v>
      </c>
      <c r="L560" s="335"/>
      <c r="M560" s="335"/>
      <c r="N560" s="335"/>
      <c r="O560" s="335"/>
      <c r="P560" s="444"/>
      <c r="S560" s="445"/>
    </row>
    <row r="561" spans="1:19" s="333" customFormat="1" ht="180" x14ac:dyDescent="0.25">
      <c r="A561" s="797"/>
      <c r="B561" s="335"/>
      <c r="C561" s="335"/>
      <c r="D561" s="129" t="s">
        <v>551</v>
      </c>
      <c r="E561" s="129" t="s">
        <v>2773</v>
      </c>
      <c r="F561" s="442">
        <v>796</v>
      </c>
      <c r="G561" s="446" t="s">
        <v>17</v>
      </c>
      <c r="H561" s="593">
        <v>8</v>
      </c>
      <c r="I561" s="442" t="s">
        <v>112</v>
      </c>
      <c r="J561" s="442" t="s">
        <v>113</v>
      </c>
      <c r="K561" s="443">
        <v>48406.8</v>
      </c>
      <c r="L561" s="335"/>
      <c r="M561" s="335"/>
      <c r="N561" s="335"/>
      <c r="O561" s="335"/>
      <c r="P561" s="444"/>
      <c r="S561" s="445"/>
    </row>
    <row r="562" spans="1:19" s="333" customFormat="1" ht="195" x14ac:dyDescent="0.25">
      <c r="A562" s="797"/>
      <c r="B562" s="335"/>
      <c r="C562" s="335"/>
      <c r="D562" s="129" t="s">
        <v>2775</v>
      </c>
      <c r="E562" s="129" t="s">
        <v>2776</v>
      </c>
      <c r="F562" s="442">
        <v>796</v>
      </c>
      <c r="G562" s="446" t="s">
        <v>17</v>
      </c>
      <c r="H562" s="593">
        <v>3</v>
      </c>
      <c r="I562" s="442" t="s">
        <v>112</v>
      </c>
      <c r="J562" s="442" t="s">
        <v>113</v>
      </c>
      <c r="K562" s="443">
        <v>69940.680000000008</v>
      </c>
      <c r="L562" s="335"/>
      <c r="M562" s="335"/>
      <c r="N562" s="335"/>
      <c r="O562" s="335"/>
      <c r="P562" s="444"/>
      <c r="S562" s="445"/>
    </row>
    <row r="563" spans="1:19" s="333" customFormat="1" ht="60" x14ac:dyDescent="0.25">
      <c r="A563" s="797"/>
      <c r="B563" s="335"/>
      <c r="C563" s="335"/>
      <c r="D563" s="129" t="s">
        <v>550</v>
      </c>
      <c r="E563" s="129" t="s">
        <v>2772</v>
      </c>
      <c r="F563" s="442">
        <v>796</v>
      </c>
      <c r="G563" s="446" t="s">
        <v>17</v>
      </c>
      <c r="H563" s="593">
        <v>1</v>
      </c>
      <c r="I563" s="442" t="s">
        <v>112</v>
      </c>
      <c r="J563" s="442" t="s">
        <v>113</v>
      </c>
      <c r="K563" s="443">
        <v>2669.49</v>
      </c>
      <c r="L563" s="335"/>
      <c r="M563" s="335"/>
      <c r="N563" s="335"/>
      <c r="O563" s="335"/>
      <c r="P563" s="444"/>
      <c r="S563" s="445"/>
    </row>
    <row r="564" spans="1:19" s="333" customFormat="1" ht="180" x14ac:dyDescent="0.25">
      <c r="A564" s="797"/>
      <c r="B564" s="335"/>
      <c r="C564" s="335"/>
      <c r="D564" s="129" t="s">
        <v>551</v>
      </c>
      <c r="E564" s="129" t="s">
        <v>2773</v>
      </c>
      <c r="F564" s="442">
        <v>796</v>
      </c>
      <c r="G564" s="446" t="s">
        <v>17</v>
      </c>
      <c r="H564" s="593">
        <v>3</v>
      </c>
      <c r="I564" s="442" t="s">
        <v>112</v>
      </c>
      <c r="J564" s="442" t="s">
        <v>113</v>
      </c>
      <c r="K564" s="443">
        <v>18152.550000000003</v>
      </c>
      <c r="L564" s="335"/>
      <c r="M564" s="335"/>
      <c r="N564" s="335"/>
      <c r="O564" s="335"/>
      <c r="P564" s="444"/>
      <c r="S564" s="445"/>
    </row>
    <row r="565" spans="1:19" s="333" customFormat="1" ht="195" x14ac:dyDescent="0.25">
      <c r="A565" s="797"/>
      <c r="B565" s="335"/>
      <c r="C565" s="335"/>
      <c r="D565" s="129" t="s">
        <v>2777</v>
      </c>
      <c r="E565" s="129" t="s">
        <v>2778</v>
      </c>
      <c r="F565" s="442">
        <v>796</v>
      </c>
      <c r="G565" s="446" t="s">
        <v>17</v>
      </c>
      <c r="H565" s="593">
        <v>1</v>
      </c>
      <c r="I565" s="442" t="s">
        <v>112</v>
      </c>
      <c r="J565" s="442" t="s">
        <v>113</v>
      </c>
      <c r="K565" s="443">
        <v>32923.730000000003</v>
      </c>
      <c r="L565" s="335"/>
      <c r="M565" s="335"/>
      <c r="N565" s="335"/>
      <c r="O565" s="335"/>
      <c r="P565" s="444"/>
      <c r="S565" s="445"/>
    </row>
    <row r="566" spans="1:19" s="333" customFormat="1" ht="180" x14ac:dyDescent="0.25">
      <c r="A566" s="797"/>
      <c r="B566" s="335"/>
      <c r="C566" s="335"/>
      <c r="D566" s="129" t="s">
        <v>551</v>
      </c>
      <c r="E566" s="129" t="s">
        <v>2773</v>
      </c>
      <c r="F566" s="442">
        <v>796</v>
      </c>
      <c r="G566" s="446" t="s">
        <v>17</v>
      </c>
      <c r="H566" s="593">
        <v>1</v>
      </c>
      <c r="I566" s="442" t="s">
        <v>112</v>
      </c>
      <c r="J566" s="442" t="s">
        <v>113</v>
      </c>
      <c r="K566" s="443">
        <v>6050.85</v>
      </c>
      <c r="L566" s="335"/>
      <c r="M566" s="335"/>
      <c r="N566" s="335"/>
      <c r="O566" s="335"/>
      <c r="P566" s="444"/>
      <c r="S566" s="445"/>
    </row>
    <row r="567" spans="1:19" s="333" customFormat="1" ht="195" x14ac:dyDescent="0.25">
      <c r="A567" s="797"/>
      <c r="B567" s="335"/>
      <c r="C567" s="335"/>
      <c r="D567" s="129" t="s">
        <v>2779</v>
      </c>
      <c r="E567" s="129" t="s">
        <v>2780</v>
      </c>
      <c r="F567" s="442">
        <v>796</v>
      </c>
      <c r="G567" s="441" t="s">
        <v>17</v>
      </c>
      <c r="H567" s="594">
        <v>0</v>
      </c>
      <c r="I567" s="442" t="s">
        <v>112</v>
      </c>
      <c r="J567" s="442" t="s">
        <v>113</v>
      </c>
      <c r="K567" s="443">
        <v>0</v>
      </c>
      <c r="L567" s="335"/>
      <c r="M567" s="335"/>
      <c r="N567" s="335"/>
      <c r="O567" s="335"/>
      <c r="P567" s="444"/>
      <c r="S567" s="445"/>
    </row>
    <row r="568" spans="1:19" s="333" customFormat="1" ht="225" x14ac:dyDescent="0.25">
      <c r="A568" s="797"/>
      <c r="B568" s="335"/>
      <c r="C568" s="335"/>
      <c r="D568" s="129" t="s">
        <v>549</v>
      </c>
      <c r="E568" s="129" t="s">
        <v>2781</v>
      </c>
      <c r="F568" s="442">
        <v>796</v>
      </c>
      <c r="G568" s="441" t="s">
        <v>17</v>
      </c>
      <c r="H568" s="594">
        <v>12</v>
      </c>
      <c r="I568" s="442" t="s">
        <v>112</v>
      </c>
      <c r="J568" s="442" t="s">
        <v>113</v>
      </c>
      <c r="K568" s="443">
        <v>184728.84</v>
      </c>
      <c r="L568" s="335"/>
      <c r="M568" s="335"/>
      <c r="N568" s="335"/>
      <c r="O568" s="335"/>
      <c r="P568" s="444"/>
      <c r="S568" s="445"/>
    </row>
    <row r="569" spans="1:19" s="333" customFormat="1" ht="60" x14ac:dyDescent="0.25">
      <c r="A569" s="797"/>
      <c r="B569" s="335"/>
      <c r="C569" s="335"/>
      <c r="D569" s="129" t="s">
        <v>550</v>
      </c>
      <c r="E569" s="129" t="s">
        <v>2772</v>
      </c>
      <c r="F569" s="442">
        <v>796</v>
      </c>
      <c r="G569" s="441" t="s">
        <v>17</v>
      </c>
      <c r="H569" s="594">
        <v>12</v>
      </c>
      <c r="I569" s="442" t="s">
        <v>112</v>
      </c>
      <c r="J569" s="442" t="s">
        <v>113</v>
      </c>
      <c r="K569" s="443">
        <v>32033.879999999997</v>
      </c>
      <c r="L569" s="335"/>
      <c r="M569" s="335"/>
      <c r="N569" s="335"/>
      <c r="O569" s="335"/>
      <c r="P569" s="444"/>
      <c r="S569" s="445"/>
    </row>
    <row r="570" spans="1:19" s="333" customFormat="1" ht="180" x14ac:dyDescent="0.25">
      <c r="A570" s="798"/>
      <c r="B570" s="335"/>
      <c r="C570" s="335"/>
      <c r="D570" s="129" t="s">
        <v>551</v>
      </c>
      <c r="E570" s="129" t="s">
        <v>2773</v>
      </c>
      <c r="F570" s="442">
        <v>796</v>
      </c>
      <c r="G570" s="441" t="s">
        <v>17</v>
      </c>
      <c r="H570" s="594">
        <v>12</v>
      </c>
      <c r="I570" s="442" t="s">
        <v>112</v>
      </c>
      <c r="J570" s="442" t="s">
        <v>113</v>
      </c>
      <c r="K570" s="443">
        <v>72610.200000000012</v>
      </c>
      <c r="L570" s="335"/>
      <c r="M570" s="335"/>
      <c r="N570" s="335"/>
      <c r="O570" s="335"/>
      <c r="P570" s="444"/>
      <c r="S570" s="445"/>
    </row>
    <row r="571" spans="1:19" s="288" customFormat="1" ht="71.25" x14ac:dyDescent="0.25">
      <c r="A571" s="606">
        <v>98</v>
      </c>
      <c r="B571" s="317" t="s">
        <v>3707</v>
      </c>
      <c r="C571" s="317" t="s">
        <v>201</v>
      </c>
      <c r="D571" s="317" t="s">
        <v>3711</v>
      </c>
      <c r="E571" s="317" t="s">
        <v>3714</v>
      </c>
      <c r="F571" s="378" t="s">
        <v>135</v>
      </c>
      <c r="G571" s="343" t="s">
        <v>63</v>
      </c>
      <c r="H571" s="560">
        <v>1</v>
      </c>
      <c r="I571" s="318" t="s">
        <v>18</v>
      </c>
      <c r="J571" s="318" t="s">
        <v>2789</v>
      </c>
      <c r="K571" s="618" t="s">
        <v>4984</v>
      </c>
      <c r="L571" s="317" t="s">
        <v>886</v>
      </c>
      <c r="M571" s="317" t="s">
        <v>30</v>
      </c>
      <c r="N571" s="317" t="s">
        <v>170</v>
      </c>
      <c r="O571" s="317" t="s">
        <v>171</v>
      </c>
      <c r="P571" s="329">
        <v>5172</v>
      </c>
      <c r="Q571" s="317" t="s">
        <v>3710</v>
      </c>
    </row>
    <row r="572" spans="1:19" s="288" customFormat="1" ht="71.25" x14ac:dyDescent="0.25">
      <c r="A572" s="606">
        <v>99</v>
      </c>
      <c r="B572" s="317" t="s">
        <v>3707</v>
      </c>
      <c r="C572" s="317" t="s">
        <v>201</v>
      </c>
      <c r="D572" s="317" t="s">
        <v>3712</v>
      </c>
      <c r="E572" s="317" t="s">
        <v>3714</v>
      </c>
      <c r="F572" s="378" t="s">
        <v>135</v>
      </c>
      <c r="G572" s="343" t="s">
        <v>63</v>
      </c>
      <c r="H572" s="560">
        <v>1</v>
      </c>
      <c r="I572" s="318" t="s">
        <v>18</v>
      </c>
      <c r="J572" s="318" t="s">
        <v>2789</v>
      </c>
      <c r="K572" s="618" t="s">
        <v>4984</v>
      </c>
      <c r="L572" s="317" t="s">
        <v>886</v>
      </c>
      <c r="M572" s="317" t="s">
        <v>30</v>
      </c>
      <c r="N572" s="317" t="s">
        <v>170</v>
      </c>
      <c r="O572" s="317" t="s">
        <v>171</v>
      </c>
      <c r="P572" s="329">
        <v>5173</v>
      </c>
      <c r="Q572" s="317" t="s">
        <v>3710</v>
      </c>
    </row>
    <row r="573" spans="1:19" s="288" customFormat="1" ht="71.25" x14ac:dyDescent="0.25">
      <c r="A573" s="334">
        <v>100</v>
      </c>
      <c r="B573" s="317" t="s">
        <v>3707</v>
      </c>
      <c r="C573" s="317" t="s">
        <v>201</v>
      </c>
      <c r="D573" s="317" t="s">
        <v>3713</v>
      </c>
      <c r="E573" s="317" t="s">
        <v>3714</v>
      </c>
      <c r="F573" s="378" t="s">
        <v>135</v>
      </c>
      <c r="G573" s="343" t="s">
        <v>63</v>
      </c>
      <c r="H573" s="560">
        <v>1</v>
      </c>
      <c r="I573" s="318" t="s">
        <v>18</v>
      </c>
      <c r="J573" s="318" t="s">
        <v>2789</v>
      </c>
      <c r="K573" s="618" t="s">
        <v>4984</v>
      </c>
      <c r="L573" s="317" t="s">
        <v>886</v>
      </c>
      <c r="M573" s="317" t="s">
        <v>30</v>
      </c>
      <c r="N573" s="317" t="s">
        <v>170</v>
      </c>
      <c r="O573" s="317" t="s">
        <v>171</v>
      </c>
      <c r="P573" s="329">
        <v>5175</v>
      </c>
      <c r="Q573" s="317" t="s">
        <v>3710</v>
      </c>
    </row>
    <row r="574" spans="1:19" s="288" customFormat="1" ht="71.25" x14ac:dyDescent="0.25">
      <c r="A574" s="606">
        <v>111</v>
      </c>
      <c r="B574" s="317" t="s">
        <v>3707</v>
      </c>
      <c r="C574" s="317" t="s">
        <v>201</v>
      </c>
      <c r="D574" s="317" t="s">
        <v>3715</v>
      </c>
      <c r="E574" s="317" t="s">
        <v>3716</v>
      </c>
      <c r="F574" s="378" t="s">
        <v>135</v>
      </c>
      <c r="G574" s="343" t="s">
        <v>63</v>
      </c>
      <c r="H574" s="560">
        <v>1</v>
      </c>
      <c r="I574" s="318" t="s">
        <v>18</v>
      </c>
      <c r="J574" s="318" t="s">
        <v>2789</v>
      </c>
      <c r="K574" s="618" t="s">
        <v>4984</v>
      </c>
      <c r="L574" s="317" t="s">
        <v>2454</v>
      </c>
      <c r="M574" s="317" t="s">
        <v>30</v>
      </c>
      <c r="N574" s="317" t="s">
        <v>170</v>
      </c>
      <c r="O574" s="317" t="s">
        <v>171</v>
      </c>
      <c r="P574" s="329">
        <v>5178</v>
      </c>
      <c r="Q574" s="317" t="s">
        <v>3710</v>
      </c>
    </row>
    <row r="575" spans="1:19" s="288" customFormat="1" ht="71.25" x14ac:dyDescent="0.25">
      <c r="A575" s="606">
        <v>112</v>
      </c>
      <c r="B575" s="317" t="s">
        <v>3707</v>
      </c>
      <c r="C575" s="317" t="s">
        <v>201</v>
      </c>
      <c r="D575" s="317" t="s">
        <v>3717</v>
      </c>
      <c r="E575" s="317" t="s">
        <v>3716</v>
      </c>
      <c r="F575" s="378" t="s">
        <v>135</v>
      </c>
      <c r="G575" s="343" t="s">
        <v>63</v>
      </c>
      <c r="H575" s="560">
        <v>1</v>
      </c>
      <c r="I575" s="318" t="s">
        <v>18</v>
      </c>
      <c r="J575" s="318" t="s">
        <v>2789</v>
      </c>
      <c r="K575" s="618" t="s">
        <v>4984</v>
      </c>
      <c r="L575" s="317" t="s">
        <v>2454</v>
      </c>
      <c r="M575" s="317" t="s">
        <v>30</v>
      </c>
      <c r="N575" s="317" t="s">
        <v>170</v>
      </c>
      <c r="O575" s="317" t="s">
        <v>171</v>
      </c>
      <c r="P575" s="329">
        <v>5179</v>
      </c>
      <c r="Q575" s="317" t="s">
        <v>3710</v>
      </c>
    </row>
    <row r="576" spans="1:19" s="288" customFormat="1" ht="71.25" x14ac:dyDescent="0.25">
      <c r="A576" s="606">
        <v>113</v>
      </c>
      <c r="B576" s="317" t="s">
        <v>3707</v>
      </c>
      <c r="C576" s="317" t="s">
        <v>201</v>
      </c>
      <c r="D576" s="317" t="s">
        <v>3718</v>
      </c>
      <c r="E576" s="317" t="s">
        <v>3716</v>
      </c>
      <c r="F576" s="378" t="s">
        <v>135</v>
      </c>
      <c r="G576" s="343" t="s">
        <v>63</v>
      </c>
      <c r="H576" s="560">
        <v>1</v>
      </c>
      <c r="I576" s="318" t="s">
        <v>18</v>
      </c>
      <c r="J576" s="318" t="s">
        <v>2789</v>
      </c>
      <c r="K576" s="618" t="s">
        <v>4984</v>
      </c>
      <c r="L576" s="317" t="s">
        <v>2454</v>
      </c>
      <c r="M576" s="317" t="s">
        <v>30</v>
      </c>
      <c r="N576" s="317" t="s">
        <v>170</v>
      </c>
      <c r="O576" s="317" t="s">
        <v>171</v>
      </c>
      <c r="P576" s="329">
        <v>5180</v>
      </c>
      <c r="Q576" s="317" t="s">
        <v>3710</v>
      </c>
    </row>
    <row r="577" spans="1:17" s="288" customFormat="1" ht="71.25" x14ac:dyDescent="0.25">
      <c r="A577" s="606">
        <v>114</v>
      </c>
      <c r="B577" s="317" t="s">
        <v>3707</v>
      </c>
      <c r="C577" s="317" t="s">
        <v>201</v>
      </c>
      <c r="D577" s="317" t="s">
        <v>3719</v>
      </c>
      <c r="E577" s="317" t="s">
        <v>3716</v>
      </c>
      <c r="F577" s="378" t="s">
        <v>135</v>
      </c>
      <c r="G577" s="343" t="s">
        <v>63</v>
      </c>
      <c r="H577" s="560">
        <v>1</v>
      </c>
      <c r="I577" s="318" t="s">
        <v>18</v>
      </c>
      <c r="J577" s="318" t="s">
        <v>2789</v>
      </c>
      <c r="K577" s="618" t="s">
        <v>4984</v>
      </c>
      <c r="L577" s="317" t="s">
        <v>2454</v>
      </c>
      <c r="M577" s="317" t="s">
        <v>30</v>
      </c>
      <c r="N577" s="317" t="s">
        <v>170</v>
      </c>
      <c r="O577" s="317" t="s">
        <v>171</v>
      </c>
      <c r="P577" s="329">
        <v>5181</v>
      </c>
      <c r="Q577" s="317" t="s">
        <v>3710</v>
      </c>
    </row>
    <row r="578" spans="1:17" s="288" customFormat="1" ht="71.25" x14ac:dyDescent="0.25">
      <c r="A578" s="606">
        <v>115</v>
      </c>
      <c r="B578" s="317" t="s">
        <v>3707</v>
      </c>
      <c r="C578" s="317" t="s">
        <v>201</v>
      </c>
      <c r="D578" s="317" t="s">
        <v>3720</v>
      </c>
      <c r="E578" s="317" t="s">
        <v>3716</v>
      </c>
      <c r="F578" s="378" t="s">
        <v>135</v>
      </c>
      <c r="G578" s="343" t="s">
        <v>63</v>
      </c>
      <c r="H578" s="560">
        <v>1</v>
      </c>
      <c r="I578" s="318" t="s">
        <v>18</v>
      </c>
      <c r="J578" s="318" t="s">
        <v>2789</v>
      </c>
      <c r="K578" s="618" t="s">
        <v>4984</v>
      </c>
      <c r="L578" s="317" t="s">
        <v>2454</v>
      </c>
      <c r="M578" s="317" t="s">
        <v>30</v>
      </c>
      <c r="N578" s="317" t="s">
        <v>170</v>
      </c>
      <c r="O578" s="317" t="s">
        <v>171</v>
      </c>
      <c r="P578" s="329">
        <v>5182</v>
      </c>
      <c r="Q578" s="317" t="s">
        <v>3710</v>
      </c>
    </row>
    <row r="579" spans="1:17" s="288" customFormat="1" ht="85.5" x14ac:dyDescent="0.25">
      <c r="A579" s="606">
        <v>116</v>
      </c>
      <c r="B579" s="317" t="s">
        <v>3707</v>
      </c>
      <c r="C579" s="317" t="s">
        <v>201</v>
      </c>
      <c r="D579" s="317" t="s">
        <v>3721</v>
      </c>
      <c r="E579" s="317" t="s">
        <v>3722</v>
      </c>
      <c r="F579" s="378" t="s">
        <v>135</v>
      </c>
      <c r="G579" s="343" t="s">
        <v>63</v>
      </c>
      <c r="H579" s="560">
        <v>1</v>
      </c>
      <c r="I579" s="318" t="s">
        <v>18</v>
      </c>
      <c r="J579" s="318" t="s">
        <v>2789</v>
      </c>
      <c r="K579" s="618" t="s">
        <v>4984</v>
      </c>
      <c r="L579" s="317" t="s">
        <v>2454</v>
      </c>
      <c r="M579" s="317" t="s">
        <v>30</v>
      </c>
      <c r="N579" s="317" t="s">
        <v>170</v>
      </c>
      <c r="O579" s="317" t="s">
        <v>171</v>
      </c>
      <c r="P579" s="329">
        <v>5184</v>
      </c>
      <c r="Q579" s="317" t="s">
        <v>3710</v>
      </c>
    </row>
    <row r="580" spans="1:17" s="128" customFormat="1" ht="42.75" x14ac:dyDescent="0.25">
      <c r="A580" s="450">
        <v>120</v>
      </c>
      <c r="B580" s="311" t="s">
        <v>845</v>
      </c>
      <c r="C580" s="311" t="s">
        <v>846</v>
      </c>
      <c r="D580" s="311" t="s">
        <v>3737</v>
      </c>
      <c r="E580" s="310" t="s">
        <v>2679</v>
      </c>
      <c r="F580" s="311" t="s">
        <v>135</v>
      </c>
      <c r="G580" s="311" t="s">
        <v>63</v>
      </c>
      <c r="H580" s="559">
        <v>1</v>
      </c>
      <c r="I580" s="311" t="s">
        <v>2683</v>
      </c>
      <c r="J580" s="318" t="s">
        <v>2789</v>
      </c>
      <c r="K580" s="451">
        <v>2446493</v>
      </c>
      <c r="L580" s="317" t="s">
        <v>2587</v>
      </c>
      <c r="M580" s="311" t="s">
        <v>2491</v>
      </c>
      <c r="N580" s="311" t="s">
        <v>22</v>
      </c>
      <c r="O580" s="311" t="s">
        <v>171</v>
      </c>
      <c r="P580" s="315">
        <v>3014</v>
      </c>
      <c r="Q580" s="313" t="s">
        <v>165</v>
      </c>
    </row>
    <row r="581" spans="1:17" s="289" customFormat="1" ht="186" customHeight="1" x14ac:dyDescent="0.25">
      <c r="A581" s="609">
        <v>121</v>
      </c>
      <c r="B581" s="255" t="s">
        <v>167</v>
      </c>
      <c r="C581" s="255" t="s">
        <v>3368</v>
      </c>
      <c r="D581" s="255" t="s">
        <v>3730</v>
      </c>
      <c r="E581" s="255" t="s">
        <v>3731</v>
      </c>
      <c r="F581" s="331">
        <v>796</v>
      </c>
      <c r="G581" s="255" t="s">
        <v>17</v>
      </c>
      <c r="H581" s="562">
        <v>618</v>
      </c>
      <c r="I581" s="331" t="s">
        <v>18</v>
      </c>
      <c r="J581" s="318" t="s">
        <v>2789</v>
      </c>
      <c r="K581" s="341">
        <v>679800</v>
      </c>
      <c r="L581" s="255" t="s">
        <v>3732</v>
      </c>
      <c r="M581" s="255" t="s">
        <v>21</v>
      </c>
      <c r="N581" s="255" t="s">
        <v>22</v>
      </c>
      <c r="O581" s="255" t="s">
        <v>171</v>
      </c>
      <c r="P581" s="377" t="s">
        <v>3733</v>
      </c>
      <c r="Q581" s="434" t="s">
        <v>4489</v>
      </c>
    </row>
    <row r="582" spans="1:17" s="333" customFormat="1" ht="54.75" customHeight="1" x14ac:dyDescent="0.25">
      <c r="A582" s="795">
        <v>122</v>
      </c>
      <c r="B582" s="331" t="s">
        <v>1635</v>
      </c>
      <c r="C582" s="331" t="s">
        <v>1636</v>
      </c>
      <c r="D582" s="331" t="s">
        <v>1637</v>
      </c>
      <c r="E582" s="331" t="s">
        <v>1638</v>
      </c>
      <c r="F582" s="331">
        <v>715</v>
      </c>
      <c r="G582" s="331" t="s">
        <v>1639</v>
      </c>
      <c r="H582" s="562">
        <v>6857</v>
      </c>
      <c r="I582" s="331" t="s">
        <v>112</v>
      </c>
      <c r="J582" s="331" t="s">
        <v>113</v>
      </c>
      <c r="K582" s="332">
        <v>3709276.5</v>
      </c>
      <c r="L582" s="331" t="s">
        <v>1300</v>
      </c>
      <c r="M582" s="331" t="s">
        <v>8</v>
      </c>
      <c r="N582" s="331" t="s">
        <v>22</v>
      </c>
      <c r="O582" s="331" t="s">
        <v>23</v>
      </c>
      <c r="P582" s="444" t="s">
        <v>3735</v>
      </c>
    </row>
    <row r="583" spans="1:17" s="333" customFormat="1" ht="30" x14ac:dyDescent="0.25">
      <c r="A583" s="796"/>
      <c r="B583" s="331"/>
      <c r="C583" s="331"/>
      <c r="D583" s="335" t="s">
        <v>1640</v>
      </c>
      <c r="E583" s="335" t="s">
        <v>1641</v>
      </c>
      <c r="F583" s="335">
        <v>715</v>
      </c>
      <c r="G583" s="335" t="s">
        <v>1639</v>
      </c>
      <c r="H583" s="563">
        <v>1</v>
      </c>
      <c r="I583" s="335" t="s">
        <v>112</v>
      </c>
      <c r="J583" s="335" t="s">
        <v>113</v>
      </c>
      <c r="K583" s="342">
        <v>448.47</v>
      </c>
      <c r="L583" s="335"/>
      <c r="M583" s="335"/>
      <c r="N583" s="335"/>
      <c r="O583" s="335"/>
      <c r="P583" s="444"/>
    </row>
    <row r="584" spans="1:17" s="333" customFormat="1" ht="30" x14ac:dyDescent="0.25">
      <c r="A584" s="796"/>
      <c r="B584" s="331"/>
      <c r="C584" s="331"/>
      <c r="D584" s="335" t="s">
        <v>1642</v>
      </c>
      <c r="E584" s="335" t="s">
        <v>1641</v>
      </c>
      <c r="F584" s="335">
        <v>715</v>
      </c>
      <c r="G584" s="335" t="s">
        <v>1639</v>
      </c>
      <c r="H584" s="563">
        <v>5</v>
      </c>
      <c r="I584" s="335" t="s">
        <v>112</v>
      </c>
      <c r="J584" s="335" t="s">
        <v>113</v>
      </c>
      <c r="K584" s="342">
        <v>2242.35</v>
      </c>
      <c r="L584" s="335"/>
      <c r="M584" s="335"/>
      <c r="N584" s="335"/>
      <c r="O584" s="335"/>
      <c r="P584" s="444"/>
    </row>
    <row r="585" spans="1:17" s="333" customFormat="1" ht="30" x14ac:dyDescent="0.25">
      <c r="A585" s="796"/>
      <c r="B585" s="331"/>
      <c r="C585" s="331"/>
      <c r="D585" s="335" t="s">
        <v>1643</v>
      </c>
      <c r="E585" s="335" t="s">
        <v>1641</v>
      </c>
      <c r="F585" s="335">
        <v>715</v>
      </c>
      <c r="G585" s="335" t="s">
        <v>1639</v>
      </c>
      <c r="H585" s="563">
        <v>15</v>
      </c>
      <c r="I585" s="335" t="s">
        <v>112</v>
      </c>
      <c r="J585" s="335" t="s">
        <v>113</v>
      </c>
      <c r="K585" s="342">
        <v>6727.05</v>
      </c>
      <c r="L585" s="335"/>
      <c r="M585" s="335"/>
      <c r="N585" s="335"/>
      <c r="O585" s="335"/>
      <c r="P585" s="444"/>
    </row>
    <row r="586" spans="1:17" s="333" customFormat="1" ht="30" x14ac:dyDescent="0.25">
      <c r="A586" s="796"/>
      <c r="B586" s="331"/>
      <c r="C586" s="331"/>
      <c r="D586" s="335" t="s">
        <v>1644</v>
      </c>
      <c r="E586" s="335" t="s">
        <v>1641</v>
      </c>
      <c r="F586" s="335">
        <v>715</v>
      </c>
      <c r="G586" s="335" t="s">
        <v>1639</v>
      </c>
      <c r="H586" s="563">
        <v>57</v>
      </c>
      <c r="I586" s="335" t="s">
        <v>112</v>
      </c>
      <c r="J586" s="335" t="s">
        <v>113</v>
      </c>
      <c r="K586" s="342">
        <v>25562.79</v>
      </c>
      <c r="L586" s="335"/>
      <c r="M586" s="335"/>
      <c r="N586" s="335"/>
      <c r="O586" s="335"/>
      <c r="P586" s="444"/>
    </row>
    <row r="587" spans="1:17" s="333" customFormat="1" ht="30" x14ac:dyDescent="0.25">
      <c r="A587" s="796"/>
      <c r="B587" s="331"/>
      <c r="C587" s="331"/>
      <c r="D587" s="335" t="s">
        <v>1645</v>
      </c>
      <c r="E587" s="335" t="s">
        <v>1641</v>
      </c>
      <c r="F587" s="335">
        <v>715</v>
      </c>
      <c r="G587" s="335" t="s">
        <v>1639</v>
      </c>
      <c r="H587" s="563">
        <v>49</v>
      </c>
      <c r="I587" s="335" t="s">
        <v>112</v>
      </c>
      <c r="J587" s="335" t="s">
        <v>113</v>
      </c>
      <c r="K587" s="342">
        <v>21975.03</v>
      </c>
      <c r="L587" s="335"/>
      <c r="M587" s="335"/>
      <c r="N587" s="335"/>
      <c r="O587" s="335"/>
      <c r="P587" s="444"/>
    </row>
    <row r="588" spans="1:17" s="333" customFormat="1" ht="30" x14ac:dyDescent="0.25">
      <c r="A588" s="796"/>
      <c r="B588" s="331"/>
      <c r="C588" s="331"/>
      <c r="D588" s="335" t="s">
        <v>1646</v>
      </c>
      <c r="E588" s="335" t="s">
        <v>1641</v>
      </c>
      <c r="F588" s="335">
        <v>715</v>
      </c>
      <c r="G588" s="335" t="s">
        <v>1639</v>
      </c>
      <c r="H588" s="563">
        <v>16</v>
      </c>
      <c r="I588" s="335" t="s">
        <v>112</v>
      </c>
      <c r="J588" s="335" t="s">
        <v>113</v>
      </c>
      <c r="K588" s="342">
        <v>7175.52</v>
      </c>
      <c r="L588" s="335"/>
      <c r="M588" s="335"/>
      <c r="N588" s="335"/>
      <c r="O588" s="335"/>
      <c r="P588" s="444"/>
    </row>
    <row r="589" spans="1:17" s="333" customFormat="1" ht="30" x14ac:dyDescent="0.25">
      <c r="A589" s="796"/>
      <c r="B589" s="331"/>
      <c r="C589" s="331"/>
      <c r="D589" s="335" t="s">
        <v>1647</v>
      </c>
      <c r="E589" s="335" t="s">
        <v>1641</v>
      </c>
      <c r="F589" s="335">
        <v>715</v>
      </c>
      <c r="G589" s="335" t="s">
        <v>1639</v>
      </c>
      <c r="H589" s="563">
        <v>5</v>
      </c>
      <c r="I589" s="335" t="s">
        <v>112</v>
      </c>
      <c r="J589" s="335" t="s">
        <v>113</v>
      </c>
      <c r="K589" s="342">
        <v>2242.35</v>
      </c>
      <c r="L589" s="335"/>
      <c r="M589" s="335"/>
      <c r="N589" s="335"/>
      <c r="O589" s="335"/>
      <c r="P589" s="444"/>
    </row>
    <row r="590" spans="1:17" s="333" customFormat="1" ht="30" x14ac:dyDescent="0.25">
      <c r="A590" s="796"/>
      <c r="B590" s="331"/>
      <c r="C590" s="331"/>
      <c r="D590" s="335" t="s">
        <v>1648</v>
      </c>
      <c r="E590" s="335" t="s">
        <v>1641</v>
      </c>
      <c r="F590" s="335">
        <v>715</v>
      </c>
      <c r="G590" s="335" t="s">
        <v>1639</v>
      </c>
      <c r="H590" s="563">
        <v>1</v>
      </c>
      <c r="I590" s="335" t="s">
        <v>112</v>
      </c>
      <c r="J590" s="335" t="s">
        <v>113</v>
      </c>
      <c r="K590" s="342">
        <v>448.47</v>
      </c>
      <c r="L590" s="335"/>
      <c r="M590" s="335"/>
      <c r="N590" s="335"/>
      <c r="O590" s="335"/>
      <c r="P590" s="444"/>
    </row>
    <row r="591" spans="1:17" s="333" customFormat="1" ht="30" x14ac:dyDescent="0.25">
      <c r="A591" s="796"/>
      <c r="B591" s="331"/>
      <c r="C591" s="331"/>
      <c r="D591" s="335" t="s">
        <v>1649</v>
      </c>
      <c r="E591" s="335" t="s">
        <v>1641</v>
      </c>
      <c r="F591" s="335">
        <v>715</v>
      </c>
      <c r="G591" s="335" t="s">
        <v>1639</v>
      </c>
      <c r="H591" s="563">
        <v>1</v>
      </c>
      <c r="I591" s="335" t="s">
        <v>112</v>
      </c>
      <c r="J591" s="335" t="s">
        <v>113</v>
      </c>
      <c r="K591" s="342">
        <v>448.47</v>
      </c>
      <c r="L591" s="335"/>
      <c r="M591" s="335"/>
      <c r="N591" s="335"/>
      <c r="O591" s="335"/>
      <c r="P591" s="444"/>
    </row>
    <row r="592" spans="1:17" s="333" customFormat="1" ht="30" x14ac:dyDescent="0.25">
      <c r="A592" s="796"/>
      <c r="B592" s="331"/>
      <c r="C592" s="331"/>
      <c r="D592" s="335" t="s">
        <v>1650</v>
      </c>
      <c r="E592" s="335" t="s">
        <v>1651</v>
      </c>
      <c r="F592" s="335">
        <v>715</v>
      </c>
      <c r="G592" s="335" t="s">
        <v>1639</v>
      </c>
      <c r="H592" s="563">
        <v>4</v>
      </c>
      <c r="I592" s="335" t="s">
        <v>112</v>
      </c>
      <c r="J592" s="335" t="s">
        <v>113</v>
      </c>
      <c r="K592" s="342">
        <v>2346.12</v>
      </c>
      <c r="L592" s="335"/>
      <c r="M592" s="335"/>
      <c r="N592" s="335"/>
      <c r="O592" s="335"/>
      <c r="P592" s="444"/>
    </row>
    <row r="593" spans="1:16" s="333" customFormat="1" ht="30" x14ac:dyDescent="0.25">
      <c r="A593" s="796"/>
      <c r="B593" s="331"/>
      <c r="C593" s="331"/>
      <c r="D593" s="335" t="s">
        <v>1652</v>
      </c>
      <c r="E593" s="335" t="s">
        <v>1651</v>
      </c>
      <c r="F593" s="335">
        <v>715</v>
      </c>
      <c r="G593" s="335" t="s">
        <v>1639</v>
      </c>
      <c r="H593" s="563">
        <v>2</v>
      </c>
      <c r="I593" s="335" t="s">
        <v>112</v>
      </c>
      <c r="J593" s="335" t="s">
        <v>113</v>
      </c>
      <c r="K593" s="342">
        <v>1173.06</v>
      </c>
      <c r="L593" s="335"/>
      <c r="M593" s="335"/>
      <c r="N593" s="335"/>
      <c r="O593" s="335"/>
      <c r="P593" s="444"/>
    </row>
    <row r="594" spans="1:16" s="333" customFormat="1" ht="30" x14ac:dyDescent="0.25">
      <c r="A594" s="796"/>
      <c r="B594" s="331"/>
      <c r="C594" s="331"/>
      <c r="D594" s="335" t="s">
        <v>1653</v>
      </c>
      <c r="E594" s="335" t="s">
        <v>1651</v>
      </c>
      <c r="F594" s="335">
        <v>715</v>
      </c>
      <c r="G594" s="335" t="s">
        <v>1639</v>
      </c>
      <c r="H594" s="563">
        <v>32</v>
      </c>
      <c r="I594" s="335" t="s">
        <v>112</v>
      </c>
      <c r="J594" s="335" t="s">
        <v>113</v>
      </c>
      <c r="K594" s="342">
        <v>18768.96</v>
      </c>
      <c r="L594" s="335"/>
      <c r="M594" s="335"/>
      <c r="N594" s="335"/>
      <c r="O594" s="335"/>
      <c r="P594" s="444"/>
    </row>
    <row r="595" spans="1:16" s="333" customFormat="1" ht="30" x14ac:dyDescent="0.25">
      <c r="A595" s="796"/>
      <c r="B595" s="331"/>
      <c r="C595" s="331"/>
      <c r="D595" s="335" t="s">
        <v>1654</v>
      </c>
      <c r="E595" s="335" t="s">
        <v>1651</v>
      </c>
      <c r="F595" s="335">
        <v>715</v>
      </c>
      <c r="G595" s="335" t="s">
        <v>1639</v>
      </c>
      <c r="H595" s="563">
        <v>141</v>
      </c>
      <c r="I595" s="335" t="s">
        <v>112</v>
      </c>
      <c r="J595" s="335" t="s">
        <v>113</v>
      </c>
      <c r="K595" s="342">
        <v>82700.73</v>
      </c>
      <c r="L595" s="335"/>
      <c r="M595" s="335"/>
      <c r="N595" s="335"/>
      <c r="O595" s="335"/>
      <c r="P595" s="444"/>
    </row>
    <row r="596" spans="1:16" s="333" customFormat="1" ht="30" x14ac:dyDescent="0.25">
      <c r="A596" s="796"/>
      <c r="B596" s="331"/>
      <c r="C596" s="331"/>
      <c r="D596" s="335" t="s">
        <v>1655</v>
      </c>
      <c r="E596" s="335" t="s">
        <v>1651</v>
      </c>
      <c r="F596" s="335">
        <v>715</v>
      </c>
      <c r="G596" s="335" t="s">
        <v>1639</v>
      </c>
      <c r="H596" s="563">
        <v>352</v>
      </c>
      <c r="I596" s="335" t="s">
        <v>112</v>
      </c>
      <c r="J596" s="335" t="s">
        <v>113</v>
      </c>
      <c r="K596" s="342">
        <v>206458.56</v>
      </c>
      <c r="L596" s="335"/>
      <c r="M596" s="335"/>
      <c r="N596" s="335"/>
      <c r="O596" s="335"/>
      <c r="P596" s="444"/>
    </row>
    <row r="597" spans="1:16" s="333" customFormat="1" ht="30" x14ac:dyDescent="0.25">
      <c r="A597" s="796"/>
      <c r="B597" s="331"/>
      <c r="C597" s="331"/>
      <c r="D597" s="335" t="s">
        <v>1656</v>
      </c>
      <c r="E597" s="335" t="s">
        <v>1651</v>
      </c>
      <c r="F597" s="335">
        <v>715</v>
      </c>
      <c r="G597" s="335" t="s">
        <v>1639</v>
      </c>
      <c r="H597" s="563">
        <v>814</v>
      </c>
      <c r="I597" s="335" t="s">
        <v>112</v>
      </c>
      <c r="J597" s="335" t="s">
        <v>113</v>
      </c>
      <c r="K597" s="342">
        <v>477435.42</v>
      </c>
      <c r="L597" s="335"/>
      <c r="M597" s="335"/>
      <c r="N597" s="335"/>
      <c r="O597" s="335"/>
      <c r="P597" s="444"/>
    </row>
    <row r="598" spans="1:16" s="333" customFormat="1" ht="30" x14ac:dyDescent="0.25">
      <c r="A598" s="796"/>
      <c r="B598" s="331"/>
      <c r="C598" s="331"/>
      <c r="D598" s="335" t="s">
        <v>1657</v>
      </c>
      <c r="E598" s="335" t="s">
        <v>1651</v>
      </c>
      <c r="F598" s="335">
        <v>715</v>
      </c>
      <c r="G598" s="335" t="s">
        <v>1639</v>
      </c>
      <c r="H598" s="563">
        <v>694</v>
      </c>
      <c r="I598" s="335" t="s">
        <v>112</v>
      </c>
      <c r="J598" s="335" t="s">
        <v>113</v>
      </c>
      <c r="K598" s="342">
        <v>407051.82</v>
      </c>
      <c r="L598" s="335"/>
      <c r="M598" s="335"/>
      <c r="N598" s="335"/>
      <c r="O598" s="335"/>
      <c r="P598" s="444"/>
    </row>
    <row r="599" spans="1:16" s="333" customFormat="1" ht="30" x14ac:dyDescent="0.25">
      <c r="A599" s="796"/>
      <c r="B599" s="331"/>
      <c r="C599" s="331"/>
      <c r="D599" s="335" t="s">
        <v>1658</v>
      </c>
      <c r="E599" s="335" t="s">
        <v>1651</v>
      </c>
      <c r="F599" s="335">
        <v>715</v>
      </c>
      <c r="G599" s="335" t="s">
        <v>1639</v>
      </c>
      <c r="H599" s="563">
        <v>196</v>
      </c>
      <c r="I599" s="335" t="s">
        <v>112</v>
      </c>
      <c r="J599" s="335" t="s">
        <v>113</v>
      </c>
      <c r="K599" s="342">
        <v>114959.88</v>
      </c>
      <c r="L599" s="335"/>
      <c r="M599" s="335"/>
      <c r="N599" s="335"/>
      <c r="O599" s="335"/>
      <c r="P599" s="444"/>
    </row>
    <row r="600" spans="1:16" s="333" customFormat="1" ht="30" x14ac:dyDescent="0.25">
      <c r="A600" s="796"/>
      <c r="B600" s="331"/>
      <c r="C600" s="331"/>
      <c r="D600" s="335" t="s">
        <v>1659</v>
      </c>
      <c r="E600" s="335" t="s">
        <v>1651</v>
      </c>
      <c r="F600" s="335">
        <v>715</v>
      </c>
      <c r="G600" s="335" t="s">
        <v>1639</v>
      </c>
      <c r="H600" s="563">
        <v>109</v>
      </c>
      <c r="I600" s="335" t="s">
        <v>112</v>
      </c>
      <c r="J600" s="335" t="s">
        <v>113</v>
      </c>
      <c r="K600" s="342">
        <v>63931.77</v>
      </c>
      <c r="L600" s="335"/>
      <c r="M600" s="335"/>
      <c r="N600" s="335"/>
      <c r="O600" s="335"/>
      <c r="P600" s="444"/>
    </row>
    <row r="601" spans="1:16" s="333" customFormat="1" ht="30" x14ac:dyDescent="0.25">
      <c r="A601" s="796"/>
      <c r="B601" s="331"/>
      <c r="C601" s="331"/>
      <c r="D601" s="335" t="s">
        <v>1660</v>
      </c>
      <c r="E601" s="335" t="s">
        <v>1651</v>
      </c>
      <c r="F601" s="335">
        <v>715</v>
      </c>
      <c r="G601" s="335" t="s">
        <v>1639</v>
      </c>
      <c r="H601" s="563">
        <v>35</v>
      </c>
      <c r="I601" s="335" t="s">
        <v>112</v>
      </c>
      <c r="J601" s="335" t="s">
        <v>113</v>
      </c>
      <c r="K601" s="342">
        <v>20528.55</v>
      </c>
      <c r="L601" s="335"/>
      <c r="M601" s="335"/>
      <c r="N601" s="335"/>
      <c r="O601" s="335"/>
      <c r="P601" s="444"/>
    </row>
    <row r="602" spans="1:16" s="333" customFormat="1" ht="30" x14ac:dyDescent="0.25">
      <c r="A602" s="796"/>
      <c r="B602" s="331"/>
      <c r="C602" s="331"/>
      <c r="D602" s="335" t="s">
        <v>1661</v>
      </c>
      <c r="E602" s="335" t="s">
        <v>1651</v>
      </c>
      <c r="F602" s="335">
        <v>715</v>
      </c>
      <c r="G602" s="335" t="s">
        <v>1639</v>
      </c>
      <c r="H602" s="563">
        <v>6</v>
      </c>
      <c r="I602" s="335" t="s">
        <v>112</v>
      </c>
      <c r="J602" s="335" t="s">
        <v>113</v>
      </c>
      <c r="K602" s="342">
        <v>3519.18</v>
      </c>
      <c r="L602" s="335"/>
      <c r="M602" s="335"/>
      <c r="N602" s="335"/>
      <c r="O602" s="335"/>
      <c r="P602" s="444"/>
    </row>
    <row r="603" spans="1:16" s="333" customFormat="1" ht="30" x14ac:dyDescent="0.25">
      <c r="A603" s="796"/>
      <c r="B603" s="331"/>
      <c r="C603" s="331"/>
      <c r="D603" s="335" t="s">
        <v>1662</v>
      </c>
      <c r="E603" s="335" t="s">
        <v>1663</v>
      </c>
      <c r="F603" s="335">
        <v>715</v>
      </c>
      <c r="G603" s="335" t="s">
        <v>1639</v>
      </c>
      <c r="H603" s="563">
        <v>3</v>
      </c>
      <c r="I603" s="335" t="s">
        <v>112</v>
      </c>
      <c r="J603" s="335" t="s">
        <v>113</v>
      </c>
      <c r="K603" s="342">
        <v>2380.41</v>
      </c>
      <c r="L603" s="335"/>
      <c r="M603" s="335"/>
      <c r="N603" s="335"/>
      <c r="O603" s="335"/>
      <c r="P603" s="444"/>
    </row>
    <row r="604" spans="1:16" s="333" customFormat="1" ht="30" x14ac:dyDescent="0.25">
      <c r="A604" s="796"/>
      <c r="B604" s="331"/>
      <c r="C604" s="331"/>
      <c r="D604" s="335" t="s">
        <v>1664</v>
      </c>
      <c r="E604" s="335" t="s">
        <v>1663</v>
      </c>
      <c r="F604" s="335">
        <v>715</v>
      </c>
      <c r="G604" s="335" t="s">
        <v>1639</v>
      </c>
      <c r="H604" s="563">
        <v>5</v>
      </c>
      <c r="I604" s="335" t="s">
        <v>112</v>
      </c>
      <c r="J604" s="335" t="s">
        <v>113</v>
      </c>
      <c r="K604" s="342">
        <v>3967.35</v>
      </c>
      <c r="L604" s="335"/>
      <c r="M604" s="335"/>
      <c r="N604" s="335"/>
      <c r="O604" s="335"/>
      <c r="P604" s="444"/>
    </row>
    <row r="605" spans="1:16" s="333" customFormat="1" ht="30" x14ac:dyDescent="0.25">
      <c r="A605" s="796"/>
      <c r="B605" s="331"/>
      <c r="C605" s="331"/>
      <c r="D605" s="335" t="s">
        <v>1665</v>
      </c>
      <c r="E605" s="335" t="s">
        <v>1663</v>
      </c>
      <c r="F605" s="335">
        <v>715</v>
      </c>
      <c r="G605" s="335" t="s">
        <v>1639</v>
      </c>
      <c r="H605" s="563">
        <v>5</v>
      </c>
      <c r="I605" s="335" t="s">
        <v>112</v>
      </c>
      <c r="J605" s="335" t="s">
        <v>113</v>
      </c>
      <c r="K605" s="342">
        <v>3967.35</v>
      </c>
      <c r="L605" s="335"/>
      <c r="M605" s="335"/>
      <c r="N605" s="335"/>
      <c r="O605" s="335"/>
      <c r="P605" s="444"/>
    </row>
    <row r="606" spans="1:16" s="333" customFormat="1" ht="30" x14ac:dyDescent="0.25">
      <c r="A606" s="796"/>
      <c r="B606" s="331"/>
      <c r="C606" s="331"/>
      <c r="D606" s="335" t="s">
        <v>1666</v>
      </c>
      <c r="E606" s="335" t="s">
        <v>1663</v>
      </c>
      <c r="F606" s="335">
        <v>715</v>
      </c>
      <c r="G606" s="335" t="s">
        <v>1639</v>
      </c>
      <c r="H606" s="563">
        <v>3</v>
      </c>
      <c r="I606" s="335" t="s">
        <v>112</v>
      </c>
      <c r="J606" s="335" t="s">
        <v>113</v>
      </c>
      <c r="K606" s="342">
        <v>2380.41</v>
      </c>
      <c r="L606" s="335"/>
      <c r="M606" s="335"/>
      <c r="N606" s="335"/>
      <c r="O606" s="335"/>
      <c r="P606" s="444"/>
    </row>
    <row r="607" spans="1:16" s="333" customFormat="1" ht="30" x14ac:dyDescent="0.25">
      <c r="A607" s="796"/>
      <c r="B607" s="331"/>
      <c r="C607" s="331"/>
      <c r="D607" s="335" t="s">
        <v>1667</v>
      </c>
      <c r="E607" s="335" t="s">
        <v>1663</v>
      </c>
      <c r="F607" s="335">
        <v>715</v>
      </c>
      <c r="G607" s="335" t="s">
        <v>1639</v>
      </c>
      <c r="H607" s="563">
        <v>34</v>
      </c>
      <c r="I607" s="335" t="s">
        <v>112</v>
      </c>
      <c r="J607" s="335" t="s">
        <v>113</v>
      </c>
      <c r="K607" s="342">
        <v>26977.98</v>
      </c>
      <c r="L607" s="335"/>
      <c r="M607" s="335"/>
      <c r="N607" s="335"/>
      <c r="O607" s="335"/>
      <c r="P607" s="444"/>
    </row>
    <row r="608" spans="1:16" s="333" customFormat="1" ht="30" x14ac:dyDescent="0.25">
      <c r="A608" s="796"/>
      <c r="B608" s="331"/>
      <c r="C608" s="331"/>
      <c r="D608" s="335" t="s">
        <v>1668</v>
      </c>
      <c r="E608" s="335" t="s">
        <v>1663</v>
      </c>
      <c r="F608" s="335">
        <v>715</v>
      </c>
      <c r="G608" s="335" t="s">
        <v>1639</v>
      </c>
      <c r="H608" s="563">
        <v>88</v>
      </c>
      <c r="I608" s="335" t="s">
        <v>112</v>
      </c>
      <c r="J608" s="335" t="s">
        <v>113</v>
      </c>
      <c r="K608" s="342">
        <v>69825.36</v>
      </c>
      <c r="L608" s="335"/>
      <c r="M608" s="335"/>
      <c r="N608" s="335"/>
      <c r="O608" s="335"/>
      <c r="P608" s="444"/>
    </row>
    <row r="609" spans="1:16" s="333" customFormat="1" ht="30" x14ac:dyDescent="0.25">
      <c r="A609" s="796"/>
      <c r="B609" s="331"/>
      <c r="C609" s="331"/>
      <c r="D609" s="335" t="s">
        <v>1669</v>
      </c>
      <c r="E609" s="335" t="s">
        <v>1663</v>
      </c>
      <c r="F609" s="335">
        <v>715</v>
      </c>
      <c r="G609" s="335" t="s">
        <v>1639</v>
      </c>
      <c r="H609" s="563">
        <v>242</v>
      </c>
      <c r="I609" s="335" t="s">
        <v>112</v>
      </c>
      <c r="J609" s="335" t="s">
        <v>113</v>
      </c>
      <c r="K609" s="342">
        <v>192019.74</v>
      </c>
      <c r="L609" s="335"/>
      <c r="M609" s="335"/>
      <c r="N609" s="335"/>
      <c r="O609" s="335"/>
      <c r="P609" s="444"/>
    </row>
    <row r="610" spans="1:16" s="333" customFormat="1" ht="30" x14ac:dyDescent="0.25">
      <c r="A610" s="796"/>
      <c r="B610" s="331"/>
      <c r="C610" s="331"/>
      <c r="D610" s="335" t="s">
        <v>1670</v>
      </c>
      <c r="E610" s="335" t="s">
        <v>1663</v>
      </c>
      <c r="F610" s="335">
        <v>715</v>
      </c>
      <c r="G610" s="335" t="s">
        <v>1639</v>
      </c>
      <c r="H610" s="563">
        <v>194</v>
      </c>
      <c r="I610" s="335" t="s">
        <v>112</v>
      </c>
      <c r="J610" s="335" t="s">
        <v>113</v>
      </c>
      <c r="K610" s="342">
        <v>153933.18</v>
      </c>
      <c r="L610" s="335"/>
      <c r="M610" s="335"/>
      <c r="N610" s="335"/>
      <c r="O610" s="335"/>
      <c r="P610" s="444"/>
    </row>
    <row r="611" spans="1:16" s="333" customFormat="1" ht="30" x14ac:dyDescent="0.25">
      <c r="A611" s="796"/>
      <c r="B611" s="331"/>
      <c r="C611" s="331"/>
      <c r="D611" s="335" t="s">
        <v>1671</v>
      </c>
      <c r="E611" s="335" t="s">
        <v>1663</v>
      </c>
      <c r="F611" s="335">
        <v>715</v>
      </c>
      <c r="G611" s="335" t="s">
        <v>1639</v>
      </c>
      <c r="H611" s="563">
        <v>56</v>
      </c>
      <c r="I611" s="335" t="s">
        <v>112</v>
      </c>
      <c r="J611" s="335" t="s">
        <v>113</v>
      </c>
      <c r="K611" s="342">
        <v>44434.32</v>
      </c>
      <c r="L611" s="335"/>
      <c r="M611" s="335"/>
      <c r="N611" s="335"/>
      <c r="O611" s="335"/>
      <c r="P611" s="444"/>
    </row>
    <row r="612" spans="1:16" s="333" customFormat="1" ht="30" x14ac:dyDescent="0.25">
      <c r="A612" s="796"/>
      <c r="B612" s="331"/>
      <c r="C612" s="331"/>
      <c r="D612" s="335" t="s">
        <v>1672</v>
      </c>
      <c r="E612" s="335" t="s">
        <v>1663</v>
      </c>
      <c r="F612" s="335">
        <v>715</v>
      </c>
      <c r="G612" s="335" t="s">
        <v>1639</v>
      </c>
      <c r="H612" s="563">
        <v>29</v>
      </c>
      <c r="I612" s="335" t="s">
        <v>112</v>
      </c>
      <c r="J612" s="335" t="s">
        <v>113</v>
      </c>
      <c r="K612" s="342">
        <v>23010.63</v>
      </c>
      <c r="L612" s="335"/>
      <c r="M612" s="335"/>
      <c r="N612" s="335"/>
      <c r="O612" s="335"/>
      <c r="P612" s="444"/>
    </row>
    <row r="613" spans="1:16" s="333" customFormat="1" ht="30" x14ac:dyDescent="0.25">
      <c r="A613" s="796"/>
      <c r="B613" s="331"/>
      <c r="C613" s="331"/>
      <c r="D613" s="335" t="s">
        <v>1673</v>
      </c>
      <c r="E613" s="335" t="s">
        <v>1663</v>
      </c>
      <c r="F613" s="335">
        <v>715</v>
      </c>
      <c r="G613" s="335" t="s">
        <v>1639</v>
      </c>
      <c r="H613" s="563">
        <v>18</v>
      </c>
      <c r="I613" s="335" t="s">
        <v>112</v>
      </c>
      <c r="J613" s="335" t="s">
        <v>113</v>
      </c>
      <c r="K613" s="342">
        <v>14282.46</v>
      </c>
      <c r="L613" s="335"/>
      <c r="M613" s="335"/>
      <c r="N613" s="335"/>
      <c r="O613" s="335"/>
      <c r="P613" s="444"/>
    </row>
    <row r="614" spans="1:16" s="333" customFormat="1" ht="30" x14ac:dyDescent="0.25">
      <c r="A614" s="796"/>
      <c r="B614" s="331"/>
      <c r="C614" s="331"/>
      <c r="D614" s="335" t="s">
        <v>1674</v>
      </c>
      <c r="E614" s="335" t="s">
        <v>1663</v>
      </c>
      <c r="F614" s="335">
        <v>715</v>
      </c>
      <c r="G614" s="335" t="s">
        <v>1639</v>
      </c>
      <c r="H614" s="563">
        <v>5</v>
      </c>
      <c r="I614" s="335" t="s">
        <v>112</v>
      </c>
      <c r="J614" s="335" t="s">
        <v>113</v>
      </c>
      <c r="K614" s="342">
        <v>3967.35</v>
      </c>
      <c r="L614" s="335"/>
      <c r="M614" s="335"/>
      <c r="N614" s="335"/>
      <c r="O614" s="335"/>
      <c r="P614" s="444"/>
    </row>
    <row r="615" spans="1:16" s="333" customFormat="1" ht="30" x14ac:dyDescent="0.25">
      <c r="A615" s="796"/>
      <c r="B615" s="331"/>
      <c r="C615" s="331"/>
      <c r="D615" s="335" t="s">
        <v>1675</v>
      </c>
      <c r="E615" s="335" t="s">
        <v>1663</v>
      </c>
      <c r="F615" s="335">
        <v>715</v>
      </c>
      <c r="G615" s="335" t="s">
        <v>1639</v>
      </c>
      <c r="H615" s="563">
        <v>1</v>
      </c>
      <c r="I615" s="335" t="s">
        <v>112</v>
      </c>
      <c r="J615" s="335" t="s">
        <v>113</v>
      </c>
      <c r="K615" s="342">
        <v>639.41</v>
      </c>
      <c r="L615" s="335"/>
      <c r="M615" s="335"/>
      <c r="N615" s="335"/>
      <c r="O615" s="335"/>
      <c r="P615" s="444"/>
    </row>
    <row r="616" spans="1:16" s="333" customFormat="1" ht="30" x14ac:dyDescent="0.25">
      <c r="A616" s="796"/>
      <c r="B616" s="331"/>
      <c r="C616" s="331"/>
      <c r="D616" s="335" t="s">
        <v>1676</v>
      </c>
      <c r="E616" s="335" t="s">
        <v>1663</v>
      </c>
      <c r="F616" s="335">
        <v>715</v>
      </c>
      <c r="G616" s="335" t="s">
        <v>1639</v>
      </c>
      <c r="H616" s="563">
        <v>4</v>
      </c>
      <c r="I616" s="335" t="s">
        <v>112</v>
      </c>
      <c r="J616" s="335" t="s">
        <v>113</v>
      </c>
      <c r="K616" s="342">
        <v>2557.64</v>
      </c>
      <c r="L616" s="335"/>
      <c r="M616" s="335"/>
      <c r="N616" s="335"/>
      <c r="O616" s="335"/>
      <c r="P616" s="444"/>
    </row>
    <row r="617" spans="1:16" s="333" customFormat="1" ht="30" x14ac:dyDescent="0.25">
      <c r="A617" s="796"/>
      <c r="B617" s="331"/>
      <c r="C617" s="331"/>
      <c r="D617" s="335" t="s">
        <v>1677</v>
      </c>
      <c r="E617" s="335" t="s">
        <v>1663</v>
      </c>
      <c r="F617" s="335">
        <v>715</v>
      </c>
      <c r="G617" s="335" t="s">
        <v>1639</v>
      </c>
      <c r="H617" s="563">
        <v>53</v>
      </c>
      <c r="I617" s="335" t="s">
        <v>112</v>
      </c>
      <c r="J617" s="335" t="s">
        <v>113</v>
      </c>
      <c r="K617" s="342">
        <v>33888.730000000003</v>
      </c>
      <c r="L617" s="335"/>
      <c r="M617" s="335"/>
      <c r="N617" s="335"/>
      <c r="O617" s="335"/>
      <c r="P617" s="444"/>
    </row>
    <row r="618" spans="1:16" s="333" customFormat="1" ht="30" x14ac:dyDescent="0.25">
      <c r="A618" s="796"/>
      <c r="B618" s="331"/>
      <c r="C618" s="331"/>
      <c r="D618" s="335" t="s">
        <v>1678</v>
      </c>
      <c r="E618" s="335" t="s">
        <v>1663</v>
      </c>
      <c r="F618" s="335">
        <v>715</v>
      </c>
      <c r="G618" s="335" t="s">
        <v>1639</v>
      </c>
      <c r="H618" s="563">
        <v>157</v>
      </c>
      <c r="I618" s="335" t="s">
        <v>112</v>
      </c>
      <c r="J618" s="335" t="s">
        <v>113</v>
      </c>
      <c r="K618" s="342">
        <v>100387.37</v>
      </c>
      <c r="L618" s="335"/>
      <c r="M618" s="335"/>
      <c r="N618" s="335"/>
      <c r="O618" s="335"/>
      <c r="P618" s="444"/>
    </row>
    <row r="619" spans="1:16" s="333" customFormat="1" ht="30" x14ac:dyDescent="0.25">
      <c r="A619" s="796"/>
      <c r="B619" s="331"/>
      <c r="C619" s="331"/>
      <c r="D619" s="335" t="s">
        <v>1679</v>
      </c>
      <c r="E619" s="335" t="s">
        <v>1663</v>
      </c>
      <c r="F619" s="335">
        <v>715</v>
      </c>
      <c r="G619" s="335" t="s">
        <v>1639</v>
      </c>
      <c r="H619" s="563">
        <v>267</v>
      </c>
      <c r="I619" s="335" t="s">
        <v>112</v>
      </c>
      <c r="J619" s="335" t="s">
        <v>113</v>
      </c>
      <c r="K619" s="342">
        <v>170722.47</v>
      </c>
      <c r="L619" s="335"/>
      <c r="M619" s="335"/>
      <c r="N619" s="335"/>
      <c r="O619" s="335"/>
      <c r="P619" s="444"/>
    </row>
    <row r="620" spans="1:16" s="333" customFormat="1" ht="30" x14ac:dyDescent="0.25">
      <c r="A620" s="796"/>
      <c r="B620" s="331"/>
      <c r="C620" s="331"/>
      <c r="D620" s="335" t="s">
        <v>1680</v>
      </c>
      <c r="E620" s="335" t="s">
        <v>1663</v>
      </c>
      <c r="F620" s="335">
        <v>715</v>
      </c>
      <c r="G620" s="335" t="s">
        <v>1639</v>
      </c>
      <c r="H620" s="563">
        <v>245</v>
      </c>
      <c r="I620" s="335" t="s">
        <v>112</v>
      </c>
      <c r="J620" s="335" t="s">
        <v>113</v>
      </c>
      <c r="K620" s="342">
        <v>156655.45000000001</v>
      </c>
      <c r="L620" s="335"/>
      <c r="M620" s="335"/>
      <c r="N620" s="335"/>
      <c r="O620" s="335"/>
      <c r="P620" s="444"/>
    </row>
    <row r="621" spans="1:16" s="333" customFormat="1" ht="30" x14ac:dyDescent="0.25">
      <c r="A621" s="796"/>
      <c r="B621" s="331"/>
      <c r="C621" s="331"/>
      <c r="D621" s="335" t="s">
        <v>1681</v>
      </c>
      <c r="E621" s="335" t="s">
        <v>1663</v>
      </c>
      <c r="F621" s="335">
        <v>715</v>
      </c>
      <c r="G621" s="335" t="s">
        <v>1639</v>
      </c>
      <c r="H621" s="563">
        <v>61</v>
      </c>
      <c r="I621" s="335" t="s">
        <v>112</v>
      </c>
      <c r="J621" s="335" t="s">
        <v>113</v>
      </c>
      <c r="K621" s="342">
        <v>39004.01</v>
      </c>
      <c r="L621" s="335"/>
      <c r="M621" s="335"/>
      <c r="N621" s="335"/>
      <c r="O621" s="335"/>
      <c r="P621" s="444"/>
    </row>
    <row r="622" spans="1:16" s="333" customFormat="1" ht="30" x14ac:dyDescent="0.25">
      <c r="A622" s="796"/>
      <c r="B622" s="331"/>
      <c r="C622" s="331"/>
      <c r="D622" s="335" t="s">
        <v>1682</v>
      </c>
      <c r="E622" s="335" t="s">
        <v>1663</v>
      </c>
      <c r="F622" s="335">
        <v>715</v>
      </c>
      <c r="G622" s="335" t="s">
        <v>1639</v>
      </c>
      <c r="H622" s="563">
        <v>38</v>
      </c>
      <c r="I622" s="335" t="s">
        <v>112</v>
      </c>
      <c r="J622" s="335" t="s">
        <v>113</v>
      </c>
      <c r="K622" s="342">
        <v>24297.58</v>
      </c>
      <c r="L622" s="335"/>
      <c r="M622" s="335"/>
      <c r="N622" s="335"/>
      <c r="O622" s="335"/>
      <c r="P622" s="444"/>
    </row>
    <row r="623" spans="1:16" s="333" customFormat="1" ht="30" x14ac:dyDescent="0.25">
      <c r="A623" s="796"/>
      <c r="B623" s="331"/>
      <c r="C623" s="331"/>
      <c r="D623" s="335" t="s">
        <v>1683</v>
      </c>
      <c r="E623" s="335" t="s">
        <v>1663</v>
      </c>
      <c r="F623" s="335">
        <v>715</v>
      </c>
      <c r="G623" s="335" t="s">
        <v>1639</v>
      </c>
      <c r="H623" s="563">
        <v>17</v>
      </c>
      <c r="I623" s="335" t="s">
        <v>112</v>
      </c>
      <c r="J623" s="335" t="s">
        <v>113</v>
      </c>
      <c r="K623" s="342">
        <v>10869.97</v>
      </c>
      <c r="L623" s="335"/>
      <c r="M623" s="335"/>
      <c r="N623" s="335"/>
      <c r="O623" s="335"/>
      <c r="P623" s="444"/>
    </row>
    <row r="624" spans="1:16" s="333" customFormat="1" ht="30" x14ac:dyDescent="0.25">
      <c r="A624" s="796"/>
      <c r="B624" s="331"/>
      <c r="C624" s="331"/>
      <c r="D624" s="335" t="s">
        <v>1684</v>
      </c>
      <c r="E624" s="335" t="s">
        <v>1663</v>
      </c>
      <c r="F624" s="335">
        <v>715</v>
      </c>
      <c r="G624" s="335" t="s">
        <v>1639</v>
      </c>
      <c r="H624" s="563">
        <v>1</v>
      </c>
      <c r="I624" s="335" t="s">
        <v>112</v>
      </c>
      <c r="J624" s="335" t="s">
        <v>113</v>
      </c>
      <c r="K624" s="342">
        <v>639.41</v>
      </c>
      <c r="L624" s="335"/>
      <c r="M624" s="335"/>
      <c r="N624" s="335"/>
      <c r="O624" s="335"/>
      <c r="P624" s="444"/>
    </row>
    <row r="625" spans="1:16" s="333" customFormat="1" ht="30" x14ac:dyDescent="0.25">
      <c r="A625" s="796"/>
      <c r="B625" s="331"/>
      <c r="C625" s="331"/>
      <c r="D625" s="335" t="s">
        <v>1685</v>
      </c>
      <c r="E625" s="335" t="s">
        <v>1686</v>
      </c>
      <c r="F625" s="335">
        <v>715</v>
      </c>
      <c r="G625" s="335" t="s">
        <v>1639</v>
      </c>
      <c r="H625" s="563">
        <v>1</v>
      </c>
      <c r="I625" s="335" t="s">
        <v>112</v>
      </c>
      <c r="J625" s="335" t="s">
        <v>113</v>
      </c>
      <c r="K625" s="342">
        <v>672.88</v>
      </c>
      <c r="L625" s="335"/>
      <c r="M625" s="335"/>
      <c r="N625" s="335"/>
      <c r="O625" s="335"/>
      <c r="P625" s="444"/>
    </row>
    <row r="626" spans="1:16" s="333" customFormat="1" ht="30" x14ac:dyDescent="0.25">
      <c r="A626" s="796"/>
      <c r="B626" s="331"/>
      <c r="C626" s="331"/>
      <c r="D626" s="335" t="s">
        <v>1687</v>
      </c>
      <c r="E626" s="335" t="s">
        <v>1686</v>
      </c>
      <c r="F626" s="335">
        <v>715</v>
      </c>
      <c r="G626" s="335" t="s">
        <v>1639</v>
      </c>
      <c r="H626" s="563">
        <v>1</v>
      </c>
      <c r="I626" s="335" t="s">
        <v>112</v>
      </c>
      <c r="J626" s="335" t="s">
        <v>113</v>
      </c>
      <c r="K626" s="342">
        <v>672.88</v>
      </c>
      <c r="L626" s="335"/>
      <c r="M626" s="335"/>
      <c r="N626" s="335"/>
      <c r="O626" s="335"/>
      <c r="P626" s="444"/>
    </row>
    <row r="627" spans="1:16" s="333" customFormat="1" ht="30" x14ac:dyDescent="0.25">
      <c r="A627" s="796"/>
      <c r="B627" s="331"/>
      <c r="C627" s="331"/>
      <c r="D627" s="335" t="s">
        <v>1688</v>
      </c>
      <c r="E627" s="335" t="s">
        <v>1686</v>
      </c>
      <c r="F627" s="335">
        <v>715</v>
      </c>
      <c r="G627" s="335" t="s">
        <v>1639</v>
      </c>
      <c r="H627" s="563">
        <v>3</v>
      </c>
      <c r="I627" s="335" t="s">
        <v>112</v>
      </c>
      <c r="J627" s="335" t="s">
        <v>113</v>
      </c>
      <c r="K627" s="342">
        <v>2018.64</v>
      </c>
      <c r="L627" s="335"/>
      <c r="M627" s="335"/>
      <c r="N627" s="335"/>
      <c r="O627" s="335"/>
      <c r="P627" s="444"/>
    </row>
    <row r="628" spans="1:16" s="333" customFormat="1" ht="30" x14ac:dyDescent="0.25">
      <c r="A628" s="796"/>
      <c r="B628" s="331"/>
      <c r="C628" s="331"/>
      <c r="D628" s="335" t="s">
        <v>1689</v>
      </c>
      <c r="E628" s="335" t="s">
        <v>1686</v>
      </c>
      <c r="F628" s="335">
        <v>715</v>
      </c>
      <c r="G628" s="335" t="s">
        <v>1639</v>
      </c>
      <c r="H628" s="563">
        <v>42</v>
      </c>
      <c r="I628" s="335" t="s">
        <v>112</v>
      </c>
      <c r="J628" s="335" t="s">
        <v>113</v>
      </c>
      <c r="K628" s="342">
        <v>28260.959999999999</v>
      </c>
      <c r="L628" s="335"/>
      <c r="M628" s="335"/>
      <c r="N628" s="335"/>
      <c r="O628" s="335"/>
      <c r="P628" s="444"/>
    </row>
    <row r="629" spans="1:16" s="333" customFormat="1" ht="30" x14ac:dyDescent="0.25">
      <c r="A629" s="796"/>
      <c r="B629" s="331"/>
      <c r="C629" s="331"/>
      <c r="D629" s="335" t="s">
        <v>1690</v>
      </c>
      <c r="E629" s="335" t="s">
        <v>1686</v>
      </c>
      <c r="F629" s="335">
        <v>715</v>
      </c>
      <c r="G629" s="335" t="s">
        <v>1639</v>
      </c>
      <c r="H629" s="563">
        <v>47</v>
      </c>
      <c r="I629" s="335" t="s">
        <v>112</v>
      </c>
      <c r="J629" s="335" t="s">
        <v>113</v>
      </c>
      <c r="K629" s="342">
        <v>31625.360000000001</v>
      </c>
      <c r="L629" s="335"/>
      <c r="M629" s="335"/>
      <c r="N629" s="335"/>
      <c r="O629" s="335"/>
      <c r="P629" s="444"/>
    </row>
    <row r="630" spans="1:16" s="333" customFormat="1" ht="30" x14ac:dyDescent="0.25">
      <c r="A630" s="796"/>
      <c r="B630" s="331"/>
      <c r="C630" s="331"/>
      <c r="D630" s="335" t="s">
        <v>1691</v>
      </c>
      <c r="E630" s="335" t="s">
        <v>1686</v>
      </c>
      <c r="F630" s="335">
        <v>715</v>
      </c>
      <c r="G630" s="335" t="s">
        <v>1639</v>
      </c>
      <c r="H630" s="563">
        <v>9</v>
      </c>
      <c r="I630" s="335" t="s">
        <v>112</v>
      </c>
      <c r="J630" s="335" t="s">
        <v>113</v>
      </c>
      <c r="K630" s="342">
        <v>6055.92</v>
      </c>
      <c r="L630" s="335"/>
      <c r="M630" s="335"/>
      <c r="N630" s="335"/>
      <c r="O630" s="335"/>
      <c r="P630" s="444"/>
    </row>
    <row r="631" spans="1:16" s="333" customFormat="1" ht="30" x14ac:dyDescent="0.25">
      <c r="A631" s="796"/>
      <c r="B631" s="331"/>
      <c r="C631" s="331"/>
      <c r="D631" s="335" t="s">
        <v>1692</v>
      </c>
      <c r="E631" s="335" t="s">
        <v>1686</v>
      </c>
      <c r="F631" s="335">
        <v>715</v>
      </c>
      <c r="G631" s="335" t="s">
        <v>1639</v>
      </c>
      <c r="H631" s="563">
        <v>3</v>
      </c>
      <c r="I631" s="335" t="s">
        <v>112</v>
      </c>
      <c r="J631" s="335" t="s">
        <v>113</v>
      </c>
      <c r="K631" s="342">
        <v>2018.64</v>
      </c>
      <c r="L631" s="335"/>
      <c r="M631" s="335"/>
      <c r="N631" s="335"/>
      <c r="O631" s="335"/>
      <c r="P631" s="444"/>
    </row>
    <row r="632" spans="1:16" s="333" customFormat="1" ht="30" x14ac:dyDescent="0.25">
      <c r="A632" s="796"/>
      <c r="B632" s="331"/>
      <c r="C632" s="331"/>
      <c r="D632" s="335" t="s">
        <v>1693</v>
      </c>
      <c r="E632" s="335" t="s">
        <v>1651</v>
      </c>
      <c r="F632" s="335">
        <v>715</v>
      </c>
      <c r="G632" s="335" t="s">
        <v>1639</v>
      </c>
      <c r="H632" s="563">
        <v>6</v>
      </c>
      <c r="I632" s="335" t="s">
        <v>112</v>
      </c>
      <c r="J632" s="335" t="s">
        <v>113</v>
      </c>
      <c r="K632" s="342">
        <v>3726.12</v>
      </c>
      <c r="L632" s="335"/>
      <c r="M632" s="335"/>
      <c r="N632" s="335"/>
      <c r="O632" s="335"/>
      <c r="P632" s="444"/>
    </row>
    <row r="633" spans="1:16" s="333" customFormat="1" ht="30" x14ac:dyDescent="0.25">
      <c r="A633" s="796"/>
      <c r="B633" s="331"/>
      <c r="C633" s="331"/>
      <c r="D633" s="335" t="s">
        <v>1694</v>
      </c>
      <c r="E633" s="335" t="s">
        <v>1651</v>
      </c>
      <c r="F633" s="335">
        <v>715</v>
      </c>
      <c r="G633" s="335" t="s">
        <v>1639</v>
      </c>
      <c r="H633" s="563">
        <v>27</v>
      </c>
      <c r="I633" s="335" t="s">
        <v>112</v>
      </c>
      <c r="J633" s="335" t="s">
        <v>113</v>
      </c>
      <c r="K633" s="342">
        <v>16767.54</v>
      </c>
      <c r="L633" s="335"/>
      <c r="M633" s="335"/>
      <c r="N633" s="335"/>
      <c r="O633" s="335"/>
      <c r="P633" s="444"/>
    </row>
    <row r="634" spans="1:16" s="333" customFormat="1" ht="30" x14ac:dyDescent="0.25">
      <c r="A634" s="796"/>
      <c r="B634" s="331"/>
      <c r="C634" s="331"/>
      <c r="D634" s="335" t="s">
        <v>1695</v>
      </c>
      <c r="E634" s="335" t="s">
        <v>1651</v>
      </c>
      <c r="F634" s="335">
        <v>715</v>
      </c>
      <c r="G634" s="335" t="s">
        <v>1639</v>
      </c>
      <c r="H634" s="563">
        <v>60</v>
      </c>
      <c r="I634" s="335" t="s">
        <v>112</v>
      </c>
      <c r="J634" s="335" t="s">
        <v>113</v>
      </c>
      <c r="K634" s="342">
        <v>37261.199999999997</v>
      </c>
      <c r="L634" s="335"/>
      <c r="M634" s="335"/>
      <c r="N634" s="335"/>
      <c r="O634" s="335"/>
      <c r="P634" s="444"/>
    </row>
    <row r="635" spans="1:16" s="333" customFormat="1" ht="30" x14ac:dyDescent="0.25">
      <c r="A635" s="796"/>
      <c r="B635" s="331"/>
      <c r="C635" s="331"/>
      <c r="D635" s="335" t="s">
        <v>1696</v>
      </c>
      <c r="E635" s="335" t="s">
        <v>1651</v>
      </c>
      <c r="F635" s="335">
        <v>715</v>
      </c>
      <c r="G635" s="335" t="s">
        <v>1639</v>
      </c>
      <c r="H635" s="563">
        <v>34</v>
      </c>
      <c r="I635" s="335" t="s">
        <v>112</v>
      </c>
      <c r="J635" s="335" t="s">
        <v>113</v>
      </c>
      <c r="K635" s="342">
        <v>21114.68</v>
      </c>
      <c r="L635" s="335"/>
      <c r="M635" s="335"/>
      <c r="N635" s="335"/>
      <c r="O635" s="335"/>
      <c r="P635" s="444"/>
    </row>
    <row r="636" spans="1:16" s="333" customFormat="1" ht="30" x14ac:dyDescent="0.25">
      <c r="A636" s="796"/>
      <c r="B636" s="331"/>
      <c r="C636" s="331"/>
      <c r="D636" s="335" t="s">
        <v>1697</v>
      </c>
      <c r="E636" s="335" t="s">
        <v>1651</v>
      </c>
      <c r="F636" s="335">
        <v>715</v>
      </c>
      <c r="G636" s="335" t="s">
        <v>1639</v>
      </c>
      <c r="H636" s="563">
        <v>12</v>
      </c>
      <c r="I636" s="335" t="s">
        <v>112</v>
      </c>
      <c r="J636" s="335" t="s">
        <v>113</v>
      </c>
      <c r="K636" s="342">
        <v>7452.24</v>
      </c>
      <c r="L636" s="335"/>
      <c r="M636" s="335"/>
      <c r="N636" s="335"/>
      <c r="O636" s="335"/>
      <c r="P636" s="444"/>
    </row>
    <row r="637" spans="1:16" s="333" customFormat="1" ht="30" x14ac:dyDescent="0.25">
      <c r="A637" s="796"/>
      <c r="B637" s="331"/>
      <c r="C637" s="331"/>
      <c r="D637" s="335" t="s">
        <v>1698</v>
      </c>
      <c r="E637" s="335" t="s">
        <v>1651</v>
      </c>
      <c r="F637" s="335">
        <v>715</v>
      </c>
      <c r="G637" s="335" t="s">
        <v>1639</v>
      </c>
      <c r="H637" s="563">
        <v>7</v>
      </c>
      <c r="I637" s="335" t="s">
        <v>112</v>
      </c>
      <c r="J637" s="335" t="s">
        <v>113</v>
      </c>
      <c r="K637" s="342">
        <v>4347.1400000000003</v>
      </c>
      <c r="L637" s="335"/>
      <c r="M637" s="335"/>
      <c r="N637" s="335"/>
      <c r="O637" s="335"/>
      <c r="P637" s="444"/>
    </row>
    <row r="638" spans="1:16" s="333" customFormat="1" ht="30" x14ac:dyDescent="0.25">
      <c r="A638" s="796"/>
      <c r="B638" s="331"/>
      <c r="C638" s="331"/>
      <c r="D638" s="335" t="s">
        <v>1699</v>
      </c>
      <c r="E638" s="335" t="s">
        <v>1651</v>
      </c>
      <c r="F638" s="335">
        <v>715</v>
      </c>
      <c r="G638" s="335" t="s">
        <v>1639</v>
      </c>
      <c r="H638" s="563">
        <v>2</v>
      </c>
      <c r="I638" s="335" t="s">
        <v>112</v>
      </c>
      <c r="J638" s="335" t="s">
        <v>113</v>
      </c>
      <c r="K638" s="342">
        <v>1242.04</v>
      </c>
      <c r="L638" s="335"/>
      <c r="M638" s="335"/>
      <c r="N638" s="335"/>
      <c r="O638" s="335"/>
      <c r="P638" s="444"/>
    </row>
    <row r="639" spans="1:16" s="333" customFormat="1" ht="30" x14ac:dyDescent="0.25">
      <c r="A639" s="796"/>
      <c r="B639" s="331"/>
      <c r="C639" s="331"/>
      <c r="D639" s="335" t="s">
        <v>1700</v>
      </c>
      <c r="E639" s="335" t="s">
        <v>1701</v>
      </c>
      <c r="F639" s="335">
        <v>715</v>
      </c>
      <c r="G639" s="335" t="s">
        <v>1639</v>
      </c>
      <c r="H639" s="563">
        <v>1</v>
      </c>
      <c r="I639" s="335" t="s">
        <v>112</v>
      </c>
      <c r="J639" s="335" t="s">
        <v>113</v>
      </c>
      <c r="K639" s="342">
        <v>1825.42</v>
      </c>
      <c r="L639" s="335"/>
      <c r="M639" s="335"/>
      <c r="N639" s="335"/>
      <c r="O639" s="335"/>
      <c r="P639" s="444"/>
    </row>
    <row r="640" spans="1:16" s="333" customFormat="1" ht="30" x14ac:dyDescent="0.25">
      <c r="A640" s="796"/>
      <c r="B640" s="331"/>
      <c r="C640" s="331"/>
      <c r="D640" s="335" t="s">
        <v>1702</v>
      </c>
      <c r="E640" s="335" t="s">
        <v>1701</v>
      </c>
      <c r="F640" s="335">
        <v>715</v>
      </c>
      <c r="G640" s="335" t="s">
        <v>1639</v>
      </c>
      <c r="H640" s="563">
        <v>7</v>
      </c>
      <c r="I640" s="335" t="s">
        <v>112</v>
      </c>
      <c r="J640" s="335" t="s">
        <v>113</v>
      </c>
      <c r="K640" s="342">
        <v>12777.94</v>
      </c>
      <c r="L640" s="335"/>
      <c r="M640" s="335"/>
      <c r="N640" s="335"/>
      <c r="O640" s="335"/>
      <c r="P640" s="444"/>
    </row>
    <row r="641" spans="1:16" s="333" customFormat="1" ht="30" x14ac:dyDescent="0.25">
      <c r="A641" s="796"/>
      <c r="B641" s="331"/>
      <c r="C641" s="331"/>
      <c r="D641" s="335" t="s">
        <v>1703</v>
      </c>
      <c r="E641" s="335" t="s">
        <v>1701</v>
      </c>
      <c r="F641" s="335">
        <v>715</v>
      </c>
      <c r="G641" s="335" t="s">
        <v>1639</v>
      </c>
      <c r="H641" s="563">
        <v>11</v>
      </c>
      <c r="I641" s="335" t="s">
        <v>112</v>
      </c>
      <c r="J641" s="335" t="s">
        <v>113</v>
      </c>
      <c r="K641" s="342">
        <v>20079.62</v>
      </c>
      <c r="L641" s="335"/>
      <c r="M641" s="335"/>
      <c r="N641" s="335"/>
      <c r="O641" s="335"/>
      <c r="P641" s="444"/>
    </row>
    <row r="642" spans="1:16" s="333" customFormat="1" ht="30" x14ac:dyDescent="0.25">
      <c r="A642" s="796"/>
      <c r="B642" s="331"/>
      <c r="C642" s="331"/>
      <c r="D642" s="335" t="s">
        <v>1704</v>
      </c>
      <c r="E642" s="335" t="s">
        <v>1701</v>
      </c>
      <c r="F642" s="335">
        <v>715</v>
      </c>
      <c r="G642" s="335" t="s">
        <v>1639</v>
      </c>
      <c r="H642" s="563">
        <v>4</v>
      </c>
      <c r="I642" s="335" t="s">
        <v>112</v>
      </c>
      <c r="J642" s="335" t="s">
        <v>113</v>
      </c>
      <c r="K642" s="342">
        <v>7301.68</v>
      </c>
      <c r="L642" s="335"/>
      <c r="M642" s="335"/>
      <c r="N642" s="335"/>
      <c r="O642" s="335"/>
      <c r="P642" s="444"/>
    </row>
    <row r="643" spans="1:16" s="333" customFormat="1" ht="60" x14ac:dyDescent="0.25">
      <c r="A643" s="796"/>
      <c r="B643" s="331"/>
      <c r="C643" s="331"/>
      <c r="D643" s="335" t="s">
        <v>1705</v>
      </c>
      <c r="E643" s="335" t="s">
        <v>1706</v>
      </c>
      <c r="F643" s="335">
        <v>715</v>
      </c>
      <c r="G643" s="335" t="s">
        <v>1639</v>
      </c>
      <c r="H643" s="563">
        <v>4</v>
      </c>
      <c r="I643" s="335" t="s">
        <v>112</v>
      </c>
      <c r="J643" s="335" t="s">
        <v>113</v>
      </c>
      <c r="K643" s="342">
        <v>685.44</v>
      </c>
      <c r="L643" s="335"/>
      <c r="M643" s="335"/>
      <c r="N643" s="335"/>
      <c r="O643" s="335"/>
      <c r="P643" s="444"/>
    </row>
    <row r="644" spans="1:16" s="333" customFormat="1" ht="60" x14ac:dyDescent="0.25">
      <c r="A644" s="796"/>
      <c r="B644" s="331"/>
      <c r="C644" s="331"/>
      <c r="D644" s="335" t="s">
        <v>1707</v>
      </c>
      <c r="E644" s="335" t="s">
        <v>1706</v>
      </c>
      <c r="F644" s="335">
        <v>715</v>
      </c>
      <c r="G644" s="335" t="s">
        <v>1639</v>
      </c>
      <c r="H644" s="563">
        <v>17</v>
      </c>
      <c r="I644" s="335" t="s">
        <v>112</v>
      </c>
      <c r="J644" s="335" t="s">
        <v>113</v>
      </c>
      <c r="K644" s="342">
        <v>2913.12</v>
      </c>
      <c r="L644" s="335"/>
      <c r="M644" s="335"/>
      <c r="N644" s="335"/>
      <c r="O644" s="335"/>
      <c r="P644" s="444"/>
    </row>
    <row r="645" spans="1:16" s="333" customFormat="1" ht="60" x14ac:dyDescent="0.25">
      <c r="A645" s="796"/>
      <c r="B645" s="331"/>
      <c r="C645" s="331"/>
      <c r="D645" s="335" t="s">
        <v>1708</v>
      </c>
      <c r="E645" s="335" t="s">
        <v>1706</v>
      </c>
      <c r="F645" s="335">
        <v>715</v>
      </c>
      <c r="G645" s="335" t="s">
        <v>1639</v>
      </c>
      <c r="H645" s="563">
        <v>21</v>
      </c>
      <c r="I645" s="335" t="s">
        <v>112</v>
      </c>
      <c r="J645" s="335" t="s">
        <v>113</v>
      </c>
      <c r="K645" s="342">
        <v>3598.56</v>
      </c>
      <c r="L645" s="335"/>
      <c r="M645" s="335"/>
      <c r="N645" s="335"/>
      <c r="O645" s="335"/>
      <c r="P645" s="444"/>
    </row>
    <row r="646" spans="1:16" s="333" customFormat="1" ht="60" x14ac:dyDescent="0.25">
      <c r="A646" s="796"/>
      <c r="B646" s="331"/>
      <c r="C646" s="331"/>
      <c r="D646" s="335" t="s">
        <v>1709</v>
      </c>
      <c r="E646" s="335" t="s">
        <v>1706</v>
      </c>
      <c r="F646" s="335">
        <v>715</v>
      </c>
      <c r="G646" s="335" t="s">
        <v>1639</v>
      </c>
      <c r="H646" s="563">
        <v>8</v>
      </c>
      <c r="I646" s="335" t="s">
        <v>112</v>
      </c>
      <c r="J646" s="335" t="s">
        <v>113</v>
      </c>
      <c r="K646" s="342">
        <v>1370.88</v>
      </c>
      <c r="L646" s="335"/>
      <c r="M646" s="335"/>
      <c r="N646" s="335"/>
      <c r="O646" s="335"/>
      <c r="P646" s="444"/>
    </row>
    <row r="647" spans="1:16" s="333" customFormat="1" ht="60" x14ac:dyDescent="0.25">
      <c r="A647" s="796"/>
      <c r="B647" s="331"/>
      <c r="C647" s="331"/>
      <c r="D647" s="335" t="s">
        <v>1710</v>
      </c>
      <c r="E647" s="335" t="s">
        <v>1706</v>
      </c>
      <c r="F647" s="335">
        <v>715</v>
      </c>
      <c r="G647" s="335" t="s">
        <v>1639</v>
      </c>
      <c r="H647" s="563">
        <v>1</v>
      </c>
      <c r="I647" s="335" t="s">
        <v>112</v>
      </c>
      <c r="J647" s="335" t="s">
        <v>113</v>
      </c>
      <c r="K647" s="342">
        <v>171.36</v>
      </c>
      <c r="L647" s="335"/>
      <c r="M647" s="335"/>
      <c r="N647" s="335"/>
      <c r="O647" s="335"/>
      <c r="P647" s="444"/>
    </row>
    <row r="648" spans="1:16" s="333" customFormat="1" ht="60" x14ac:dyDescent="0.25">
      <c r="A648" s="796"/>
      <c r="B648" s="331"/>
      <c r="C648" s="331"/>
      <c r="D648" s="335" t="s">
        <v>1711</v>
      </c>
      <c r="E648" s="335" t="s">
        <v>1706</v>
      </c>
      <c r="F648" s="335">
        <v>715</v>
      </c>
      <c r="G648" s="335" t="s">
        <v>1639</v>
      </c>
      <c r="H648" s="563">
        <v>1</v>
      </c>
      <c r="I648" s="335" t="s">
        <v>112</v>
      </c>
      <c r="J648" s="335" t="s">
        <v>113</v>
      </c>
      <c r="K648" s="342">
        <v>171.36</v>
      </c>
      <c r="L648" s="335"/>
      <c r="M648" s="335"/>
      <c r="N648" s="335"/>
      <c r="O648" s="335"/>
      <c r="P648" s="444"/>
    </row>
    <row r="649" spans="1:16" s="333" customFormat="1" x14ac:dyDescent="0.25">
      <c r="A649" s="796"/>
      <c r="B649" s="331"/>
      <c r="C649" s="331"/>
      <c r="D649" s="335" t="s">
        <v>1712</v>
      </c>
      <c r="E649" s="335" t="s">
        <v>1706</v>
      </c>
      <c r="F649" s="335">
        <v>715</v>
      </c>
      <c r="G649" s="335" t="s">
        <v>1639</v>
      </c>
      <c r="H649" s="563">
        <v>1</v>
      </c>
      <c r="I649" s="335" t="s">
        <v>112</v>
      </c>
      <c r="J649" s="335" t="s">
        <v>113</v>
      </c>
      <c r="K649" s="342">
        <v>281.77999999999997</v>
      </c>
      <c r="L649" s="335"/>
      <c r="M649" s="335"/>
      <c r="N649" s="335"/>
      <c r="O649" s="335"/>
      <c r="P649" s="444"/>
    </row>
    <row r="650" spans="1:16" s="333" customFormat="1" x14ac:dyDescent="0.25">
      <c r="A650" s="796"/>
      <c r="B650" s="331"/>
      <c r="C650" s="331"/>
      <c r="D650" s="335" t="s">
        <v>1713</v>
      </c>
      <c r="E650" s="335" t="s">
        <v>1706</v>
      </c>
      <c r="F650" s="335">
        <v>715</v>
      </c>
      <c r="G650" s="335" t="s">
        <v>1639</v>
      </c>
      <c r="H650" s="563">
        <v>6</v>
      </c>
      <c r="I650" s="335" t="s">
        <v>112</v>
      </c>
      <c r="J650" s="335" t="s">
        <v>113</v>
      </c>
      <c r="K650" s="342">
        <v>1690.68</v>
      </c>
      <c r="L650" s="335"/>
      <c r="M650" s="335"/>
      <c r="N650" s="335"/>
      <c r="O650" s="335"/>
      <c r="P650" s="444"/>
    </row>
    <row r="651" spans="1:16" s="333" customFormat="1" x14ac:dyDescent="0.25">
      <c r="A651" s="796"/>
      <c r="B651" s="331"/>
      <c r="C651" s="331"/>
      <c r="D651" s="335" t="s">
        <v>1714</v>
      </c>
      <c r="E651" s="335" t="s">
        <v>1706</v>
      </c>
      <c r="F651" s="335">
        <v>715</v>
      </c>
      <c r="G651" s="335" t="s">
        <v>1639</v>
      </c>
      <c r="H651" s="563">
        <v>12</v>
      </c>
      <c r="I651" s="335" t="s">
        <v>112</v>
      </c>
      <c r="J651" s="335" t="s">
        <v>113</v>
      </c>
      <c r="K651" s="342">
        <v>3381.36</v>
      </c>
      <c r="L651" s="335"/>
      <c r="M651" s="335"/>
      <c r="N651" s="335"/>
      <c r="O651" s="335"/>
      <c r="P651" s="444"/>
    </row>
    <row r="652" spans="1:16" s="333" customFormat="1" x14ac:dyDescent="0.25">
      <c r="A652" s="796"/>
      <c r="B652" s="331"/>
      <c r="C652" s="331"/>
      <c r="D652" s="335" t="s">
        <v>1715</v>
      </c>
      <c r="E652" s="335" t="s">
        <v>1706</v>
      </c>
      <c r="F652" s="335">
        <v>715</v>
      </c>
      <c r="G652" s="335" t="s">
        <v>1639</v>
      </c>
      <c r="H652" s="563">
        <v>9</v>
      </c>
      <c r="I652" s="335" t="s">
        <v>112</v>
      </c>
      <c r="J652" s="335" t="s">
        <v>113</v>
      </c>
      <c r="K652" s="342">
        <v>2536.02</v>
      </c>
      <c r="L652" s="335"/>
      <c r="M652" s="335"/>
      <c r="N652" s="335"/>
      <c r="O652" s="335"/>
      <c r="P652" s="444"/>
    </row>
    <row r="653" spans="1:16" s="333" customFormat="1" x14ac:dyDescent="0.25">
      <c r="A653" s="796"/>
      <c r="B653" s="331"/>
      <c r="C653" s="331"/>
      <c r="D653" s="335" t="s">
        <v>1716</v>
      </c>
      <c r="E653" s="335" t="s">
        <v>1706</v>
      </c>
      <c r="F653" s="335">
        <v>715</v>
      </c>
      <c r="G653" s="335" t="s">
        <v>1639</v>
      </c>
      <c r="H653" s="563">
        <v>2</v>
      </c>
      <c r="I653" s="335" t="s">
        <v>112</v>
      </c>
      <c r="J653" s="335" t="s">
        <v>113</v>
      </c>
      <c r="K653" s="342">
        <v>563.55999999999995</v>
      </c>
      <c r="L653" s="335"/>
      <c r="M653" s="335"/>
      <c r="N653" s="335"/>
      <c r="O653" s="335"/>
      <c r="P653" s="444"/>
    </row>
    <row r="654" spans="1:16" s="333" customFormat="1" x14ac:dyDescent="0.25">
      <c r="A654" s="796"/>
      <c r="B654" s="331"/>
      <c r="C654" s="331"/>
      <c r="D654" s="335" t="s">
        <v>1717</v>
      </c>
      <c r="E654" s="335" t="s">
        <v>1706</v>
      </c>
      <c r="F654" s="335">
        <v>715</v>
      </c>
      <c r="G654" s="335" t="s">
        <v>1639</v>
      </c>
      <c r="H654" s="563">
        <v>1</v>
      </c>
      <c r="I654" s="335" t="s">
        <v>112</v>
      </c>
      <c r="J654" s="335" t="s">
        <v>113</v>
      </c>
      <c r="K654" s="342">
        <v>281.77999999999997</v>
      </c>
      <c r="L654" s="335"/>
      <c r="M654" s="335"/>
      <c r="N654" s="335"/>
      <c r="O654" s="335"/>
      <c r="P654" s="444"/>
    </row>
    <row r="655" spans="1:16" s="333" customFormat="1" x14ac:dyDescent="0.25">
      <c r="A655" s="796"/>
      <c r="B655" s="331"/>
      <c r="C655" s="331"/>
      <c r="D655" s="335" t="s">
        <v>1718</v>
      </c>
      <c r="E655" s="335" t="s">
        <v>1719</v>
      </c>
      <c r="F655" s="335">
        <v>715</v>
      </c>
      <c r="G655" s="335" t="s">
        <v>1639</v>
      </c>
      <c r="H655" s="563">
        <v>1</v>
      </c>
      <c r="I655" s="335" t="s">
        <v>112</v>
      </c>
      <c r="J655" s="335" t="s">
        <v>113</v>
      </c>
      <c r="K655" s="342">
        <v>483.05</v>
      </c>
      <c r="L655" s="335"/>
      <c r="M655" s="335"/>
      <c r="N655" s="335"/>
      <c r="O655" s="335"/>
      <c r="P655" s="444"/>
    </row>
    <row r="656" spans="1:16" s="333" customFormat="1" x14ac:dyDescent="0.25">
      <c r="A656" s="796"/>
      <c r="B656" s="331"/>
      <c r="C656" s="331"/>
      <c r="D656" s="335" t="s">
        <v>1720</v>
      </c>
      <c r="E656" s="335" t="s">
        <v>1719</v>
      </c>
      <c r="F656" s="335">
        <v>715</v>
      </c>
      <c r="G656" s="335" t="s">
        <v>1639</v>
      </c>
      <c r="H656" s="563">
        <v>3</v>
      </c>
      <c r="I656" s="335" t="s">
        <v>112</v>
      </c>
      <c r="J656" s="335" t="s">
        <v>113</v>
      </c>
      <c r="K656" s="342">
        <v>1449.15</v>
      </c>
      <c r="L656" s="335"/>
      <c r="M656" s="335"/>
      <c r="N656" s="335"/>
      <c r="O656" s="335"/>
      <c r="P656" s="444"/>
    </row>
    <row r="657" spans="1:16" s="333" customFormat="1" x14ac:dyDescent="0.25">
      <c r="A657" s="796"/>
      <c r="B657" s="331"/>
      <c r="C657" s="331"/>
      <c r="D657" s="335" t="s">
        <v>1721</v>
      </c>
      <c r="E657" s="335" t="s">
        <v>1719</v>
      </c>
      <c r="F657" s="335">
        <v>715</v>
      </c>
      <c r="G657" s="335" t="s">
        <v>1639</v>
      </c>
      <c r="H657" s="563">
        <v>11</v>
      </c>
      <c r="I657" s="335" t="s">
        <v>112</v>
      </c>
      <c r="J657" s="335" t="s">
        <v>113</v>
      </c>
      <c r="K657" s="342">
        <v>5313.55</v>
      </c>
      <c r="L657" s="335"/>
      <c r="M657" s="335"/>
      <c r="N657" s="335"/>
      <c r="O657" s="335"/>
      <c r="P657" s="444"/>
    </row>
    <row r="658" spans="1:16" s="333" customFormat="1" x14ac:dyDescent="0.25">
      <c r="A658" s="796"/>
      <c r="B658" s="331"/>
      <c r="C658" s="331"/>
      <c r="D658" s="335" t="s">
        <v>1722</v>
      </c>
      <c r="E658" s="335" t="s">
        <v>1719</v>
      </c>
      <c r="F658" s="335">
        <v>715</v>
      </c>
      <c r="G658" s="335" t="s">
        <v>1639</v>
      </c>
      <c r="H658" s="563">
        <v>25</v>
      </c>
      <c r="I658" s="335" t="s">
        <v>112</v>
      </c>
      <c r="J658" s="335" t="s">
        <v>113</v>
      </c>
      <c r="K658" s="342">
        <v>12076.25</v>
      </c>
      <c r="L658" s="335"/>
      <c r="M658" s="335"/>
      <c r="N658" s="335"/>
      <c r="O658" s="335"/>
      <c r="P658" s="444"/>
    </row>
    <row r="659" spans="1:16" s="333" customFormat="1" x14ac:dyDescent="0.25">
      <c r="A659" s="796"/>
      <c r="B659" s="331"/>
      <c r="C659" s="331"/>
      <c r="D659" s="335" t="s">
        <v>1723</v>
      </c>
      <c r="E659" s="335" t="s">
        <v>1719</v>
      </c>
      <c r="F659" s="335">
        <v>715</v>
      </c>
      <c r="G659" s="335" t="s">
        <v>1639</v>
      </c>
      <c r="H659" s="563">
        <v>40</v>
      </c>
      <c r="I659" s="335" t="s">
        <v>112</v>
      </c>
      <c r="J659" s="335" t="s">
        <v>113</v>
      </c>
      <c r="K659" s="342">
        <v>19322</v>
      </c>
      <c r="L659" s="335"/>
      <c r="M659" s="335"/>
      <c r="N659" s="335"/>
      <c r="O659" s="335"/>
      <c r="P659" s="444"/>
    </row>
    <row r="660" spans="1:16" s="333" customFormat="1" x14ac:dyDescent="0.25">
      <c r="A660" s="796"/>
      <c r="B660" s="331"/>
      <c r="C660" s="331"/>
      <c r="D660" s="335" t="s">
        <v>1724</v>
      </c>
      <c r="E660" s="335" t="s">
        <v>1719</v>
      </c>
      <c r="F660" s="335">
        <v>715</v>
      </c>
      <c r="G660" s="335" t="s">
        <v>1639</v>
      </c>
      <c r="H660" s="563">
        <v>18</v>
      </c>
      <c r="I660" s="335" t="s">
        <v>112</v>
      </c>
      <c r="J660" s="335" t="s">
        <v>113</v>
      </c>
      <c r="K660" s="342">
        <v>8694.9</v>
      </c>
      <c r="L660" s="335"/>
      <c r="M660" s="335"/>
      <c r="N660" s="335"/>
      <c r="O660" s="335"/>
      <c r="P660" s="444"/>
    </row>
    <row r="661" spans="1:16" s="333" customFormat="1" x14ac:dyDescent="0.25">
      <c r="A661" s="796"/>
      <c r="B661" s="331"/>
      <c r="C661" s="331"/>
      <c r="D661" s="335" t="s">
        <v>1725</v>
      </c>
      <c r="E661" s="335" t="s">
        <v>1719</v>
      </c>
      <c r="F661" s="335">
        <v>715</v>
      </c>
      <c r="G661" s="335" t="s">
        <v>1639</v>
      </c>
      <c r="H661" s="563">
        <v>2</v>
      </c>
      <c r="I661" s="335" t="s">
        <v>112</v>
      </c>
      <c r="J661" s="335" t="s">
        <v>113</v>
      </c>
      <c r="K661" s="342">
        <v>966.1</v>
      </c>
      <c r="L661" s="335"/>
      <c r="M661" s="335"/>
      <c r="N661" s="335"/>
      <c r="O661" s="335"/>
      <c r="P661" s="444"/>
    </row>
    <row r="662" spans="1:16" s="333" customFormat="1" x14ac:dyDescent="0.25">
      <c r="A662" s="796"/>
      <c r="B662" s="331"/>
      <c r="C662" s="331"/>
      <c r="D662" s="335" t="s">
        <v>1726</v>
      </c>
      <c r="E662" s="335" t="s">
        <v>1727</v>
      </c>
      <c r="F662" s="335">
        <v>715</v>
      </c>
      <c r="G662" s="335" t="s">
        <v>1639</v>
      </c>
      <c r="H662" s="563">
        <v>5</v>
      </c>
      <c r="I662" s="335" t="s">
        <v>112</v>
      </c>
      <c r="J662" s="335" t="s">
        <v>113</v>
      </c>
      <c r="K662" s="342">
        <v>2415.25</v>
      </c>
      <c r="L662" s="335"/>
      <c r="M662" s="335"/>
      <c r="N662" s="335"/>
      <c r="O662" s="335"/>
      <c r="P662" s="444"/>
    </row>
    <row r="663" spans="1:16" s="333" customFormat="1" ht="30" x14ac:dyDescent="0.25">
      <c r="A663" s="796"/>
      <c r="B663" s="331"/>
      <c r="C663" s="331"/>
      <c r="D663" s="335" t="s">
        <v>1728</v>
      </c>
      <c r="E663" s="335" t="s">
        <v>1729</v>
      </c>
      <c r="F663" s="335">
        <v>715</v>
      </c>
      <c r="G663" s="335" t="s">
        <v>1639</v>
      </c>
      <c r="H663" s="563">
        <v>3</v>
      </c>
      <c r="I663" s="335" t="s">
        <v>112</v>
      </c>
      <c r="J663" s="335" t="s">
        <v>113</v>
      </c>
      <c r="K663" s="342">
        <v>1166.19</v>
      </c>
      <c r="L663" s="335"/>
      <c r="M663" s="335"/>
      <c r="N663" s="335"/>
      <c r="O663" s="335"/>
      <c r="P663" s="444"/>
    </row>
    <row r="664" spans="1:16" s="333" customFormat="1" ht="30" x14ac:dyDescent="0.25">
      <c r="A664" s="796"/>
      <c r="B664" s="331"/>
      <c r="C664" s="331"/>
      <c r="D664" s="335" t="s">
        <v>1730</v>
      </c>
      <c r="E664" s="335" t="s">
        <v>1729</v>
      </c>
      <c r="F664" s="335">
        <v>715</v>
      </c>
      <c r="G664" s="335" t="s">
        <v>1639</v>
      </c>
      <c r="H664" s="563">
        <v>5</v>
      </c>
      <c r="I664" s="335" t="s">
        <v>112</v>
      </c>
      <c r="J664" s="335" t="s">
        <v>113</v>
      </c>
      <c r="K664" s="342">
        <v>1943.65</v>
      </c>
      <c r="L664" s="335"/>
      <c r="M664" s="335"/>
      <c r="N664" s="335"/>
      <c r="O664" s="335"/>
      <c r="P664" s="444"/>
    </row>
    <row r="665" spans="1:16" s="333" customFormat="1" ht="30" x14ac:dyDescent="0.25">
      <c r="A665" s="796"/>
      <c r="B665" s="331"/>
      <c r="C665" s="331"/>
      <c r="D665" s="335" t="s">
        <v>1731</v>
      </c>
      <c r="E665" s="335" t="s">
        <v>1729</v>
      </c>
      <c r="F665" s="335">
        <v>715</v>
      </c>
      <c r="G665" s="335" t="s">
        <v>1639</v>
      </c>
      <c r="H665" s="563">
        <v>49</v>
      </c>
      <c r="I665" s="335" t="s">
        <v>112</v>
      </c>
      <c r="J665" s="335" t="s">
        <v>113</v>
      </c>
      <c r="K665" s="342">
        <v>19047.77</v>
      </c>
      <c r="L665" s="335"/>
      <c r="M665" s="335"/>
      <c r="N665" s="335"/>
      <c r="O665" s="335"/>
      <c r="P665" s="444"/>
    </row>
    <row r="666" spans="1:16" s="333" customFormat="1" ht="30" x14ac:dyDescent="0.25">
      <c r="A666" s="796"/>
      <c r="B666" s="331"/>
      <c r="C666" s="331"/>
      <c r="D666" s="335" t="s">
        <v>1732</v>
      </c>
      <c r="E666" s="335" t="s">
        <v>1729</v>
      </c>
      <c r="F666" s="335">
        <v>715</v>
      </c>
      <c r="G666" s="335" t="s">
        <v>1639</v>
      </c>
      <c r="H666" s="563">
        <v>198</v>
      </c>
      <c r="I666" s="335" t="s">
        <v>112</v>
      </c>
      <c r="J666" s="335" t="s">
        <v>113</v>
      </c>
      <c r="K666" s="342">
        <v>76968.539999999994</v>
      </c>
      <c r="L666" s="335"/>
      <c r="M666" s="335"/>
      <c r="N666" s="335"/>
      <c r="O666" s="335"/>
      <c r="P666" s="444"/>
    </row>
    <row r="667" spans="1:16" s="333" customFormat="1" ht="30" x14ac:dyDescent="0.25">
      <c r="A667" s="796"/>
      <c r="B667" s="331"/>
      <c r="C667" s="331"/>
      <c r="D667" s="335" t="s">
        <v>1733</v>
      </c>
      <c r="E667" s="335" t="s">
        <v>1729</v>
      </c>
      <c r="F667" s="335">
        <v>715</v>
      </c>
      <c r="G667" s="335" t="s">
        <v>1639</v>
      </c>
      <c r="H667" s="563">
        <v>445</v>
      </c>
      <c r="I667" s="335" t="s">
        <v>112</v>
      </c>
      <c r="J667" s="335" t="s">
        <v>113</v>
      </c>
      <c r="K667" s="342">
        <v>172984.85</v>
      </c>
      <c r="L667" s="335"/>
      <c r="M667" s="335"/>
      <c r="N667" s="335"/>
      <c r="O667" s="335"/>
      <c r="P667" s="444"/>
    </row>
    <row r="668" spans="1:16" s="333" customFormat="1" ht="30" x14ac:dyDescent="0.25">
      <c r="A668" s="796"/>
      <c r="B668" s="331"/>
      <c r="C668" s="331"/>
      <c r="D668" s="335" t="s">
        <v>1734</v>
      </c>
      <c r="E668" s="335" t="s">
        <v>1729</v>
      </c>
      <c r="F668" s="335">
        <v>715</v>
      </c>
      <c r="G668" s="335" t="s">
        <v>1639</v>
      </c>
      <c r="H668" s="563">
        <v>452</v>
      </c>
      <c r="I668" s="335" t="s">
        <v>112</v>
      </c>
      <c r="J668" s="335" t="s">
        <v>113</v>
      </c>
      <c r="K668" s="342">
        <v>175705.96</v>
      </c>
      <c r="L668" s="335"/>
      <c r="M668" s="335"/>
      <c r="N668" s="335"/>
      <c r="O668" s="335"/>
      <c r="P668" s="444"/>
    </row>
    <row r="669" spans="1:16" s="333" customFormat="1" ht="30" x14ac:dyDescent="0.25">
      <c r="A669" s="796"/>
      <c r="B669" s="331"/>
      <c r="C669" s="331"/>
      <c r="D669" s="335" t="s">
        <v>1735</v>
      </c>
      <c r="E669" s="335" t="s">
        <v>1729</v>
      </c>
      <c r="F669" s="335">
        <v>715</v>
      </c>
      <c r="G669" s="335" t="s">
        <v>1639</v>
      </c>
      <c r="H669" s="563">
        <v>159</v>
      </c>
      <c r="I669" s="335" t="s">
        <v>112</v>
      </c>
      <c r="J669" s="335" t="s">
        <v>113</v>
      </c>
      <c r="K669" s="342">
        <v>61808.07</v>
      </c>
      <c r="L669" s="335"/>
      <c r="M669" s="335"/>
      <c r="N669" s="335"/>
      <c r="O669" s="335"/>
      <c r="P669" s="444"/>
    </row>
    <row r="670" spans="1:16" s="333" customFormat="1" ht="30" x14ac:dyDescent="0.25">
      <c r="A670" s="796"/>
      <c r="B670" s="331"/>
      <c r="C670" s="331"/>
      <c r="D670" s="335" t="s">
        <v>1736</v>
      </c>
      <c r="E670" s="335" t="s">
        <v>1729</v>
      </c>
      <c r="F670" s="335">
        <v>715</v>
      </c>
      <c r="G670" s="335" t="s">
        <v>1639</v>
      </c>
      <c r="H670" s="563">
        <v>70</v>
      </c>
      <c r="I670" s="335" t="s">
        <v>112</v>
      </c>
      <c r="J670" s="335" t="s">
        <v>113</v>
      </c>
      <c r="K670" s="342">
        <v>27211.1</v>
      </c>
      <c r="L670" s="335"/>
      <c r="M670" s="335"/>
      <c r="N670" s="335"/>
      <c r="O670" s="335"/>
      <c r="P670" s="444"/>
    </row>
    <row r="671" spans="1:16" s="333" customFormat="1" ht="30" x14ac:dyDescent="0.25">
      <c r="A671" s="796"/>
      <c r="B671" s="331"/>
      <c r="C671" s="331"/>
      <c r="D671" s="335" t="s">
        <v>1737</v>
      </c>
      <c r="E671" s="335" t="s">
        <v>1729</v>
      </c>
      <c r="F671" s="335">
        <v>715</v>
      </c>
      <c r="G671" s="335" t="s">
        <v>1639</v>
      </c>
      <c r="H671" s="563">
        <v>23</v>
      </c>
      <c r="I671" s="335" t="s">
        <v>112</v>
      </c>
      <c r="J671" s="335" t="s">
        <v>113</v>
      </c>
      <c r="K671" s="342">
        <v>8940.7900000000009</v>
      </c>
      <c r="L671" s="335"/>
      <c r="M671" s="335"/>
      <c r="N671" s="335"/>
      <c r="O671" s="335"/>
      <c r="P671" s="444"/>
    </row>
    <row r="672" spans="1:16" s="333" customFormat="1" ht="30" x14ac:dyDescent="0.25">
      <c r="A672" s="796"/>
      <c r="B672" s="331"/>
      <c r="C672" s="331"/>
      <c r="D672" s="335" t="s">
        <v>1738</v>
      </c>
      <c r="E672" s="335" t="s">
        <v>1729</v>
      </c>
      <c r="F672" s="335">
        <v>715</v>
      </c>
      <c r="G672" s="335" t="s">
        <v>1639</v>
      </c>
      <c r="H672" s="563">
        <v>2</v>
      </c>
      <c r="I672" s="335" t="s">
        <v>112</v>
      </c>
      <c r="J672" s="335" t="s">
        <v>113</v>
      </c>
      <c r="K672" s="342">
        <v>777.46</v>
      </c>
      <c r="L672" s="335"/>
      <c r="M672" s="335"/>
      <c r="N672" s="335"/>
      <c r="O672" s="335"/>
      <c r="P672" s="444"/>
    </row>
    <row r="673" spans="1:16" s="333" customFormat="1" x14ac:dyDescent="0.25">
      <c r="A673" s="796"/>
      <c r="B673" s="331"/>
      <c r="C673" s="331"/>
      <c r="D673" s="335" t="s">
        <v>1739</v>
      </c>
      <c r="E673" s="335" t="s">
        <v>1701</v>
      </c>
      <c r="F673" s="335">
        <v>715</v>
      </c>
      <c r="G673" s="335" t="s">
        <v>1639</v>
      </c>
      <c r="H673" s="563">
        <v>6</v>
      </c>
      <c r="I673" s="335" t="s">
        <v>112</v>
      </c>
      <c r="J673" s="335" t="s">
        <v>113</v>
      </c>
      <c r="K673" s="342">
        <v>854.22</v>
      </c>
      <c r="L673" s="335"/>
      <c r="M673" s="335"/>
      <c r="N673" s="335"/>
      <c r="O673" s="335"/>
      <c r="P673" s="444"/>
    </row>
    <row r="674" spans="1:16" s="333" customFormat="1" x14ac:dyDescent="0.25">
      <c r="A674" s="796"/>
      <c r="B674" s="331"/>
      <c r="C674" s="331"/>
      <c r="D674" s="335" t="s">
        <v>1740</v>
      </c>
      <c r="E674" s="335" t="s">
        <v>1701</v>
      </c>
      <c r="F674" s="335">
        <v>715</v>
      </c>
      <c r="G674" s="335" t="s">
        <v>1639</v>
      </c>
      <c r="H674" s="563">
        <v>16</v>
      </c>
      <c r="I674" s="335" t="s">
        <v>112</v>
      </c>
      <c r="J674" s="335" t="s">
        <v>113</v>
      </c>
      <c r="K674" s="342">
        <v>2277.92</v>
      </c>
      <c r="L674" s="335"/>
      <c r="M674" s="335"/>
      <c r="N674" s="335"/>
      <c r="O674" s="335"/>
      <c r="P674" s="444"/>
    </row>
    <row r="675" spans="1:16" s="333" customFormat="1" x14ac:dyDescent="0.25">
      <c r="A675" s="796"/>
      <c r="B675" s="331"/>
      <c r="C675" s="331"/>
      <c r="D675" s="335" t="s">
        <v>1741</v>
      </c>
      <c r="E675" s="335" t="s">
        <v>1701</v>
      </c>
      <c r="F675" s="335">
        <v>715</v>
      </c>
      <c r="G675" s="335" t="s">
        <v>1639</v>
      </c>
      <c r="H675" s="563">
        <v>41</v>
      </c>
      <c r="I675" s="335" t="s">
        <v>112</v>
      </c>
      <c r="J675" s="335" t="s">
        <v>113</v>
      </c>
      <c r="K675" s="342">
        <v>5837.17</v>
      </c>
      <c r="L675" s="335"/>
      <c r="M675" s="335"/>
      <c r="N675" s="335"/>
      <c r="O675" s="335"/>
      <c r="P675" s="444"/>
    </row>
    <row r="676" spans="1:16" s="333" customFormat="1" x14ac:dyDescent="0.25">
      <c r="A676" s="796"/>
      <c r="B676" s="331"/>
      <c r="C676" s="331"/>
      <c r="D676" s="335" t="s">
        <v>1742</v>
      </c>
      <c r="E676" s="335" t="s">
        <v>1701</v>
      </c>
      <c r="F676" s="335">
        <v>715</v>
      </c>
      <c r="G676" s="335" t="s">
        <v>1639</v>
      </c>
      <c r="H676" s="563">
        <v>61</v>
      </c>
      <c r="I676" s="335" t="s">
        <v>112</v>
      </c>
      <c r="J676" s="335" t="s">
        <v>113</v>
      </c>
      <c r="K676" s="342">
        <v>8684.57</v>
      </c>
      <c r="L676" s="335"/>
      <c r="M676" s="335"/>
      <c r="N676" s="335"/>
      <c r="O676" s="335"/>
      <c r="P676" s="444"/>
    </row>
    <row r="677" spans="1:16" s="333" customFormat="1" x14ac:dyDescent="0.25">
      <c r="A677" s="796"/>
      <c r="B677" s="331"/>
      <c r="C677" s="331"/>
      <c r="D677" s="335" t="s">
        <v>1743</v>
      </c>
      <c r="E677" s="335" t="s">
        <v>1701</v>
      </c>
      <c r="F677" s="335">
        <v>715</v>
      </c>
      <c r="G677" s="335" t="s">
        <v>1639</v>
      </c>
      <c r="H677" s="563">
        <v>36</v>
      </c>
      <c r="I677" s="335" t="s">
        <v>112</v>
      </c>
      <c r="J677" s="335" t="s">
        <v>113</v>
      </c>
      <c r="K677" s="342">
        <v>5125.32</v>
      </c>
      <c r="L677" s="335"/>
      <c r="M677" s="335"/>
      <c r="N677" s="335"/>
      <c r="O677" s="335"/>
      <c r="P677" s="444"/>
    </row>
    <row r="678" spans="1:16" s="333" customFormat="1" x14ac:dyDescent="0.25">
      <c r="A678" s="796"/>
      <c r="B678" s="331"/>
      <c r="C678" s="331"/>
      <c r="D678" s="335" t="s">
        <v>1744</v>
      </c>
      <c r="E678" s="335" t="s">
        <v>1701</v>
      </c>
      <c r="F678" s="335">
        <v>715</v>
      </c>
      <c r="G678" s="335" t="s">
        <v>1639</v>
      </c>
      <c r="H678" s="563">
        <v>15</v>
      </c>
      <c r="I678" s="335" t="s">
        <v>112</v>
      </c>
      <c r="J678" s="335" t="s">
        <v>113</v>
      </c>
      <c r="K678" s="342">
        <v>2135.5500000000002</v>
      </c>
      <c r="L678" s="335"/>
      <c r="M678" s="335"/>
      <c r="N678" s="335"/>
      <c r="O678" s="335"/>
      <c r="P678" s="444"/>
    </row>
    <row r="679" spans="1:16" s="333" customFormat="1" x14ac:dyDescent="0.25">
      <c r="A679" s="796"/>
      <c r="B679" s="331"/>
      <c r="C679" s="331"/>
      <c r="D679" s="335" t="s">
        <v>1745</v>
      </c>
      <c r="E679" s="335" t="s">
        <v>1701</v>
      </c>
      <c r="F679" s="335">
        <v>715</v>
      </c>
      <c r="G679" s="335" t="s">
        <v>1639</v>
      </c>
      <c r="H679" s="563">
        <v>3</v>
      </c>
      <c r="I679" s="335" t="s">
        <v>112</v>
      </c>
      <c r="J679" s="335" t="s">
        <v>113</v>
      </c>
      <c r="K679" s="342">
        <v>427.11</v>
      </c>
      <c r="L679" s="335"/>
      <c r="M679" s="335"/>
      <c r="N679" s="335"/>
      <c r="O679" s="335"/>
      <c r="P679" s="444"/>
    </row>
    <row r="680" spans="1:16" s="333" customFormat="1" x14ac:dyDescent="0.25">
      <c r="A680" s="796"/>
      <c r="B680" s="331"/>
      <c r="C680" s="331"/>
      <c r="D680" s="335" t="s">
        <v>1746</v>
      </c>
      <c r="E680" s="335" t="s">
        <v>1701</v>
      </c>
      <c r="F680" s="335">
        <v>715</v>
      </c>
      <c r="G680" s="335" t="s">
        <v>1639</v>
      </c>
      <c r="H680" s="563">
        <v>3</v>
      </c>
      <c r="I680" s="335" t="s">
        <v>112</v>
      </c>
      <c r="J680" s="335" t="s">
        <v>113</v>
      </c>
      <c r="K680" s="342">
        <v>427.11</v>
      </c>
      <c r="L680" s="335"/>
      <c r="M680" s="335"/>
      <c r="N680" s="335"/>
      <c r="O680" s="335"/>
      <c r="P680" s="444"/>
    </row>
    <row r="681" spans="1:16" s="333" customFormat="1" x14ac:dyDescent="0.25">
      <c r="A681" s="796"/>
      <c r="B681" s="331"/>
      <c r="C681" s="331"/>
      <c r="D681" s="335" t="s">
        <v>1747</v>
      </c>
      <c r="E681" s="335" t="s">
        <v>1701</v>
      </c>
      <c r="F681" s="335">
        <v>715</v>
      </c>
      <c r="G681" s="335" t="s">
        <v>1639</v>
      </c>
      <c r="H681" s="563">
        <v>1</v>
      </c>
      <c r="I681" s="335" t="s">
        <v>112</v>
      </c>
      <c r="J681" s="335" t="s">
        <v>113</v>
      </c>
      <c r="K681" s="342">
        <v>132.19999999999999</v>
      </c>
      <c r="L681" s="335"/>
      <c r="M681" s="335"/>
      <c r="N681" s="335"/>
      <c r="O681" s="335"/>
      <c r="P681" s="444"/>
    </row>
    <row r="682" spans="1:16" s="333" customFormat="1" x14ac:dyDescent="0.25">
      <c r="A682" s="796"/>
      <c r="B682" s="331"/>
      <c r="C682" s="331"/>
      <c r="D682" s="335" t="s">
        <v>1748</v>
      </c>
      <c r="E682" s="335" t="s">
        <v>1701</v>
      </c>
      <c r="F682" s="335">
        <v>715</v>
      </c>
      <c r="G682" s="335" t="s">
        <v>1639</v>
      </c>
      <c r="H682" s="563">
        <v>4</v>
      </c>
      <c r="I682" s="335" t="s">
        <v>112</v>
      </c>
      <c r="J682" s="335" t="s">
        <v>113</v>
      </c>
      <c r="K682" s="342">
        <v>528.79999999999995</v>
      </c>
      <c r="L682" s="335"/>
      <c r="M682" s="335"/>
      <c r="N682" s="335"/>
      <c r="O682" s="335"/>
      <c r="P682" s="444"/>
    </row>
    <row r="683" spans="1:16" s="333" customFormat="1" x14ac:dyDescent="0.25">
      <c r="A683" s="796"/>
      <c r="B683" s="331"/>
      <c r="C683" s="331"/>
      <c r="D683" s="335" t="s">
        <v>1749</v>
      </c>
      <c r="E683" s="335" t="s">
        <v>1701</v>
      </c>
      <c r="F683" s="335">
        <v>715</v>
      </c>
      <c r="G683" s="335" t="s">
        <v>1639</v>
      </c>
      <c r="H683" s="563">
        <v>16</v>
      </c>
      <c r="I683" s="335" t="s">
        <v>112</v>
      </c>
      <c r="J683" s="335" t="s">
        <v>113</v>
      </c>
      <c r="K683" s="342">
        <v>2115.1999999999998</v>
      </c>
      <c r="L683" s="335"/>
      <c r="M683" s="335"/>
      <c r="N683" s="335"/>
      <c r="O683" s="335"/>
      <c r="P683" s="444"/>
    </row>
    <row r="684" spans="1:16" s="333" customFormat="1" x14ac:dyDescent="0.25">
      <c r="A684" s="796"/>
      <c r="B684" s="331"/>
      <c r="C684" s="331"/>
      <c r="D684" s="335" t="s">
        <v>1750</v>
      </c>
      <c r="E684" s="335" t="s">
        <v>1701</v>
      </c>
      <c r="F684" s="335">
        <v>715</v>
      </c>
      <c r="G684" s="335" t="s">
        <v>1639</v>
      </c>
      <c r="H684" s="563">
        <v>34</v>
      </c>
      <c r="I684" s="335" t="s">
        <v>112</v>
      </c>
      <c r="J684" s="335" t="s">
        <v>113</v>
      </c>
      <c r="K684" s="342">
        <v>4494.8</v>
      </c>
      <c r="L684" s="335"/>
      <c r="M684" s="335"/>
      <c r="N684" s="335"/>
      <c r="O684" s="335"/>
      <c r="P684" s="444"/>
    </row>
    <row r="685" spans="1:16" s="333" customFormat="1" x14ac:dyDescent="0.25">
      <c r="A685" s="796"/>
      <c r="B685" s="331"/>
      <c r="C685" s="331"/>
      <c r="D685" s="335" t="s">
        <v>1751</v>
      </c>
      <c r="E685" s="335" t="s">
        <v>1701</v>
      </c>
      <c r="F685" s="335">
        <v>715</v>
      </c>
      <c r="G685" s="335" t="s">
        <v>1639</v>
      </c>
      <c r="H685" s="563">
        <v>59</v>
      </c>
      <c r="I685" s="335" t="s">
        <v>112</v>
      </c>
      <c r="J685" s="335" t="s">
        <v>113</v>
      </c>
      <c r="K685" s="342">
        <v>7799.8</v>
      </c>
      <c r="L685" s="335"/>
      <c r="M685" s="335"/>
      <c r="N685" s="335"/>
      <c r="O685" s="335"/>
      <c r="P685" s="444"/>
    </row>
    <row r="686" spans="1:16" s="333" customFormat="1" x14ac:dyDescent="0.25">
      <c r="A686" s="796"/>
      <c r="B686" s="331"/>
      <c r="C686" s="331"/>
      <c r="D686" s="335" t="s">
        <v>1752</v>
      </c>
      <c r="E686" s="335" t="s">
        <v>1701</v>
      </c>
      <c r="F686" s="335">
        <v>715</v>
      </c>
      <c r="G686" s="335" t="s">
        <v>1639</v>
      </c>
      <c r="H686" s="563">
        <v>44</v>
      </c>
      <c r="I686" s="335" t="s">
        <v>112</v>
      </c>
      <c r="J686" s="335" t="s">
        <v>113</v>
      </c>
      <c r="K686" s="342">
        <v>5816.8</v>
      </c>
      <c r="L686" s="335"/>
      <c r="M686" s="335"/>
      <c r="N686" s="335"/>
      <c r="O686" s="335"/>
      <c r="P686" s="444"/>
    </row>
    <row r="687" spans="1:16" s="333" customFormat="1" x14ac:dyDescent="0.25">
      <c r="A687" s="796"/>
      <c r="B687" s="331"/>
      <c r="C687" s="331"/>
      <c r="D687" s="335" t="s">
        <v>1753</v>
      </c>
      <c r="E687" s="335" t="s">
        <v>1701</v>
      </c>
      <c r="F687" s="335">
        <v>715</v>
      </c>
      <c r="G687" s="335" t="s">
        <v>1639</v>
      </c>
      <c r="H687" s="563">
        <v>11</v>
      </c>
      <c r="I687" s="335" t="s">
        <v>112</v>
      </c>
      <c r="J687" s="335" t="s">
        <v>113</v>
      </c>
      <c r="K687" s="342">
        <v>1454.2</v>
      </c>
      <c r="L687" s="335"/>
      <c r="M687" s="335"/>
      <c r="N687" s="335"/>
      <c r="O687" s="335"/>
      <c r="P687" s="444"/>
    </row>
    <row r="688" spans="1:16" s="333" customFormat="1" x14ac:dyDescent="0.25">
      <c r="A688" s="796"/>
      <c r="B688" s="331"/>
      <c r="C688" s="331"/>
      <c r="D688" s="335" t="s">
        <v>1754</v>
      </c>
      <c r="E688" s="335" t="s">
        <v>1701</v>
      </c>
      <c r="F688" s="335">
        <v>715</v>
      </c>
      <c r="G688" s="335" t="s">
        <v>1639</v>
      </c>
      <c r="H688" s="563">
        <v>2</v>
      </c>
      <c r="I688" s="335" t="s">
        <v>112</v>
      </c>
      <c r="J688" s="335" t="s">
        <v>113</v>
      </c>
      <c r="K688" s="342">
        <v>264.39999999999998</v>
      </c>
      <c r="L688" s="335"/>
      <c r="M688" s="335"/>
      <c r="N688" s="335"/>
      <c r="O688" s="335"/>
      <c r="P688" s="444"/>
    </row>
    <row r="689" spans="1:16" s="333" customFormat="1" ht="30" x14ac:dyDescent="0.25">
      <c r="A689" s="796"/>
      <c r="B689" s="331"/>
      <c r="C689" s="331"/>
      <c r="D689" s="335" t="s">
        <v>1755</v>
      </c>
      <c r="E689" s="335" t="s">
        <v>1701</v>
      </c>
      <c r="F689" s="335">
        <v>715</v>
      </c>
      <c r="G689" s="335" t="s">
        <v>1639</v>
      </c>
      <c r="H689" s="563">
        <v>4</v>
      </c>
      <c r="I689" s="335" t="s">
        <v>112</v>
      </c>
      <c r="J689" s="335" t="s">
        <v>113</v>
      </c>
      <c r="K689" s="342">
        <v>1762.72</v>
      </c>
      <c r="L689" s="335"/>
      <c r="M689" s="335"/>
      <c r="N689" s="335"/>
      <c r="O689" s="335"/>
      <c r="P689" s="444"/>
    </row>
    <row r="690" spans="1:16" s="333" customFormat="1" ht="30" x14ac:dyDescent="0.25">
      <c r="A690" s="796"/>
      <c r="B690" s="331"/>
      <c r="C690" s="331"/>
      <c r="D690" s="335" t="s">
        <v>1756</v>
      </c>
      <c r="E690" s="335" t="s">
        <v>1701</v>
      </c>
      <c r="F690" s="335">
        <v>715</v>
      </c>
      <c r="G690" s="335" t="s">
        <v>1639</v>
      </c>
      <c r="H690" s="563">
        <v>40</v>
      </c>
      <c r="I690" s="335" t="s">
        <v>112</v>
      </c>
      <c r="J690" s="335" t="s">
        <v>113</v>
      </c>
      <c r="K690" s="342">
        <v>17627.2</v>
      </c>
      <c r="L690" s="335"/>
      <c r="M690" s="335"/>
      <c r="N690" s="335"/>
      <c r="O690" s="335"/>
      <c r="P690" s="444"/>
    </row>
    <row r="691" spans="1:16" s="333" customFormat="1" ht="30" x14ac:dyDescent="0.25">
      <c r="A691" s="796"/>
      <c r="B691" s="331"/>
      <c r="C691" s="331"/>
      <c r="D691" s="335" t="s">
        <v>1757</v>
      </c>
      <c r="E691" s="335" t="s">
        <v>1701</v>
      </c>
      <c r="F691" s="335">
        <v>715</v>
      </c>
      <c r="G691" s="335" t="s">
        <v>1639</v>
      </c>
      <c r="H691" s="563">
        <v>100</v>
      </c>
      <c r="I691" s="335" t="s">
        <v>112</v>
      </c>
      <c r="J691" s="335" t="s">
        <v>113</v>
      </c>
      <c r="K691" s="342">
        <v>44068</v>
      </c>
      <c r="L691" s="335"/>
      <c r="M691" s="335"/>
      <c r="N691" s="335"/>
      <c r="O691" s="335"/>
      <c r="P691" s="444"/>
    </row>
    <row r="692" spans="1:16" s="333" customFormat="1" ht="30" x14ac:dyDescent="0.25">
      <c r="A692" s="796"/>
      <c r="B692" s="331"/>
      <c r="C692" s="331"/>
      <c r="D692" s="335" t="s">
        <v>1758</v>
      </c>
      <c r="E692" s="335" t="s">
        <v>1701</v>
      </c>
      <c r="F692" s="335">
        <v>715</v>
      </c>
      <c r="G692" s="335" t="s">
        <v>1639</v>
      </c>
      <c r="H692" s="563">
        <v>98</v>
      </c>
      <c r="I692" s="335" t="s">
        <v>112</v>
      </c>
      <c r="J692" s="335" t="s">
        <v>113</v>
      </c>
      <c r="K692" s="342">
        <v>43186.64</v>
      </c>
      <c r="L692" s="335"/>
      <c r="M692" s="335"/>
      <c r="N692" s="335"/>
      <c r="O692" s="335"/>
      <c r="P692" s="444"/>
    </row>
    <row r="693" spans="1:16" s="333" customFormat="1" ht="30" x14ac:dyDescent="0.25">
      <c r="A693" s="796"/>
      <c r="B693" s="331"/>
      <c r="C693" s="331"/>
      <c r="D693" s="335" t="s">
        <v>1759</v>
      </c>
      <c r="E693" s="335" t="s">
        <v>1701</v>
      </c>
      <c r="F693" s="335">
        <v>715</v>
      </c>
      <c r="G693" s="335" t="s">
        <v>1639</v>
      </c>
      <c r="H693" s="563">
        <v>54</v>
      </c>
      <c r="I693" s="335" t="s">
        <v>112</v>
      </c>
      <c r="J693" s="335" t="s">
        <v>113</v>
      </c>
      <c r="K693" s="342">
        <v>23796.720000000001</v>
      </c>
      <c r="L693" s="335"/>
      <c r="M693" s="335"/>
      <c r="N693" s="335"/>
      <c r="O693" s="335"/>
      <c r="P693" s="444"/>
    </row>
    <row r="694" spans="1:16" s="333" customFormat="1" ht="30" x14ac:dyDescent="0.25">
      <c r="A694" s="796"/>
      <c r="B694" s="331"/>
      <c r="C694" s="331"/>
      <c r="D694" s="335" t="s">
        <v>1760</v>
      </c>
      <c r="E694" s="335" t="s">
        <v>1701</v>
      </c>
      <c r="F694" s="335">
        <v>715</v>
      </c>
      <c r="G694" s="335" t="s">
        <v>1639</v>
      </c>
      <c r="H694" s="563">
        <v>16</v>
      </c>
      <c r="I694" s="335" t="s">
        <v>112</v>
      </c>
      <c r="J694" s="335" t="s">
        <v>113</v>
      </c>
      <c r="K694" s="342">
        <v>7050.88</v>
      </c>
      <c r="L694" s="335"/>
      <c r="M694" s="335"/>
      <c r="N694" s="335"/>
      <c r="O694" s="335"/>
      <c r="P694" s="444"/>
    </row>
    <row r="695" spans="1:16" s="333" customFormat="1" ht="30" x14ac:dyDescent="0.25">
      <c r="A695" s="796"/>
      <c r="B695" s="331"/>
      <c r="C695" s="331"/>
      <c r="D695" s="335" t="s">
        <v>1761</v>
      </c>
      <c r="E695" s="335" t="s">
        <v>1701</v>
      </c>
      <c r="F695" s="335">
        <v>715</v>
      </c>
      <c r="G695" s="335" t="s">
        <v>1639</v>
      </c>
      <c r="H695" s="563">
        <v>8</v>
      </c>
      <c r="I695" s="335" t="s">
        <v>112</v>
      </c>
      <c r="J695" s="335" t="s">
        <v>113</v>
      </c>
      <c r="K695" s="342">
        <v>3525.44</v>
      </c>
      <c r="L695" s="335"/>
      <c r="M695" s="335"/>
      <c r="N695" s="335"/>
      <c r="O695" s="335"/>
      <c r="P695" s="444"/>
    </row>
    <row r="696" spans="1:16" s="333" customFormat="1" ht="30" x14ac:dyDescent="0.25">
      <c r="A696" s="796"/>
      <c r="B696" s="331"/>
      <c r="C696" s="331"/>
      <c r="D696" s="335" t="s">
        <v>1762</v>
      </c>
      <c r="E696" s="335" t="s">
        <v>1701</v>
      </c>
      <c r="F696" s="335">
        <v>715</v>
      </c>
      <c r="G696" s="335" t="s">
        <v>1639</v>
      </c>
      <c r="H696" s="563">
        <v>4</v>
      </c>
      <c r="I696" s="335" t="s">
        <v>112</v>
      </c>
      <c r="J696" s="335" t="s">
        <v>113</v>
      </c>
      <c r="K696" s="342">
        <v>1762.72</v>
      </c>
      <c r="L696" s="335"/>
      <c r="M696" s="335"/>
      <c r="N696" s="335"/>
      <c r="O696" s="335"/>
      <c r="P696" s="444"/>
    </row>
    <row r="697" spans="1:16" s="333" customFormat="1" ht="30" x14ac:dyDescent="0.25">
      <c r="A697" s="796"/>
      <c r="B697" s="331"/>
      <c r="C697" s="331"/>
      <c r="D697" s="335" t="s">
        <v>1763</v>
      </c>
      <c r="E697" s="335" t="s">
        <v>1701</v>
      </c>
      <c r="F697" s="335">
        <v>715</v>
      </c>
      <c r="G697" s="335" t="s">
        <v>1639</v>
      </c>
      <c r="H697" s="563">
        <v>10</v>
      </c>
      <c r="I697" s="335" t="s">
        <v>112</v>
      </c>
      <c r="J697" s="335" t="s">
        <v>113</v>
      </c>
      <c r="K697" s="342">
        <v>6508.5</v>
      </c>
      <c r="L697" s="335"/>
      <c r="M697" s="335"/>
      <c r="N697" s="335"/>
      <c r="O697" s="335"/>
      <c r="P697" s="444"/>
    </row>
    <row r="698" spans="1:16" s="333" customFormat="1" ht="30" x14ac:dyDescent="0.25">
      <c r="A698" s="796"/>
      <c r="B698" s="331"/>
      <c r="C698" s="331"/>
      <c r="D698" s="335" t="s">
        <v>1764</v>
      </c>
      <c r="E698" s="335" t="s">
        <v>1701</v>
      </c>
      <c r="F698" s="335">
        <v>715</v>
      </c>
      <c r="G698" s="335" t="s">
        <v>1639</v>
      </c>
      <c r="H698" s="563">
        <v>7</v>
      </c>
      <c r="I698" s="335" t="s">
        <v>112</v>
      </c>
      <c r="J698" s="335" t="s">
        <v>113</v>
      </c>
      <c r="K698" s="342">
        <v>4555.95</v>
      </c>
      <c r="L698" s="335"/>
      <c r="M698" s="335"/>
      <c r="N698" s="335"/>
      <c r="O698" s="335"/>
      <c r="P698" s="444"/>
    </row>
    <row r="699" spans="1:16" s="333" customFormat="1" ht="30" x14ac:dyDescent="0.25">
      <c r="A699" s="796"/>
      <c r="B699" s="331"/>
      <c r="C699" s="331"/>
      <c r="D699" s="335" t="s">
        <v>1765</v>
      </c>
      <c r="E699" s="335" t="s">
        <v>1701</v>
      </c>
      <c r="F699" s="335">
        <v>715</v>
      </c>
      <c r="G699" s="335" t="s">
        <v>1639</v>
      </c>
      <c r="H699" s="563">
        <v>15</v>
      </c>
      <c r="I699" s="335" t="s">
        <v>112</v>
      </c>
      <c r="J699" s="335" t="s">
        <v>113</v>
      </c>
      <c r="K699" s="342">
        <v>9762.75</v>
      </c>
      <c r="L699" s="335"/>
      <c r="M699" s="335"/>
      <c r="N699" s="335"/>
      <c r="O699" s="335"/>
      <c r="P699" s="444"/>
    </row>
    <row r="700" spans="1:16" s="333" customFormat="1" ht="30" x14ac:dyDescent="0.25">
      <c r="A700" s="796"/>
      <c r="B700" s="331"/>
      <c r="C700" s="331"/>
      <c r="D700" s="335" t="s">
        <v>1766</v>
      </c>
      <c r="E700" s="335" t="s">
        <v>1701</v>
      </c>
      <c r="F700" s="335">
        <v>715</v>
      </c>
      <c r="G700" s="335" t="s">
        <v>1639</v>
      </c>
      <c r="H700" s="563">
        <v>6</v>
      </c>
      <c r="I700" s="335" t="s">
        <v>112</v>
      </c>
      <c r="J700" s="335" t="s">
        <v>113</v>
      </c>
      <c r="K700" s="342">
        <v>3905.1</v>
      </c>
      <c r="L700" s="335"/>
      <c r="M700" s="335"/>
      <c r="N700" s="335"/>
      <c r="O700" s="335"/>
      <c r="P700" s="444"/>
    </row>
    <row r="701" spans="1:16" s="333" customFormat="1" ht="30" x14ac:dyDescent="0.25">
      <c r="A701" s="796"/>
      <c r="B701" s="331"/>
      <c r="C701" s="331"/>
      <c r="D701" s="335" t="s">
        <v>1767</v>
      </c>
      <c r="E701" s="335" t="s">
        <v>1701</v>
      </c>
      <c r="F701" s="335">
        <v>715</v>
      </c>
      <c r="G701" s="335" t="s">
        <v>1639</v>
      </c>
      <c r="H701" s="563">
        <v>2</v>
      </c>
      <c r="I701" s="335" t="s">
        <v>112</v>
      </c>
      <c r="J701" s="335" t="s">
        <v>113</v>
      </c>
      <c r="K701" s="342">
        <v>1301.7</v>
      </c>
      <c r="L701" s="335"/>
      <c r="M701" s="335"/>
      <c r="N701" s="335"/>
      <c r="O701" s="335"/>
      <c r="P701" s="444"/>
    </row>
    <row r="702" spans="1:16" s="333" customFormat="1" x14ac:dyDescent="0.25">
      <c r="A702" s="796"/>
      <c r="B702" s="331"/>
      <c r="C702" s="331"/>
      <c r="D702" s="335" t="s">
        <v>1768</v>
      </c>
      <c r="E702" s="335" t="s">
        <v>1701</v>
      </c>
      <c r="F702" s="335">
        <v>715</v>
      </c>
      <c r="G702" s="335" t="s">
        <v>1639</v>
      </c>
      <c r="H702" s="563">
        <v>6</v>
      </c>
      <c r="I702" s="335" t="s">
        <v>112</v>
      </c>
      <c r="J702" s="335" t="s">
        <v>113</v>
      </c>
      <c r="K702" s="342">
        <v>3588.3</v>
      </c>
      <c r="L702" s="335"/>
      <c r="M702" s="335"/>
      <c r="N702" s="335"/>
      <c r="O702" s="335"/>
      <c r="P702" s="444"/>
    </row>
    <row r="703" spans="1:16" s="333" customFormat="1" x14ac:dyDescent="0.25">
      <c r="A703" s="796"/>
      <c r="B703" s="331"/>
      <c r="C703" s="331"/>
      <c r="D703" s="335" t="s">
        <v>1769</v>
      </c>
      <c r="E703" s="335" t="s">
        <v>1701</v>
      </c>
      <c r="F703" s="335">
        <v>715</v>
      </c>
      <c r="G703" s="335" t="s">
        <v>1639</v>
      </c>
      <c r="H703" s="563">
        <v>6</v>
      </c>
      <c r="I703" s="335" t="s">
        <v>112</v>
      </c>
      <c r="J703" s="335" t="s">
        <v>113</v>
      </c>
      <c r="K703" s="342">
        <v>3588.3</v>
      </c>
      <c r="L703" s="335"/>
      <c r="M703" s="335"/>
      <c r="N703" s="335"/>
      <c r="O703" s="335"/>
      <c r="P703" s="444"/>
    </row>
    <row r="704" spans="1:16" s="333" customFormat="1" x14ac:dyDescent="0.25">
      <c r="A704" s="796"/>
      <c r="B704" s="331"/>
      <c r="C704" s="331"/>
      <c r="D704" s="335" t="s">
        <v>1770</v>
      </c>
      <c r="E704" s="335" t="s">
        <v>1701</v>
      </c>
      <c r="F704" s="335">
        <v>715</v>
      </c>
      <c r="G704" s="335" t="s">
        <v>1639</v>
      </c>
      <c r="H704" s="563">
        <v>41</v>
      </c>
      <c r="I704" s="335" t="s">
        <v>112</v>
      </c>
      <c r="J704" s="335" t="s">
        <v>113</v>
      </c>
      <c r="K704" s="342">
        <v>24520.05</v>
      </c>
      <c r="L704" s="335"/>
      <c r="M704" s="335"/>
      <c r="N704" s="335"/>
      <c r="O704" s="335"/>
      <c r="P704" s="444"/>
    </row>
    <row r="705" spans="1:16" s="333" customFormat="1" x14ac:dyDescent="0.25">
      <c r="A705" s="796"/>
      <c r="B705" s="331"/>
      <c r="C705" s="331"/>
      <c r="D705" s="335" t="s">
        <v>1771</v>
      </c>
      <c r="E705" s="335" t="s">
        <v>1701</v>
      </c>
      <c r="F705" s="335">
        <v>715</v>
      </c>
      <c r="G705" s="335" t="s">
        <v>1639</v>
      </c>
      <c r="H705" s="563">
        <v>66</v>
      </c>
      <c r="I705" s="335" t="s">
        <v>112</v>
      </c>
      <c r="J705" s="335" t="s">
        <v>113</v>
      </c>
      <c r="K705" s="342">
        <v>39471.300000000003</v>
      </c>
      <c r="L705" s="335"/>
      <c r="M705" s="335"/>
      <c r="N705" s="335"/>
      <c r="O705" s="335"/>
      <c r="P705" s="444"/>
    </row>
    <row r="706" spans="1:16" s="333" customFormat="1" x14ac:dyDescent="0.25">
      <c r="A706" s="796"/>
      <c r="B706" s="331"/>
      <c r="C706" s="331"/>
      <c r="D706" s="335" t="s">
        <v>1772</v>
      </c>
      <c r="E706" s="335" t="s">
        <v>1701</v>
      </c>
      <c r="F706" s="335">
        <v>715</v>
      </c>
      <c r="G706" s="335" t="s">
        <v>1639</v>
      </c>
      <c r="H706" s="563">
        <v>48</v>
      </c>
      <c r="I706" s="335" t="s">
        <v>112</v>
      </c>
      <c r="J706" s="335" t="s">
        <v>113</v>
      </c>
      <c r="K706" s="342">
        <v>28706.400000000001</v>
      </c>
      <c r="L706" s="335"/>
      <c r="M706" s="335"/>
      <c r="N706" s="335"/>
      <c r="O706" s="335"/>
      <c r="P706" s="444"/>
    </row>
    <row r="707" spans="1:16" s="333" customFormat="1" x14ac:dyDescent="0.25">
      <c r="A707" s="796"/>
      <c r="B707" s="331"/>
      <c r="C707" s="331"/>
      <c r="D707" s="335" t="s">
        <v>1773</v>
      </c>
      <c r="E707" s="335" t="s">
        <v>1701</v>
      </c>
      <c r="F707" s="335">
        <v>715</v>
      </c>
      <c r="G707" s="335" t="s">
        <v>1639</v>
      </c>
      <c r="H707" s="563">
        <v>22</v>
      </c>
      <c r="I707" s="335" t="s">
        <v>112</v>
      </c>
      <c r="J707" s="335" t="s">
        <v>113</v>
      </c>
      <c r="K707" s="342">
        <v>13157.1</v>
      </c>
      <c r="L707" s="335"/>
      <c r="M707" s="335"/>
      <c r="N707" s="335"/>
      <c r="O707" s="335"/>
      <c r="P707" s="444"/>
    </row>
    <row r="708" spans="1:16" s="333" customFormat="1" x14ac:dyDescent="0.25">
      <c r="A708" s="796"/>
      <c r="B708" s="331"/>
      <c r="C708" s="331"/>
      <c r="D708" s="335" t="s">
        <v>1774</v>
      </c>
      <c r="E708" s="335" t="s">
        <v>1701</v>
      </c>
      <c r="F708" s="335">
        <v>715</v>
      </c>
      <c r="G708" s="335" t="s">
        <v>1639</v>
      </c>
      <c r="H708" s="563">
        <v>14</v>
      </c>
      <c r="I708" s="335" t="s">
        <v>112</v>
      </c>
      <c r="J708" s="335" t="s">
        <v>113</v>
      </c>
      <c r="K708" s="342">
        <v>8372.7000000000007</v>
      </c>
      <c r="L708" s="335"/>
      <c r="M708" s="335"/>
      <c r="N708" s="335"/>
      <c r="O708" s="335"/>
      <c r="P708" s="444"/>
    </row>
    <row r="709" spans="1:16" s="333" customFormat="1" x14ac:dyDescent="0.25">
      <c r="A709" s="796"/>
      <c r="B709" s="423"/>
      <c r="C709" s="423"/>
      <c r="D709" s="452" t="s">
        <v>1775</v>
      </c>
      <c r="E709" s="452" t="s">
        <v>1701</v>
      </c>
      <c r="F709" s="452">
        <v>715</v>
      </c>
      <c r="G709" s="452" t="s">
        <v>1639</v>
      </c>
      <c r="H709" s="595">
        <v>6</v>
      </c>
      <c r="I709" s="452" t="s">
        <v>112</v>
      </c>
      <c r="J709" s="452" t="s">
        <v>113</v>
      </c>
      <c r="K709" s="453">
        <v>3588.3</v>
      </c>
      <c r="L709" s="452"/>
      <c r="M709" s="452"/>
      <c r="N709" s="452"/>
      <c r="O709" s="452"/>
      <c r="P709" s="444"/>
    </row>
    <row r="710" spans="1:16" s="284" customFormat="1" ht="28.5" x14ac:dyDescent="0.25">
      <c r="A710" s="606">
        <v>123</v>
      </c>
      <c r="B710" s="317" t="s">
        <v>1776</v>
      </c>
      <c r="C710" s="317" t="s">
        <v>1777</v>
      </c>
      <c r="D710" s="317" t="s">
        <v>3310</v>
      </c>
      <c r="E710" s="317" t="s">
        <v>1779</v>
      </c>
      <c r="F710" s="318" t="s">
        <v>135</v>
      </c>
      <c r="G710" s="317" t="s">
        <v>63</v>
      </c>
      <c r="H710" s="560">
        <f>H711+H712+H713+H714+H715+H716+H717+H718</f>
        <v>1260</v>
      </c>
      <c r="I710" s="318" t="s">
        <v>135</v>
      </c>
      <c r="J710" s="318" t="s">
        <v>63</v>
      </c>
      <c r="K710" s="454">
        <f>K711+K712+K713+K714+K715+K716+K717+K718</f>
        <v>1078499.43</v>
      </c>
      <c r="L710" s="317" t="s">
        <v>886</v>
      </c>
      <c r="M710" s="317" t="s">
        <v>8</v>
      </c>
      <c r="N710" s="317" t="s">
        <v>22</v>
      </c>
      <c r="O710" s="317" t="s">
        <v>23</v>
      </c>
      <c r="P710" s="362" t="s">
        <v>3735</v>
      </c>
    </row>
    <row r="711" spans="1:16" s="284" customFormat="1" x14ac:dyDescent="0.25">
      <c r="A711" s="455"/>
      <c r="B711" s="317"/>
      <c r="C711" s="317"/>
      <c r="D711" s="322" t="s">
        <v>1789</v>
      </c>
      <c r="E711" s="322" t="s">
        <v>1790</v>
      </c>
      <c r="F711" s="320">
        <v>715</v>
      </c>
      <c r="G711" s="322" t="s">
        <v>1639</v>
      </c>
      <c r="H711" s="530">
        <v>211</v>
      </c>
      <c r="I711" s="320" t="s">
        <v>112</v>
      </c>
      <c r="J711" s="320" t="s">
        <v>113</v>
      </c>
      <c r="K711" s="336">
        <v>246853.12</v>
      </c>
      <c r="L711" s="322"/>
      <c r="M711" s="322"/>
      <c r="N711" s="322"/>
      <c r="O711" s="322"/>
      <c r="P711" s="362"/>
    </row>
    <row r="712" spans="1:16" s="284" customFormat="1" x14ac:dyDescent="0.25">
      <c r="A712" s="455"/>
      <c r="B712" s="317"/>
      <c r="C712" s="317"/>
      <c r="D712" s="322" t="s">
        <v>1791</v>
      </c>
      <c r="E712" s="322" t="s">
        <v>1790</v>
      </c>
      <c r="F712" s="320">
        <v>715</v>
      </c>
      <c r="G712" s="322" t="s">
        <v>1639</v>
      </c>
      <c r="H712" s="530">
        <v>284</v>
      </c>
      <c r="I712" s="320" t="s">
        <v>112</v>
      </c>
      <c r="J712" s="320" t="s">
        <v>113</v>
      </c>
      <c r="K712" s="336">
        <v>349464.84</v>
      </c>
      <c r="L712" s="322"/>
      <c r="M712" s="322"/>
      <c r="N712" s="322"/>
      <c r="O712" s="322"/>
      <c r="P712" s="362"/>
    </row>
    <row r="713" spans="1:16" s="284" customFormat="1" x14ac:dyDescent="0.25">
      <c r="A713" s="455"/>
      <c r="B713" s="317"/>
      <c r="C713" s="317"/>
      <c r="D713" s="322" t="s">
        <v>1792</v>
      </c>
      <c r="E713" s="322" t="s">
        <v>1793</v>
      </c>
      <c r="F713" s="320">
        <v>715</v>
      </c>
      <c r="G713" s="322" t="s">
        <v>1639</v>
      </c>
      <c r="H713" s="530">
        <v>117</v>
      </c>
      <c r="I713" s="320" t="s">
        <v>112</v>
      </c>
      <c r="J713" s="320" t="s">
        <v>113</v>
      </c>
      <c r="K713" s="336">
        <v>166873.59</v>
      </c>
      <c r="L713" s="322"/>
      <c r="M713" s="322"/>
      <c r="N713" s="322"/>
      <c r="O713" s="322"/>
      <c r="P713" s="362"/>
    </row>
    <row r="714" spans="1:16" s="284" customFormat="1" x14ac:dyDescent="0.25">
      <c r="A714" s="455"/>
      <c r="B714" s="317"/>
      <c r="C714" s="317"/>
      <c r="D714" s="322" t="s">
        <v>1794</v>
      </c>
      <c r="E714" s="322" t="s">
        <v>1793</v>
      </c>
      <c r="F714" s="320">
        <v>715</v>
      </c>
      <c r="G714" s="322" t="s">
        <v>1639</v>
      </c>
      <c r="H714" s="530">
        <v>90</v>
      </c>
      <c r="I714" s="320" t="s">
        <v>112</v>
      </c>
      <c r="J714" s="320" t="s">
        <v>113</v>
      </c>
      <c r="K714" s="336">
        <v>121652.1</v>
      </c>
      <c r="L714" s="322"/>
      <c r="M714" s="322"/>
      <c r="N714" s="322"/>
      <c r="O714" s="322"/>
      <c r="P714" s="362"/>
    </row>
    <row r="715" spans="1:16" s="284" customFormat="1" x14ac:dyDescent="0.25">
      <c r="A715" s="455"/>
      <c r="B715" s="317"/>
      <c r="C715" s="317"/>
      <c r="D715" s="322" t="s">
        <v>1822</v>
      </c>
      <c r="E715" s="322" t="s">
        <v>1793</v>
      </c>
      <c r="F715" s="320">
        <v>715</v>
      </c>
      <c r="G715" s="322" t="s">
        <v>1639</v>
      </c>
      <c r="H715" s="530">
        <v>216</v>
      </c>
      <c r="I715" s="320" t="s">
        <v>112</v>
      </c>
      <c r="J715" s="320" t="s">
        <v>113</v>
      </c>
      <c r="K715" s="336">
        <v>60406.559999999998</v>
      </c>
      <c r="L715" s="322"/>
      <c r="M715" s="322"/>
      <c r="N715" s="322"/>
      <c r="O715" s="322"/>
      <c r="P715" s="362"/>
    </row>
    <row r="716" spans="1:16" s="284" customFormat="1" x14ac:dyDescent="0.25">
      <c r="A716" s="455"/>
      <c r="B716" s="317"/>
      <c r="C716" s="317"/>
      <c r="D716" s="322" t="s">
        <v>1839</v>
      </c>
      <c r="E716" s="322" t="s">
        <v>1793</v>
      </c>
      <c r="F716" s="320">
        <v>839</v>
      </c>
      <c r="G716" s="322" t="s">
        <v>143</v>
      </c>
      <c r="H716" s="530">
        <v>92</v>
      </c>
      <c r="I716" s="320" t="s">
        <v>112</v>
      </c>
      <c r="J716" s="320" t="s">
        <v>113</v>
      </c>
      <c r="K716" s="336">
        <v>44597</v>
      </c>
      <c r="L716" s="322"/>
      <c r="M716" s="322"/>
      <c r="N716" s="322"/>
      <c r="O716" s="322"/>
      <c r="P716" s="362"/>
    </row>
    <row r="717" spans="1:16" s="284" customFormat="1" x14ac:dyDescent="0.25">
      <c r="A717" s="455"/>
      <c r="B717" s="317"/>
      <c r="C717" s="317"/>
      <c r="D717" s="322" t="s">
        <v>1840</v>
      </c>
      <c r="E717" s="322" t="s">
        <v>1793</v>
      </c>
      <c r="F717" s="320">
        <v>839</v>
      </c>
      <c r="G717" s="322" t="s">
        <v>143</v>
      </c>
      <c r="H717" s="530">
        <v>116</v>
      </c>
      <c r="I717" s="320" t="s">
        <v>112</v>
      </c>
      <c r="J717" s="320" t="s">
        <v>113</v>
      </c>
      <c r="K717" s="336">
        <v>32440.560000000001</v>
      </c>
      <c r="L717" s="322"/>
      <c r="M717" s="322"/>
      <c r="N717" s="322"/>
      <c r="O717" s="322"/>
      <c r="P717" s="362"/>
    </row>
    <row r="718" spans="1:16" s="284" customFormat="1" x14ac:dyDescent="0.25">
      <c r="A718" s="456"/>
      <c r="B718" s="394"/>
      <c r="C718" s="394"/>
      <c r="D718" s="457" t="s">
        <v>1841</v>
      </c>
      <c r="E718" s="457" t="s">
        <v>1793</v>
      </c>
      <c r="F718" s="458">
        <v>839</v>
      </c>
      <c r="G718" s="457" t="s">
        <v>143</v>
      </c>
      <c r="H718" s="596">
        <v>134</v>
      </c>
      <c r="I718" s="458" t="s">
        <v>112</v>
      </c>
      <c r="J718" s="458" t="s">
        <v>113</v>
      </c>
      <c r="K718" s="459">
        <v>56211.66</v>
      </c>
      <c r="L718" s="457"/>
      <c r="M718" s="457"/>
      <c r="N718" s="457"/>
      <c r="O718" s="457"/>
      <c r="P718" s="362"/>
    </row>
    <row r="719" spans="1:16" s="284" customFormat="1" ht="28.5" x14ac:dyDescent="0.25">
      <c r="A719" s="606">
        <v>124</v>
      </c>
      <c r="B719" s="317" t="s">
        <v>1843</v>
      </c>
      <c r="C719" s="317" t="s">
        <v>1844</v>
      </c>
      <c r="D719" s="317" t="s">
        <v>3312</v>
      </c>
      <c r="E719" s="317" t="s">
        <v>1846</v>
      </c>
      <c r="F719" s="318" t="s">
        <v>135</v>
      </c>
      <c r="G719" s="317" t="s">
        <v>63</v>
      </c>
      <c r="H719" s="560">
        <f>H720+H721+H722+H723+H724+H725+H726+H727+H728+H729+H730+H731+H732+H733+H734+H735+H736+H737+H738+H739+H740+H741+H743+H744+H745+H746+H747+H748+H749+H750+H751+H752+H753+H754+H755+H756+H757+H758+H759+H760+H761+H762+H763+H764+H765+H766+H767+H768+H769+H770+H771+H772+H773+H774+H775+H776+H777+H778+H779+H780+H781+H782+H783+H784+H785+H786+H787+H788+H789+H790+H791+H792+H793+H794+H795+H796+H797+H798+H799+H800+H801+H802+H803+H804+H805+H806+H807+H808+H809+H810+H811+H812+H813+H814+H815+H816+H817+H818+H819+H820+H742</f>
        <v>6585</v>
      </c>
      <c r="I719" s="318" t="s">
        <v>112</v>
      </c>
      <c r="J719" s="318" t="s">
        <v>113</v>
      </c>
      <c r="K719" s="454">
        <f>K720+K721+K722+K723+K724+K725+K726+K727+K728+K729+K730+K731+K732+K733+K734+K735+K736+K737+K738+K739+K740+K741+K743+K744+K745+K746+K747+K748+K749+K750+K751+K752+K753+K754+K755+K756+K757+K758+K759+K760+K761+K762+K763+K764+K765+K766+K767+K768+K769+K770+K771+K772+K773+K774+K775+K776+K777+K778+K779+K780+K781+K782+K783+K784+K785+K786+K787+K788+K789+K790+K791+K792+K793+K794+K795+K796+K797+K798+K799+K800+K801+K802+K803+K804+K805+K806+K807+K808+K809+K810+K811+K812+K813+K814+K815+K816+K817+K818+K819+K820+K742</f>
        <v>1628793.9300000004</v>
      </c>
      <c r="L719" s="317" t="s">
        <v>1300</v>
      </c>
      <c r="M719" s="317" t="s">
        <v>8</v>
      </c>
      <c r="N719" s="317" t="s">
        <v>22</v>
      </c>
      <c r="O719" s="317" t="s">
        <v>23</v>
      </c>
      <c r="P719" s="362" t="s">
        <v>3735</v>
      </c>
    </row>
    <row r="720" spans="1:16" s="284" customFormat="1" ht="30" x14ac:dyDescent="0.25">
      <c r="A720" s="455"/>
      <c r="B720" s="317"/>
      <c r="C720" s="317"/>
      <c r="D720" s="322" t="s">
        <v>1863</v>
      </c>
      <c r="E720" s="322" t="s">
        <v>1864</v>
      </c>
      <c r="F720" s="320">
        <v>839</v>
      </c>
      <c r="G720" s="322" t="s">
        <v>143</v>
      </c>
      <c r="H720" s="530">
        <v>32</v>
      </c>
      <c r="I720" s="320" t="s">
        <v>112</v>
      </c>
      <c r="J720" s="320" t="s">
        <v>113</v>
      </c>
      <c r="K720" s="336">
        <v>9120</v>
      </c>
      <c r="L720" s="322"/>
      <c r="M720" s="322"/>
      <c r="N720" s="322"/>
      <c r="O720" s="322"/>
      <c r="P720" s="362"/>
    </row>
    <row r="721" spans="1:16" s="284" customFormat="1" ht="30" x14ac:dyDescent="0.25">
      <c r="A721" s="455"/>
      <c r="B721" s="317"/>
      <c r="C721" s="317"/>
      <c r="D721" s="322" t="s">
        <v>1865</v>
      </c>
      <c r="E721" s="322" t="s">
        <v>1864</v>
      </c>
      <c r="F721" s="320">
        <v>839</v>
      </c>
      <c r="G721" s="322" t="s">
        <v>143</v>
      </c>
      <c r="H721" s="530">
        <v>118</v>
      </c>
      <c r="I721" s="320" t="s">
        <v>112</v>
      </c>
      <c r="J721" s="320" t="s">
        <v>113</v>
      </c>
      <c r="K721" s="336">
        <v>33630</v>
      </c>
      <c r="L721" s="322"/>
      <c r="M721" s="322"/>
      <c r="N721" s="322"/>
      <c r="O721" s="322"/>
      <c r="P721" s="362"/>
    </row>
    <row r="722" spans="1:16" s="284" customFormat="1" ht="30" x14ac:dyDescent="0.25">
      <c r="A722" s="455"/>
      <c r="B722" s="317"/>
      <c r="C722" s="317"/>
      <c r="D722" s="322" t="s">
        <v>1866</v>
      </c>
      <c r="E722" s="322" t="s">
        <v>1864</v>
      </c>
      <c r="F722" s="320">
        <v>839</v>
      </c>
      <c r="G722" s="322" t="s">
        <v>143</v>
      </c>
      <c r="H722" s="530">
        <v>42</v>
      </c>
      <c r="I722" s="320" t="s">
        <v>112</v>
      </c>
      <c r="J722" s="320" t="s">
        <v>113</v>
      </c>
      <c r="K722" s="336">
        <v>11970</v>
      </c>
      <c r="L722" s="322"/>
      <c r="M722" s="322"/>
      <c r="N722" s="322"/>
      <c r="O722" s="322"/>
      <c r="P722" s="362"/>
    </row>
    <row r="723" spans="1:16" s="284" customFormat="1" ht="30" x14ac:dyDescent="0.25">
      <c r="A723" s="455"/>
      <c r="B723" s="317"/>
      <c r="C723" s="317"/>
      <c r="D723" s="322" t="s">
        <v>1867</v>
      </c>
      <c r="E723" s="322" t="s">
        <v>1864</v>
      </c>
      <c r="F723" s="320">
        <v>839</v>
      </c>
      <c r="G723" s="322" t="s">
        <v>143</v>
      </c>
      <c r="H723" s="530">
        <v>24</v>
      </c>
      <c r="I723" s="320" t="s">
        <v>112</v>
      </c>
      <c r="J723" s="320" t="s">
        <v>113</v>
      </c>
      <c r="K723" s="336">
        <v>6840</v>
      </c>
      <c r="L723" s="322"/>
      <c r="M723" s="322"/>
      <c r="N723" s="322"/>
      <c r="O723" s="322"/>
      <c r="P723" s="362"/>
    </row>
    <row r="724" spans="1:16" s="284" customFormat="1" ht="30" x14ac:dyDescent="0.25">
      <c r="A724" s="455"/>
      <c r="B724" s="317"/>
      <c r="C724" s="317"/>
      <c r="D724" s="322" t="s">
        <v>1868</v>
      </c>
      <c r="E724" s="322" t="s">
        <v>1864</v>
      </c>
      <c r="F724" s="320">
        <v>839</v>
      </c>
      <c r="G724" s="322" t="s">
        <v>143</v>
      </c>
      <c r="H724" s="530">
        <v>134</v>
      </c>
      <c r="I724" s="320" t="s">
        <v>112</v>
      </c>
      <c r="J724" s="320" t="s">
        <v>113</v>
      </c>
      <c r="K724" s="336">
        <v>38190</v>
      </c>
      <c r="L724" s="322"/>
      <c r="M724" s="322"/>
      <c r="N724" s="322"/>
      <c r="O724" s="322"/>
      <c r="P724" s="362"/>
    </row>
    <row r="725" spans="1:16" s="284" customFormat="1" ht="30" x14ac:dyDescent="0.25">
      <c r="A725" s="455"/>
      <c r="B725" s="317"/>
      <c r="C725" s="317"/>
      <c r="D725" s="322" t="s">
        <v>1869</v>
      </c>
      <c r="E725" s="322" t="s">
        <v>1864</v>
      </c>
      <c r="F725" s="320">
        <v>839</v>
      </c>
      <c r="G725" s="322" t="s">
        <v>143</v>
      </c>
      <c r="H725" s="530">
        <v>1052</v>
      </c>
      <c r="I725" s="320" t="s">
        <v>112</v>
      </c>
      <c r="J725" s="320" t="s">
        <v>113</v>
      </c>
      <c r="K725" s="336">
        <v>299820</v>
      </c>
      <c r="L725" s="322"/>
      <c r="M725" s="322"/>
      <c r="N725" s="322"/>
      <c r="O725" s="322"/>
      <c r="P725" s="362"/>
    </row>
    <row r="726" spans="1:16" s="284" customFormat="1" ht="30" x14ac:dyDescent="0.25">
      <c r="A726" s="455"/>
      <c r="B726" s="317"/>
      <c r="C726" s="317"/>
      <c r="D726" s="322" t="s">
        <v>1870</v>
      </c>
      <c r="E726" s="322" t="s">
        <v>1864</v>
      </c>
      <c r="F726" s="320">
        <v>839</v>
      </c>
      <c r="G726" s="322" t="s">
        <v>143</v>
      </c>
      <c r="H726" s="530">
        <v>314</v>
      </c>
      <c r="I726" s="320" t="s">
        <v>112</v>
      </c>
      <c r="J726" s="320" t="s">
        <v>113</v>
      </c>
      <c r="K726" s="336">
        <v>89490</v>
      </c>
      <c r="L726" s="322"/>
      <c r="M726" s="322"/>
      <c r="N726" s="322"/>
      <c r="O726" s="322"/>
      <c r="P726" s="362"/>
    </row>
    <row r="727" spans="1:16" s="284" customFormat="1" ht="30" x14ac:dyDescent="0.25">
      <c r="A727" s="455"/>
      <c r="B727" s="317"/>
      <c r="C727" s="317"/>
      <c r="D727" s="322" t="s">
        <v>1871</v>
      </c>
      <c r="E727" s="322" t="s">
        <v>1864</v>
      </c>
      <c r="F727" s="320">
        <v>839</v>
      </c>
      <c r="G727" s="322" t="s">
        <v>143</v>
      </c>
      <c r="H727" s="530">
        <v>4</v>
      </c>
      <c r="I727" s="320" t="s">
        <v>112</v>
      </c>
      <c r="J727" s="320" t="s">
        <v>113</v>
      </c>
      <c r="K727" s="336">
        <v>1140</v>
      </c>
      <c r="L727" s="322"/>
      <c r="M727" s="322"/>
      <c r="N727" s="322"/>
      <c r="O727" s="322"/>
      <c r="P727" s="362"/>
    </row>
    <row r="728" spans="1:16" s="284" customFormat="1" ht="30" x14ac:dyDescent="0.25">
      <c r="A728" s="455"/>
      <c r="B728" s="317"/>
      <c r="C728" s="317"/>
      <c r="D728" s="322" t="s">
        <v>1872</v>
      </c>
      <c r="E728" s="322" t="s">
        <v>1864</v>
      </c>
      <c r="F728" s="320">
        <v>839</v>
      </c>
      <c r="G728" s="322" t="s">
        <v>143</v>
      </c>
      <c r="H728" s="530">
        <v>60</v>
      </c>
      <c r="I728" s="320" t="s">
        <v>112</v>
      </c>
      <c r="J728" s="320" t="s">
        <v>113</v>
      </c>
      <c r="K728" s="336">
        <v>17100</v>
      </c>
      <c r="L728" s="322"/>
      <c r="M728" s="322"/>
      <c r="N728" s="322"/>
      <c r="O728" s="322"/>
      <c r="P728" s="362"/>
    </row>
    <row r="729" spans="1:16" s="284" customFormat="1" ht="30" x14ac:dyDescent="0.25">
      <c r="A729" s="455"/>
      <c r="B729" s="317"/>
      <c r="C729" s="317"/>
      <c r="D729" s="322" t="s">
        <v>1873</v>
      </c>
      <c r="E729" s="322" t="s">
        <v>1864</v>
      </c>
      <c r="F729" s="320">
        <v>839</v>
      </c>
      <c r="G729" s="322" t="s">
        <v>143</v>
      </c>
      <c r="H729" s="530">
        <v>693</v>
      </c>
      <c r="I729" s="320" t="s">
        <v>112</v>
      </c>
      <c r="J729" s="320" t="s">
        <v>113</v>
      </c>
      <c r="K729" s="336">
        <v>197505</v>
      </c>
      <c r="L729" s="322"/>
      <c r="M729" s="322"/>
      <c r="N729" s="322"/>
      <c r="O729" s="322"/>
      <c r="P729" s="362"/>
    </row>
    <row r="730" spans="1:16" s="284" customFormat="1" ht="30" x14ac:dyDescent="0.25">
      <c r="A730" s="455"/>
      <c r="B730" s="317"/>
      <c r="C730" s="317"/>
      <c r="D730" s="322" t="s">
        <v>1874</v>
      </c>
      <c r="E730" s="322" t="s">
        <v>1864</v>
      </c>
      <c r="F730" s="320">
        <v>839</v>
      </c>
      <c r="G730" s="322" t="s">
        <v>143</v>
      </c>
      <c r="H730" s="530">
        <v>371</v>
      </c>
      <c r="I730" s="320" t="s">
        <v>112</v>
      </c>
      <c r="J730" s="320" t="s">
        <v>113</v>
      </c>
      <c r="K730" s="336">
        <v>105735</v>
      </c>
      <c r="L730" s="322"/>
      <c r="M730" s="322"/>
      <c r="N730" s="322"/>
      <c r="O730" s="322"/>
      <c r="P730" s="362"/>
    </row>
    <row r="731" spans="1:16" s="284" customFormat="1" ht="30" x14ac:dyDescent="0.25">
      <c r="A731" s="455"/>
      <c r="B731" s="317"/>
      <c r="C731" s="317"/>
      <c r="D731" s="322" t="s">
        <v>1875</v>
      </c>
      <c r="E731" s="322" t="s">
        <v>1864</v>
      </c>
      <c r="F731" s="320">
        <v>839</v>
      </c>
      <c r="G731" s="322" t="s">
        <v>143</v>
      </c>
      <c r="H731" s="530">
        <v>19</v>
      </c>
      <c r="I731" s="320" t="s">
        <v>112</v>
      </c>
      <c r="J731" s="320" t="s">
        <v>113</v>
      </c>
      <c r="K731" s="336">
        <v>5415</v>
      </c>
      <c r="L731" s="322"/>
      <c r="M731" s="322"/>
      <c r="N731" s="322"/>
      <c r="O731" s="322"/>
      <c r="P731" s="362"/>
    </row>
    <row r="732" spans="1:16" s="284" customFormat="1" ht="30" x14ac:dyDescent="0.25">
      <c r="A732" s="455"/>
      <c r="B732" s="317"/>
      <c r="C732" s="317"/>
      <c r="D732" s="322" t="s">
        <v>1876</v>
      </c>
      <c r="E732" s="322" t="s">
        <v>1864</v>
      </c>
      <c r="F732" s="320">
        <v>839</v>
      </c>
      <c r="G732" s="322" t="s">
        <v>143</v>
      </c>
      <c r="H732" s="530">
        <v>4</v>
      </c>
      <c r="I732" s="320" t="s">
        <v>112</v>
      </c>
      <c r="J732" s="320" t="s">
        <v>113</v>
      </c>
      <c r="K732" s="336">
        <v>1140</v>
      </c>
      <c r="L732" s="322"/>
      <c r="M732" s="322"/>
      <c r="N732" s="322"/>
      <c r="O732" s="322"/>
      <c r="P732" s="362"/>
    </row>
    <row r="733" spans="1:16" s="284" customFormat="1" ht="30" x14ac:dyDescent="0.25">
      <c r="A733" s="455"/>
      <c r="B733" s="317"/>
      <c r="C733" s="317"/>
      <c r="D733" s="322" t="s">
        <v>1877</v>
      </c>
      <c r="E733" s="322" t="s">
        <v>1864</v>
      </c>
      <c r="F733" s="320">
        <v>839</v>
      </c>
      <c r="G733" s="322" t="s">
        <v>143</v>
      </c>
      <c r="H733" s="530">
        <v>138</v>
      </c>
      <c r="I733" s="320" t="s">
        <v>112</v>
      </c>
      <c r="J733" s="320" t="s">
        <v>113</v>
      </c>
      <c r="K733" s="336">
        <v>39330</v>
      </c>
      <c r="L733" s="322"/>
      <c r="M733" s="322"/>
      <c r="N733" s="322"/>
      <c r="O733" s="322"/>
      <c r="P733" s="362"/>
    </row>
    <row r="734" spans="1:16" s="284" customFormat="1" ht="30" x14ac:dyDescent="0.25">
      <c r="A734" s="455"/>
      <c r="B734" s="317"/>
      <c r="C734" s="317"/>
      <c r="D734" s="322" t="s">
        <v>1878</v>
      </c>
      <c r="E734" s="322" t="s">
        <v>1864</v>
      </c>
      <c r="F734" s="320">
        <v>839</v>
      </c>
      <c r="G734" s="322" t="s">
        <v>143</v>
      </c>
      <c r="H734" s="530">
        <v>128</v>
      </c>
      <c r="I734" s="320" t="s">
        <v>112</v>
      </c>
      <c r="J734" s="320" t="s">
        <v>113</v>
      </c>
      <c r="K734" s="336">
        <v>36480</v>
      </c>
      <c r="L734" s="322"/>
      <c r="M734" s="322"/>
      <c r="N734" s="322"/>
      <c r="O734" s="322"/>
      <c r="P734" s="362"/>
    </row>
    <row r="735" spans="1:16" s="284" customFormat="1" ht="30" x14ac:dyDescent="0.25">
      <c r="A735" s="455"/>
      <c r="B735" s="317"/>
      <c r="C735" s="317"/>
      <c r="D735" s="322" t="s">
        <v>1879</v>
      </c>
      <c r="E735" s="322" t="s">
        <v>1864</v>
      </c>
      <c r="F735" s="320">
        <v>839</v>
      </c>
      <c r="G735" s="322" t="s">
        <v>143</v>
      </c>
      <c r="H735" s="530">
        <v>10</v>
      </c>
      <c r="I735" s="320" t="s">
        <v>112</v>
      </c>
      <c r="J735" s="320" t="s">
        <v>113</v>
      </c>
      <c r="K735" s="336">
        <v>2850</v>
      </c>
      <c r="L735" s="322"/>
      <c r="M735" s="322"/>
      <c r="N735" s="322"/>
      <c r="O735" s="322"/>
      <c r="P735" s="362"/>
    </row>
    <row r="736" spans="1:16" s="284" customFormat="1" ht="30" x14ac:dyDescent="0.25">
      <c r="A736" s="455"/>
      <c r="B736" s="317"/>
      <c r="C736" s="317"/>
      <c r="D736" s="322" t="s">
        <v>1880</v>
      </c>
      <c r="E736" s="322" t="s">
        <v>1864</v>
      </c>
      <c r="F736" s="320">
        <v>839</v>
      </c>
      <c r="G736" s="322" t="s">
        <v>143</v>
      </c>
      <c r="H736" s="530">
        <v>2</v>
      </c>
      <c r="I736" s="320" t="s">
        <v>112</v>
      </c>
      <c r="J736" s="320" t="s">
        <v>113</v>
      </c>
      <c r="K736" s="336">
        <v>570</v>
      </c>
      <c r="L736" s="322"/>
      <c r="M736" s="322"/>
      <c r="N736" s="322"/>
      <c r="O736" s="322"/>
      <c r="P736" s="362"/>
    </row>
    <row r="737" spans="1:16" s="284" customFormat="1" ht="30" x14ac:dyDescent="0.25">
      <c r="A737" s="455"/>
      <c r="B737" s="317"/>
      <c r="C737" s="317"/>
      <c r="D737" s="322" t="s">
        <v>1881</v>
      </c>
      <c r="E737" s="322" t="s">
        <v>1864</v>
      </c>
      <c r="F737" s="320">
        <v>839</v>
      </c>
      <c r="G737" s="322" t="s">
        <v>143</v>
      </c>
      <c r="H737" s="530">
        <v>14</v>
      </c>
      <c r="I737" s="320" t="s">
        <v>112</v>
      </c>
      <c r="J737" s="320" t="s">
        <v>113</v>
      </c>
      <c r="K737" s="336">
        <v>3990</v>
      </c>
      <c r="L737" s="322"/>
      <c r="M737" s="322"/>
      <c r="N737" s="322"/>
      <c r="O737" s="322"/>
      <c r="P737" s="362"/>
    </row>
    <row r="738" spans="1:16" s="284" customFormat="1" ht="30" x14ac:dyDescent="0.25">
      <c r="A738" s="455"/>
      <c r="B738" s="317"/>
      <c r="C738" s="317"/>
      <c r="D738" s="322" t="s">
        <v>1882</v>
      </c>
      <c r="E738" s="322" t="s">
        <v>1864</v>
      </c>
      <c r="F738" s="320">
        <v>839</v>
      </c>
      <c r="G738" s="322" t="s">
        <v>143</v>
      </c>
      <c r="H738" s="530">
        <v>2</v>
      </c>
      <c r="I738" s="320" t="s">
        <v>112</v>
      </c>
      <c r="J738" s="320" t="s">
        <v>113</v>
      </c>
      <c r="K738" s="336">
        <v>570</v>
      </c>
      <c r="L738" s="322"/>
      <c r="M738" s="322"/>
      <c r="N738" s="322"/>
      <c r="O738" s="322"/>
      <c r="P738" s="362"/>
    </row>
    <row r="739" spans="1:16" s="284" customFormat="1" ht="30" x14ac:dyDescent="0.25">
      <c r="A739" s="455"/>
      <c r="B739" s="317"/>
      <c r="C739" s="317"/>
      <c r="D739" s="322" t="s">
        <v>1883</v>
      </c>
      <c r="E739" s="322" t="s">
        <v>1864</v>
      </c>
      <c r="F739" s="320">
        <v>839</v>
      </c>
      <c r="G739" s="322" t="s">
        <v>143</v>
      </c>
      <c r="H739" s="530">
        <v>1</v>
      </c>
      <c r="I739" s="320" t="s">
        <v>112</v>
      </c>
      <c r="J739" s="320" t="s">
        <v>113</v>
      </c>
      <c r="K739" s="336">
        <v>285</v>
      </c>
      <c r="L739" s="322"/>
      <c r="M739" s="322"/>
      <c r="N739" s="322"/>
      <c r="O739" s="322"/>
      <c r="P739" s="362"/>
    </row>
    <row r="740" spans="1:16" s="284" customFormat="1" ht="30" x14ac:dyDescent="0.25">
      <c r="A740" s="455"/>
      <c r="B740" s="317"/>
      <c r="C740" s="317"/>
      <c r="D740" s="322" t="s">
        <v>1884</v>
      </c>
      <c r="E740" s="322" t="s">
        <v>1864</v>
      </c>
      <c r="F740" s="320">
        <v>839</v>
      </c>
      <c r="G740" s="322" t="s">
        <v>143</v>
      </c>
      <c r="H740" s="530">
        <v>4</v>
      </c>
      <c r="I740" s="320" t="s">
        <v>112</v>
      </c>
      <c r="J740" s="320" t="s">
        <v>113</v>
      </c>
      <c r="K740" s="336">
        <v>1140</v>
      </c>
      <c r="L740" s="322"/>
      <c r="M740" s="322"/>
      <c r="N740" s="322"/>
      <c r="O740" s="322"/>
      <c r="P740" s="362"/>
    </row>
    <row r="741" spans="1:16" s="284" customFormat="1" ht="30" x14ac:dyDescent="0.25">
      <c r="A741" s="455"/>
      <c r="B741" s="317"/>
      <c r="C741" s="317"/>
      <c r="D741" s="322" t="s">
        <v>1885</v>
      </c>
      <c r="E741" s="322" t="s">
        <v>1864</v>
      </c>
      <c r="F741" s="320">
        <v>839</v>
      </c>
      <c r="G741" s="322" t="s">
        <v>143</v>
      </c>
      <c r="H741" s="530">
        <v>2</v>
      </c>
      <c r="I741" s="320" t="s">
        <v>112</v>
      </c>
      <c r="J741" s="320" t="s">
        <v>113</v>
      </c>
      <c r="K741" s="336">
        <v>570</v>
      </c>
      <c r="L741" s="322"/>
      <c r="M741" s="322"/>
      <c r="N741" s="322"/>
      <c r="O741" s="322"/>
      <c r="P741" s="362"/>
    </row>
    <row r="742" spans="1:16" s="284" customFormat="1" ht="60" x14ac:dyDescent="0.25">
      <c r="A742" s="455"/>
      <c r="B742" s="317"/>
      <c r="C742" s="317"/>
      <c r="D742" s="322" t="s">
        <v>3313</v>
      </c>
      <c r="E742" s="322" t="s">
        <v>1887</v>
      </c>
      <c r="F742" s="320">
        <v>795</v>
      </c>
      <c r="G742" s="322" t="s">
        <v>107</v>
      </c>
      <c r="H742" s="530">
        <v>5</v>
      </c>
      <c r="I742" s="320"/>
      <c r="J742" s="320" t="s">
        <v>113</v>
      </c>
      <c r="K742" s="336">
        <v>1350</v>
      </c>
      <c r="L742" s="322"/>
      <c r="M742" s="322"/>
      <c r="N742" s="322"/>
      <c r="O742" s="322"/>
      <c r="P742" s="362"/>
    </row>
    <row r="743" spans="1:16" s="284" customFormat="1" ht="60" x14ac:dyDescent="0.25">
      <c r="A743" s="455"/>
      <c r="B743" s="317"/>
      <c r="C743" s="317"/>
      <c r="D743" s="322" t="s">
        <v>1886</v>
      </c>
      <c r="E743" s="322" t="s">
        <v>1887</v>
      </c>
      <c r="F743" s="320">
        <v>796</v>
      </c>
      <c r="G743" s="322" t="s">
        <v>107</v>
      </c>
      <c r="H743" s="530">
        <v>6</v>
      </c>
      <c r="I743" s="320" t="s">
        <v>112</v>
      </c>
      <c r="J743" s="320" t="s">
        <v>113</v>
      </c>
      <c r="K743" s="336">
        <v>1350</v>
      </c>
      <c r="L743" s="322"/>
      <c r="M743" s="322"/>
      <c r="N743" s="322"/>
      <c r="O743" s="322"/>
      <c r="P743" s="362"/>
    </row>
    <row r="744" spans="1:16" s="284" customFormat="1" ht="60" x14ac:dyDescent="0.25">
      <c r="A744" s="455"/>
      <c r="B744" s="317"/>
      <c r="C744" s="317"/>
      <c r="D744" s="322" t="s">
        <v>1888</v>
      </c>
      <c r="E744" s="322" t="s">
        <v>1887</v>
      </c>
      <c r="F744" s="320">
        <v>796</v>
      </c>
      <c r="G744" s="322" t="s">
        <v>107</v>
      </c>
      <c r="H744" s="530">
        <v>3</v>
      </c>
      <c r="I744" s="320" t="s">
        <v>112</v>
      </c>
      <c r="J744" s="320" t="s">
        <v>113</v>
      </c>
      <c r="K744" s="336">
        <v>1350</v>
      </c>
      <c r="L744" s="322"/>
      <c r="M744" s="322"/>
      <c r="N744" s="322"/>
      <c r="O744" s="322"/>
      <c r="P744" s="362"/>
    </row>
    <row r="745" spans="1:16" s="284" customFormat="1" ht="60" x14ac:dyDescent="0.25">
      <c r="A745" s="455"/>
      <c r="B745" s="317"/>
      <c r="C745" s="317"/>
      <c r="D745" s="322" t="s">
        <v>1889</v>
      </c>
      <c r="E745" s="322" t="s">
        <v>1887</v>
      </c>
      <c r="F745" s="320">
        <v>796</v>
      </c>
      <c r="G745" s="322" t="s">
        <v>107</v>
      </c>
      <c r="H745" s="530">
        <v>16</v>
      </c>
      <c r="I745" s="320" t="s">
        <v>112</v>
      </c>
      <c r="J745" s="320" t="s">
        <v>113</v>
      </c>
      <c r="K745" s="336">
        <v>4950</v>
      </c>
      <c r="L745" s="322"/>
      <c r="M745" s="322"/>
      <c r="N745" s="322"/>
      <c r="O745" s="322"/>
      <c r="P745" s="362"/>
    </row>
    <row r="746" spans="1:16" s="284" customFormat="1" ht="60" x14ac:dyDescent="0.25">
      <c r="A746" s="455"/>
      <c r="B746" s="317"/>
      <c r="C746" s="317"/>
      <c r="D746" s="322" t="s">
        <v>1890</v>
      </c>
      <c r="E746" s="322" t="s">
        <v>1887</v>
      </c>
      <c r="F746" s="320">
        <v>796</v>
      </c>
      <c r="G746" s="322" t="s">
        <v>107</v>
      </c>
      <c r="H746" s="530">
        <v>5</v>
      </c>
      <c r="I746" s="320" t="s">
        <v>112</v>
      </c>
      <c r="J746" s="320" t="s">
        <v>113</v>
      </c>
      <c r="K746" s="336">
        <v>2250</v>
      </c>
      <c r="L746" s="322"/>
      <c r="M746" s="322"/>
      <c r="N746" s="322"/>
      <c r="O746" s="322"/>
      <c r="P746" s="362"/>
    </row>
    <row r="747" spans="1:16" s="284" customFormat="1" ht="60" x14ac:dyDescent="0.25">
      <c r="A747" s="455"/>
      <c r="B747" s="317"/>
      <c r="C747" s="317"/>
      <c r="D747" s="322" t="s">
        <v>1891</v>
      </c>
      <c r="E747" s="322" t="s">
        <v>1887</v>
      </c>
      <c r="F747" s="320">
        <v>796</v>
      </c>
      <c r="G747" s="322" t="s">
        <v>107</v>
      </c>
      <c r="H747" s="530">
        <v>1</v>
      </c>
      <c r="I747" s="320" t="s">
        <v>112</v>
      </c>
      <c r="J747" s="320" t="s">
        <v>113</v>
      </c>
      <c r="K747" s="336">
        <v>450</v>
      </c>
      <c r="L747" s="322"/>
      <c r="M747" s="322"/>
      <c r="N747" s="322"/>
      <c r="O747" s="322"/>
      <c r="P747" s="362"/>
    </row>
    <row r="748" spans="1:16" s="284" customFormat="1" ht="60" x14ac:dyDescent="0.25">
      <c r="A748" s="455"/>
      <c r="B748" s="317"/>
      <c r="C748" s="317"/>
      <c r="D748" s="322" t="s">
        <v>1892</v>
      </c>
      <c r="E748" s="322" t="s">
        <v>1887</v>
      </c>
      <c r="F748" s="320">
        <v>796</v>
      </c>
      <c r="G748" s="322" t="s">
        <v>107</v>
      </c>
      <c r="H748" s="530">
        <v>4</v>
      </c>
      <c r="I748" s="320" t="s">
        <v>112</v>
      </c>
      <c r="J748" s="320" t="s">
        <v>113</v>
      </c>
      <c r="K748" s="336">
        <v>1800</v>
      </c>
      <c r="L748" s="322"/>
      <c r="M748" s="322"/>
      <c r="N748" s="322"/>
      <c r="O748" s="322"/>
      <c r="P748" s="362"/>
    </row>
    <row r="749" spans="1:16" s="284" customFormat="1" ht="60" x14ac:dyDescent="0.25">
      <c r="A749" s="455"/>
      <c r="B749" s="317"/>
      <c r="C749" s="317"/>
      <c r="D749" s="322" t="s">
        <v>1893</v>
      </c>
      <c r="E749" s="322" t="s">
        <v>1887</v>
      </c>
      <c r="F749" s="320">
        <v>796</v>
      </c>
      <c r="G749" s="322" t="s">
        <v>107</v>
      </c>
      <c r="H749" s="530">
        <v>3</v>
      </c>
      <c r="I749" s="320" t="s">
        <v>112</v>
      </c>
      <c r="J749" s="320" t="s">
        <v>113</v>
      </c>
      <c r="K749" s="336">
        <v>900</v>
      </c>
      <c r="L749" s="322"/>
      <c r="M749" s="322"/>
      <c r="N749" s="322"/>
      <c r="O749" s="322"/>
      <c r="P749" s="362"/>
    </row>
    <row r="750" spans="1:16" s="284" customFormat="1" ht="60" x14ac:dyDescent="0.25">
      <c r="A750" s="455"/>
      <c r="B750" s="317"/>
      <c r="C750" s="317"/>
      <c r="D750" s="322" t="s">
        <v>1894</v>
      </c>
      <c r="E750" s="322" t="s">
        <v>1887</v>
      </c>
      <c r="F750" s="320">
        <v>796</v>
      </c>
      <c r="G750" s="322" t="s">
        <v>107</v>
      </c>
      <c r="H750" s="530">
        <v>1</v>
      </c>
      <c r="I750" s="320" t="s">
        <v>112</v>
      </c>
      <c r="J750" s="320" t="s">
        <v>113</v>
      </c>
      <c r="K750" s="336">
        <v>450</v>
      </c>
      <c r="L750" s="322"/>
      <c r="M750" s="322"/>
      <c r="N750" s="322"/>
      <c r="O750" s="322"/>
      <c r="P750" s="362"/>
    </row>
    <row r="751" spans="1:16" s="284" customFormat="1" ht="60" x14ac:dyDescent="0.25">
      <c r="A751" s="455"/>
      <c r="B751" s="317"/>
      <c r="C751" s="317"/>
      <c r="D751" s="322" t="s">
        <v>1895</v>
      </c>
      <c r="E751" s="322" t="s">
        <v>1887</v>
      </c>
      <c r="F751" s="320">
        <v>796</v>
      </c>
      <c r="G751" s="322" t="s">
        <v>107</v>
      </c>
      <c r="H751" s="530">
        <v>1</v>
      </c>
      <c r="I751" s="320" t="s">
        <v>112</v>
      </c>
      <c r="J751" s="320" t="s">
        <v>113</v>
      </c>
      <c r="K751" s="336">
        <v>450</v>
      </c>
      <c r="L751" s="322"/>
      <c r="M751" s="322"/>
      <c r="N751" s="322"/>
      <c r="O751" s="322"/>
      <c r="P751" s="362"/>
    </row>
    <row r="752" spans="1:16" s="284" customFormat="1" ht="60" x14ac:dyDescent="0.25">
      <c r="A752" s="455"/>
      <c r="B752" s="317"/>
      <c r="C752" s="317"/>
      <c r="D752" s="322" t="s">
        <v>1896</v>
      </c>
      <c r="E752" s="322" t="s">
        <v>1887</v>
      </c>
      <c r="F752" s="320">
        <v>796</v>
      </c>
      <c r="G752" s="322" t="s">
        <v>107</v>
      </c>
      <c r="H752" s="530">
        <v>1</v>
      </c>
      <c r="I752" s="320" t="s">
        <v>112</v>
      </c>
      <c r="J752" s="320" t="s">
        <v>113</v>
      </c>
      <c r="K752" s="336">
        <v>450</v>
      </c>
      <c r="L752" s="322"/>
      <c r="M752" s="322"/>
      <c r="N752" s="322"/>
      <c r="O752" s="322"/>
      <c r="P752" s="362"/>
    </row>
    <row r="753" spans="1:16" s="284" customFormat="1" ht="30" x14ac:dyDescent="0.25">
      <c r="A753" s="455"/>
      <c r="B753" s="317"/>
      <c r="C753" s="317"/>
      <c r="D753" s="322" t="s">
        <v>1897</v>
      </c>
      <c r="E753" s="322" t="s">
        <v>1898</v>
      </c>
      <c r="F753" s="320">
        <v>796</v>
      </c>
      <c r="G753" s="322" t="s">
        <v>107</v>
      </c>
      <c r="H753" s="530">
        <v>2</v>
      </c>
      <c r="I753" s="320" t="s">
        <v>112</v>
      </c>
      <c r="J753" s="320" t="s">
        <v>113</v>
      </c>
      <c r="K753" s="336">
        <v>274.58</v>
      </c>
      <c r="L753" s="322"/>
      <c r="M753" s="322"/>
      <c r="N753" s="322"/>
      <c r="O753" s="322"/>
      <c r="P753" s="362"/>
    </row>
    <row r="754" spans="1:16" s="284" customFormat="1" ht="30" x14ac:dyDescent="0.25">
      <c r="A754" s="455"/>
      <c r="B754" s="317"/>
      <c r="C754" s="317"/>
      <c r="D754" s="322" t="s">
        <v>1899</v>
      </c>
      <c r="E754" s="322" t="s">
        <v>1898</v>
      </c>
      <c r="F754" s="320">
        <v>796</v>
      </c>
      <c r="G754" s="322" t="s">
        <v>107</v>
      </c>
      <c r="H754" s="530">
        <v>1</v>
      </c>
      <c r="I754" s="320" t="s">
        <v>112</v>
      </c>
      <c r="J754" s="320" t="s">
        <v>113</v>
      </c>
      <c r="K754" s="336">
        <v>137.29</v>
      </c>
      <c r="L754" s="322"/>
      <c r="M754" s="322"/>
      <c r="N754" s="322"/>
      <c r="O754" s="322"/>
      <c r="P754" s="362"/>
    </row>
    <row r="755" spans="1:16" s="284" customFormat="1" ht="30" x14ac:dyDescent="0.25">
      <c r="A755" s="455"/>
      <c r="B755" s="317"/>
      <c r="C755" s="317"/>
      <c r="D755" s="322" t="s">
        <v>1900</v>
      </c>
      <c r="E755" s="322" t="s">
        <v>1898</v>
      </c>
      <c r="F755" s="320">
        <v>796</v>
      </c>
      <c r="G755" s="322" t="s">
        <v>107</v>
      </c>
      <c r="H755" s="530">
        <v>8</v>
      </c>
      <c r="I755" s="320" t="s">
        <v>112</v>
      </c>
      <c r="J755" s="320" t="s">
        <v>113</v>
      </c>
      <c r="K755" s="336">
        <v>1098.32</v>
      </c>
      <c r="L755" s="322"/>
      <c r="M755" s="322"/>
      <c r="N755" s="322"/>
      <c r="O755" s="322"/>
      <c r="P755" s="362"/>
    </row>
    <row r="756" spans="1:16" s="284" customFormat="1" ht="30" x14ac:dyDescent="0.25">
      <c r="A756" s="455"/>
      <c r="B756" s="317"/>
      <c r="C756" s="317"/>
      <c r="D756" s="322" t="s">
        <v>1901</v>
      </c>
      <c r="E756" s="322" t="s">
        <v>1898</v>
      </c>
      <c r="F756" s="320">
        <v>796</v>
      </c>
      <c r="G756" s="322" t="s">
        <v>107</v>
      </c>
      <c r="H756" s="530">
        <v>37</v>
      </c>
      <c r="I756" s="320" t="s">
        <v>112</v>
      </c>
      <c r="J756" s="320" t="s">
        <v>113</v>
      </c>
      <c r="K756" s="336">
        <v>5079.7299999999996</v>
      </c>
      <c r="L756" s="322"/>
      <c r="M756" s="322"/>
      <c r="N756" s="322"/>
      <c r="O756" s="322"/>
      <c r="P756" s="362"/>
    </row>
    <row r="757" spans="1:16" s="284" customFormat="1" ht="30" x14ac:dyDescent="0.25">
      <c r="A757" s="455"/>
      <c r="B757" s="317"/>
      <c r="C757" s="317"/>
      <c r="D757" s="322" t="s">
        <v>1902</v>
      </c>
      <c r="E757" s="322" t="s">
        <v>1898</v>
      </c>
      <c r="F757" s="320">
        <v>796</v>
      </c>
      <c r="G757" s="322" t="s">
        <v>107</v>
      </c>
      <c r="H757" s="530">
        <v>13</v>
      </c>
      <c r="I757" s="320" t="s">
        <v>112</v>
      </c>
      <c r="J757" s="320" t="s">
        <v>113</v>
      </c>
      <c r="K757" s="336">
        <v>1784.77</v>
      </c>
      <c r="L757" s="322"/>
      <c r="M757" s="322"/>
      <c r="N757" s="322"/>
      <c r="O757" s="322"/>
      <c r="P757" s="362"/>
    </row>
    <row r="758" spans="1:16" s="284" customFormat="1" ht="30" x14ac:dyDescent="0.25">
      <c r="A758" s="455"/>
      <c r="B758" s="317"/>
      <c r="C758" s="317"/>
      <c r="D758" s="322" t="s">
        <v>1903</v>
      </c>
      <c r="E758" s="322" t="s">
        <v>1898</v>
      </c>
      <c r="F758" s="320">
        <v>796</v>
      </c>
      <c r="G758" s="322" t="s">
        <v>107</v>
      </c>
      <c r="H758" s="530">
        <v>17</v>
      </c>
      <c r="I758" s="320" t="s">
        <v>112</v>
      </c>
      <c r="J758" s="320" t="s">
        <v>113</v>
      </c>
      <c r="K758" s="336">
        <v>2333.9299999999998</v>
      </c>
      <c r="L758" s="322"/>
      <c r="M758" s="322"/>
      <c r="N758" s="322"/>
      <c r="O758" s="322"/>
      <c r="P758" s="362"/>
    </row>
    <row r="759" spans="1:16" s="284" customFormat="1" ht="30" x14ac:dyDescent="0.25">
      <c r="A759" s="455"/>
      <c r="B759" s="317"/>
      <c r="C759" s="317"/>
      <c r="D759" s="322" t="s">
        <v>1904</v>
      </c>
      <c r="E759" s="322" t="s">
        <v>1898</v>
      </c>
      <c r="F759" s="320">
        <v>796</v>
      </c>
      <c r="G759" s="322" t="s">
        <v>107</v>
      </c>
      <c r="H759" s="530">
        <v>41</v>
      </c>
      <c r="I759" s="320" t="s">
        <v>112</v>
      </c>
      <c r="J759" s="320" t="s">
        <v>113</v>
      </c>
      <c r="K759" s="336">
        <v>5628.89</v>
      </c>
      <c r="L759" s="322"/>
      <c r="M759" s="322"/>
      <c r="N759" s="322"/>
      <c r="O759" s="322"/>
      <c r="P759" s="362"/>
    </row>
    <row r="760" spans="1:16" s="284" customFormat="1" ht="30" x14ac:dyDescent="0.25">
      <c r="A760" s="455"/>
      <c r="B760" s="317"/>
      <c r="C760" s="317"/>
      <c r="D760" s="322" t="s">
        <v>1905</v>
      </c>
      <c r="E760" s="322" t="s">
        <v>1898</v>
      </c>
      <c r="F760" s="320">
        <v>796</v>
      </c>
      <c r="G760" s="322" t="s">
        <v>107</v>
      </c>
      <c r="H760" s="530">
        <v>13</v>
      </c>
      <c r="I760" s="320" t="s">
        <v>112</v>
      </c>
      <c r="J760" s="320" t="s">
        <v>113</v>
      </c>
      <c r="K760" s="336">
        <v>1781</v>
      </c>
      <c r="L760" s="322"/>
      <c r="M760" s="322"/>
      <c r="N760" s="322"/>
      <c r="O760" s="322"/>
      <c r="P760" s="362"/>
    </row>
    <row r="761" spans="1:16" s="284" customFormat="1" ht="30" x14ac:dyDescent="0.25">
      <c r="A761" s="455"/>
      <c r="B761" s="317"/>
      <c r="C761" s="317"/>
      <c r="D761" s="322" t="s">
        <v>1906</v>
      </c>
      <c r="E761" s="322" t="s">
        <v>1898</v>
      </c>
      <c r="F761" s="320">
        <v>796</v>
      </c>
      <c r="G761" s="322" t="s">
        <v>107</v>
      </c>
      <c r="H761" s="530">
        <v>10</v>
      </c>
      <c r="I761" s="320" t="s">
        <v>112</v>
      </c>
      <c r="J761" s="320" t="s">
        <v>113</v>
      </c>
      <c r="K761" s="336">
        <v>1372.9</v>
      </c>
      <c r="L761" s="322"/>
      <c r="M761" s="322"/>
      <c r="N761" s="322"/>
      <c r="O761" s="322"/>
      <c r="P761" s="362"/>
    </row>
    <row r="762" spans="1:16" s="284" customFormat="1" ht="30" x14ac:dyDescent="0.25">
      <c r="A762" s="455"/>
      <c r="B762" s="317"/>
      <c r="C762" s="317"/>
      <c r="D762" s="322" t="s">
        <v>1907</v>
      </c>
      <c r="E762" s="322" t="s">
        <v>1898</v>
      </c>
      <c r="F762" s="320">
        <v>796</v>
      </c>
      <c r="G762" s="322" t="s">
        <v>107</v>
      </c>
      <c r="H762" s="530">
        <v>2</v>
      </c>
      <c r="I762" s="320" t="s">
        <v>112</v>
      </c>
      <c r="J762" s="320" t="s">
        <v>113</v>
      </c>
      <c r="K762" s="336">
        <v>274.58</v>
      </c>
      <c r="L762" s="322"/>
      <c r="M762" s="322"/>
      <c r="N762" s="322"/>
      <c r="O762" s="322"/>
      <c r="P762" s="362"/>
    </row>
    <row r="763" spans="1:16" s="284" customFormat="1" ht="30" x14ac:dyDescent="0.25">
      <c r="A763" s="455"/>
      <c r="B763" s="317"/>
      <c r="C763" s="317"/>
      <c r="D763" s="322" t="s">
        <v>1908</v>
      </c>
      <c r="E763" s="322" t="s">
        <v>1898</v>
      </c>
      <c r="F763" s="320">
        <v>796</v>
      </c>
      <c r="G763" s="322" t="s">
        <v>107</v>
      </c>
      <c r="H763" s="530">
        <v>3</v>
      </c>
      <c r="I763" s="320" t="s">
        <v>112</v>
      </c>
      <c r="J763" s="320" t="s">
        <v>113</v>
      </c>
      <c r="K763" s="336">
        <v>411.87</v>
      </c>
      <c r="L763" s="322"/>
      <c r="M763" s="322"/>
      <c r="N763" s="322"/>
      <c r="O763" s="322"/>
      <c r="P763" s="362"/>
    </row>
    <row r="764" spans="1:16" s="284" customFormat="1" ht="30" x14ac:dyDescent="0.25">
      <c r="A764" s="455"/>
      <c r="B764" s="317"/>
      <c r="C764" s="317"/>
      <c r="D764" s="322" t="s">
        <v>1909</v>
      </c>
      <c r="E764" s="322" t="s">
        <v>1898</v>
      </c>
      <c r="F764" s="320">
        <v>796</v>
      </c>
      <c r="G764" s="322" t="s">
        <v>107</v>
      </c>
      <c r="H764" s="530">
        <v>7</v>
      </c>
      <c r="I764" s="320" t="s">
        <v>112</v>
      </c>
      <c r="J764" s="320" t="s">
        <v>113</v>
      </c>
      <c r="K764" s="336">
        <v>961.03</v>
      </c>
      <c r="L764" s="322"/>
      <c r="M764" s="322"/>
      <c r="N764" s="322"/>
      <c r="O764" s="322"/>
      <c r="P764" s="362"/>
    </row>
    <row r="765" spans="1:16" s="284" customFormat="1" ht="30" x14ac:dyDescent="0.25">
      <c r="A765" s="455"/>
      <c r="B765" s="317"/>
      <c r="C765" s="317"/>
      <c r="D765" s="322" t="s">
        <v>1910</v>
      </c>
      <c r="E765" s="322" t="s">
        <v>1898</v>
      </c>
      <c r="F765" s="320">
        <v>796</v>
      </c>
      <c r="G765" s="322" t="s">
        <v>107</v>
      </c>
      <c r="H765" s="530">
        <v>2</v>
      </c>
      <c r="I765" s="320" t="s">
        <v>112</v>
      </c>
      <c r="J765" s="320" t="s">
        <v>113</v>
      </c>
      <c r="K765" s="336">
        <v>274.58</v>
      </c>
      <c r="L765" s="322"/>
      <c r="M765" s="322"/>
      <c r="N765" s="322"/>
      <c r="O765" s="322"/>
      <c r="P765" s="362"/>
    </row>
    <row r="766" spans="1:16" s="284" customFormat="1" ht="30" x14ac:dyDescent="0.25">
      <c r="A766" s="455"/>
      <c r="B766" s="317"/>
      <c r="C766" s="317"/>
      <c r="D766" s="322" t="s">
        <v>2000</v>
      </c>
      <c r="E766" s="322" t="s">
        <v>2001</v>
      </c>
      <c r="F766" s="320">
        <v>839</v>
      </c>
      <c r="G766" s="322" t="s">
        <v>143</v>
      </c>
      <c r="H766" s="530">
        <v>5</v>
      </c>
      <c r="I766" s="320" t="s">
        <v>112</v>
      </c>
      <c r="J766" s="320" t="s">
        <v>113</v>
      </c>
      <c r="K766" s="336">
        <v>7800</v>
      </c>
      <c r="L766" s="322"/>
      <c r="M766" s="322"/>
      <c r="N766" s="322"/>
      <c r="O766" s="322"/>
      <c r="P766" s="362"/>
    </row>
    <row r="767" spans="1:16" s="284" customFormat="1" ht="30" x14ac:dyDescent="0.25">
      <c r="A767" s="455"/>
      <c r="B767" s="317"/>
      <c r="C767" s="317"/>
      <c r="D767" s="322" t="s">
        <v>2002</v>
      </c>
      <c r="E767" s="322" t="s">
        <v>2001</v>
      </c>
      <c r="F767" s="320">
        <v>839</v>
      </c>
      <c r="G767" s="322" t="s">
        <v>143</v>
      </c>
      <c r="H767" s="530">
        <v>19</v>
      </c>
      <c r="I767" s="320" t="s">
        <v>112</v>
      </c>
      <c r="J767" s="320" t="s">
        <v>113</v>
      </c>
      <c r="K767" s="336">
        <v>29640</v>
      </c>
      <c r="L767" s="322"/>
      <c r="M767" s="322"/>
      <c r="N767" s="322"/>
      <c r="O767" s="322"/>
      <c r="P767" s="362"/>
    </row>
    <row r="768" spans="1:16" s="284" customFormat="1" ht="30" x14ac:dyDescent="0.25">
      <c r="A768" s="455"/>
      <c r="B768" s="317"/>
      <c r="C768" s="317"/>
      <c r="D768" s="322" t="s">
        <v>2003</v>
      </c>
      <c r="E768" s="322" t="s">
        <v>2001</v>
      </c>
      <c r="F768" s="320">
        <v>839</v>
      </c>
      <c r="G768" s="322" t="s">
        <v>143</v>
      </c>
      <c r="H768" s="530">
        <v>54</v>
      </c>
      <c r="I768" s="320" t="s">
        <v>112</v>
      </c>
      <c r="J768" s="320" t="s">
        <v>113</v>
      </c>
      <c r="K768" s="336">
        <v>84240</v>
      </c>
      <c r="L768" s="322"/>
      <c r="M768" s="322"/>
      <c r="N768" s="322"/>
      <c r="O768" s="322"/>
      <c r="P768" s="362"/>
    </row>
    <row r="769" spans="1:16" s="284" customFormat="1" ht="30" x14ac:dyDescent="0.25">
      <c r="A769" s="455"/>
      <c r="B769" s="317"/>
      <c r="C769" s="317"/>
      <c r="D769" s="322" t="s">
        <v>2004</v>
      </c>
      <c r="E769" s="322" t="s">
        <v>2001</v>
      </c>
      <c r="F769" s="320">
        <v>839</v>
      </c>
      <c r="G769" s="322" t="s">
        <v>143</v>
      </c>
      <c r="H769" s="530">
        <v>18</v>
      </c>
      <c r="I769" s="320" t="s">
        <v>112</v>
      </c>
      <c r="J769" s="320" t="s">
        <v>113</v>
      </c>
      <c r="K769" s="336">
        <v>28080</v>
      </c>
      <c r="L769" s="322"/>
      <c r="M769" s="322"/>
      <c r="N769" s="322"/>
      <c r="O769" s="322"/>
      <c r="P769" s="362"/>
    </row>
    <row r="770" spans="1:16" s="284" customFormat="1" ht="30" x14ac:dyDescent="0.25">
      <c r="A770" s="455"/>
      <c r="B770" s="317"/>
      <c r="C770" s="317"/>
      <c r="D770" s="322" t="s">
        <v>2005</v>
      </c>
      <c r="E770" s="322" t="s">
        <v>2001</v>
      </c>
      <c r="F770" s="320">
        <v>839</v>
      </c>
      <c r="G770" s="322" t="s">
        <v>143</v>
      </c>
      <c r="H770" s="530">
        <v>2</v>
      </c>
      <c r="I770" s="320" t="s">
        <v>112</v>
      </c>
      <c r="J770" s="320" t="s">
        <v>113</v>
      </c>
      <c r="K770" s="336">
        <v>3120</v>
      </c>
      <c r="L770" s="322"/>
      <c r="M770" s="322"/>
      <c r="N770" s="322"/>
      <c r="O770" s="322"/>
      <c r="P770" s="362"/>
    </row>
    <row r="771" spans="1:16" s="284" customFormat="1" ht="30" x14ac:dyDescent="0.25">
      <c r="A771" s="455"/>
      <c r="B771" s="317"/>
      <c r="C771" s="317"/>
      <c r="D771" s="322" t="s">
        <v>2006</v>
      </c>
      <c r="E771" s="322" t="s">
        <v>2001</v>
      </c>
      <c r="F771" s="320">
        <v>839</v>
      </c>
      <c r="G771" s="322" t="s">
        <v>143</v>
      </c>
      <c r="H771" s="530">
        <v>33</v>
      </c>
      <c r="I771" s="320" t="s">
        <v>112</v>
      </c>
      <c r="J771" s="320" t="s">
        <v>113</v>
      </c>
      <c r="K771" s="336">
        <v>51480</v>
      </c>
      <c r="L771" s="322"/>
      <c r="M771" s="322"/>
      <c r="N771" s="322"/>
      <c r="O771" s="322"/>
      <c r="P771" s="362"/>
    </row>
    <row r="772" spans="1:16" s="284" customFormat="1" ht="30" x14ac:dyDescent="0.25">
      <c r="A772" s="455"/>
      <c r="B772" s="317"/>
      <c r="C772" s="317"/>
      <c r="D772" s="322" t="s">
        <v>2007</v>
      </c>
      <c r="E772" s="322" t="s">
        <v>2001</v>
      </c>
      <c r="F772" s="320">
        <v>839</v>
      </c>
      <c r="G772" s="322" t="s">
        <v>143</v>
      </c>
      <c r="H772" s="530">
        <v>12</v>
      </c>
      <c r="I772" s="320" t="s">
        <v>112</v>
      </c>
      <c r="J772" s="320" t="s">
        <v>113</v>
      </c>
      <c r="K772" s="336">
        <v>18720</v>
      </c>
      <c r="L772" s="322"/>
      <c r="M772" s="322"/>
      <c r="N772" s="322"/>
      <c r="O772" s="322"/>
      <c r="P772" s="362"/>
    </row>
    <row r="773" spans="1:16" s="284" customFormat="1" ht="30" x14ac:dyDescent="0.25">
      <c r="A773" s="455"/>
      <c r="B773" s="317"/>
      <c r="C773" s="317"/>
      <c r="D773" s="322" t="s">
        <v>2008</v>
      </c>
      <c r="E773" s="322" t="s">
        <v>2001</v>
      </c>
      <c r="F773" s="320">
        <v>839</v>
      </c>
      <c r="G773" s="322" t="s">
        <v>143</v>
      </c>
      <c r="H773" s="530">
        <v>1</v>
      </c>
      <c r="I773" s="320" t="s">
        <v>112</v>
      </c>
      <c r="J773" s="320" t="s">
        <v>113</v>
      </c>
      <c r="K773" s="336">
        <v>1560</v>
      </c>
      <c r="L773" s="322"/>
      <c r="M773" s="322"/>
      <c r="N773" s="322"/>
      <c r="O773" s="322"/>
      <c r="P773" s="362"/>
    </row>
    <row r="774" spans="1:16" s="284" customFormat="1" ht="30" x14ac:dyDescent="0.25">
      <c r="A774" s="455"/>
      <c r="B774" s="317"/>
      <c r="C774" s="317"/>
      <c r="D774" s="322" t="s">
        <v>2009</v>
      </c>
      <c r="E774" s="322" t="s">
        <v>2001</v>
      </c>
      <c r="F774" s="320">
        <v>839</v>
      </c>
      <c r="G774" s="322" t="s">
        <v>143</v>
      </c>
      <c r="H774" s="530">
        <v>1</v>
      </c>
      <c r="I774" s="320" t="s">
        <v>112</v>
      </c>
      <c r="J774" s="320" t="s">
        <v>113</v>
      </c>
      <c r="K774" s="336">
        <v>1560</v>
      </c>
      <c r="L774" s="322"/>
      <c r="M774" s="322"/>
      <c r="N774" s="322"/>
      <c r="O774" s="322"/>
      <c r="P774" s="362"/>
    </row>
    <row r="775" spans="1:16" s="284" customFormat="1" ht="30" x14ac:dyDescent="0.25">
      <c r="A775" s="455"/>
      <c r="B775" s="317"/>
      <c r="C775" s="317"/>
      <c r="D775" s="322" t="s">
        <v>2010</v>
      </c>
      <c r="E775" s="322" t="s">
        <v>2001</v>
      </c>
      <c r="F775" s="320">
        <v>839</v>
      </c>
      <c r="G775" s="322" t="s">
        <v>143</v>
      </c>
      <c r="H775" s="530">
        <v>4</v>
      </c>
      <c r="I775" s="320" t="s">
        <v>112</v>
      </c>
      <c r="J775" s="320" t="s">
        <v>113</v>
      </c>
      <c r="K775" s="336">
        <v>6240</v>
      </c>
      <c r="L775" s="322"/>
      <c r="M775" s="322"/>
      <c r="N775" s="322"/>
      <c r="O775" s="322"/>
      <c r="P775" s="362"/>
    </row>
    <row r="776" spans="1:16" s="284" customFormat="1" ht="30" x14ac:dyDescent="0.25">
      <c r="A776" s="455"/>
      <c r="B776" s="317"/>
      <c r="C776" s="317"/>
      <c r="D776" s="322" t="s">
        <v>2011</v>
      </c>
      <c r="E776" s="322" t="s">
        <v>2001</v>
      </c>
      <c r="F776" s="320">
        <v>839</v>
      </c>
      <c r="G776" s="322" t="s">
        <v>143</v>
      </c>
      <c r="H776" s="530">
        <v>2</v>
      </c>
      <c r="I776" s="320" t="s">
        <v>112</v>
      </c>
      <c r="J776" s="320" t="s">
        <v>113</v>
      </c>
      <c r="K776" s="336">
        <v>3120</v>
      </c>
      <c r="L776" s="322"/>
      <c r="M776" s="322"/>
      <c r="N776" s="322"/>
      <c r="O776" s="322"/>
      <c r="P776" s="362"/>
    </row>
    <row r="777" spans="1:16" s="284" customFormat="1" ht="30" x14ac:dyDescent="0.25">
      <c r="A777" s="455"/>
      <c r="B777" s="317"/>
      <c r="C777" s="317"/>
      <c r="D777" s="322" t="s">
        <v>2012</v>
      </c>
      <c r="E777" s="322" t="s">
        <v>1970</v>
      </c>
      <c r="F777" s="320">
        <v>839</v>
      </c>
      <c r="G777" s="322" t="s">
        <v>143</v>
      </c>
      <c r="H777" s="530">
        <v>4</v>
      </c>
      <c r="I777" s="320" t="s">
        <v>112</v>
      </c>
      <c r="J777" s="320" t="s">
        <v>113</v>
      </c>
      <c r="K777" s="336">
        <v>3111.88</v>
      </c>
      <c r="L777" s="322"/>
      <c r="M777" s="322"/>
      <c r="N777" s="322"/>
      <c r="O777" s="322"/>
      <c r="P777" s="362"/>
    </row>
    <row r="778" spans="1:16" s="284" customFormat="1" ht="30" x14ac:dyDescent="0.25">
      <c r="A778" s="455"/>
      <c r="B778" s="317"/>
      <c r="C778" s="317"/>
      <c r="D778" s="322" t="s">
        <v>2013</v>
      </c>
      <c r="E778" s="322" t="s">
        <v>1970</v>
      </c>
      <c r="F778" s="320">
        <v>839</v>
      </c>
      <c r="G778" s="322" t="s">
        <v>143</v>
      </c>
      <c r="H778" s="530">
        <v>4</v>
      </c>
      <c r="I778" s="320" t="s">
        <v>112</v>
      </c>
      <c r="J778" s="320" t="s">
        <v>113</v>
      </c>
      <c r="K778" s="336">
        <v>3111.88</v>
      </c>
      <c r="L778" s="322"/>
      <c r="M778" s="322"/>
      <c r="N778" s="322"/>
      <c r="O778" s="322"/>
      <c r="P778" s="362"/>
    </row>
    <row r="779" spans="1:16" s="284" customFormat="1" ht="30" x14ac:dyDescent="0.25">
      <c r="A779" s="455"/>
      <c r="B779" s="317"/>
      <c r="C779" s="317"/>
      <c r="D779" s="322" t="s">
        <v>2014</v>
      </c>
      <c r="E779" s="322" t="s">
        <v>1970</v>
      </c>
      <c r="F779" s="320">
        <v>839</v>
      </c>
      <c r="G779" s="322" t="s">
        <v>143</v>
      </c>
      <c r="H779" s="530">
        <v>2</v>
      </c>
      <c r="I779" s="320" t="s">
        <v>112</v>
      </c>
      <c r="J779" s="320" t="s">
        <v>113</v>
      </c>
      <c r="K779" s="336">
        <v>1555.94</v>
      </c>
      <c r="L779" s="322"/>
      <c r="M779" s="322"/>
      <c r="N779" s="322"/>
      <c r="O779" s="322"/>
      <c r="P779" s="362"/>
    </row>
    <row r="780" spans="1:16" s="284" customFormat="1" ht="30" x14ac:dyDescent="0.25">
      <c r="A780" s="455"/>
      <c r="B780" s="317"/>
      <c r="C780" s="317"/>
      <c r="D780" s="322" t="s">
        <v>2015</v>
      </c>
      <c r="E780" s="322" t="s">
        <v>1970</v>
      </c>
      <c r="F780" s="320">
        <v>839</v>
      </c>
      <c r="G780" s="322" t="s">
        <v>143</v>
      </c>
      <c r="H780" s="530">
        <v>1</v>
      </c>
      <c r="I780" s="320" t="s">
        <v>112</v>
      </c>
      <c r="J780" s="320" t="s">
        <v>113</v>
      </c>
      <c r="K780" s="336">
        <v>777.97</v>
      </c>
      <c r="L780" s="322"/>
      <c r="M780" s="322"/>
      <c r="N780" s="322"/>
      <c r="O780" s="322"/>
      <c r="P780" s="362"/>
    </row>
    <row r="781" spans="1:16" s="284" customFormat="1" ht="30" x14ac:dyDescent="0.25">
      <c r="A781" s="455"/>
      <c r="B781" s="317"/>
      <c r="C781" s="317"/>
      <c r="D781" s="322" t="s">
        <v>2016</v>
      </c>
      <c r="E781" s="322" t="s">
        <v>1970</v>
      </c>
      <c r="F781" s="320">
        <v>839</v>
      </c>
      <c r="G781" s="322" t="s">
        <v>143</v>
      </c>
      <c r="H781" s="530">
        <v>1</v>
      </c>
      <c r="I781" s="320" t="s">
        <v>112</v>
      </c>
      <c r="J781" s="320" t="s">
        <v>113</v>
      </c>
      <c r="K781" s="336">
        <v>777.97</v>
      </c>
      <c r="L781" s="322"/>
      <c r="M781" s="322"/>
      <c r="N781" s="322"/>
      <c r="O781" s="322"/>
      <c r="P781" s="362"/>
    </row>
    <row r="782" spans="1:16" s="284" customFormat="1" ht="30" x14ac:dyDescent="0.25">
      <c r="A782" s="455"/>
      <c r="B782" s="317"/>
      <c r="C782" s="317"/>
      <c r="D782" s="322" t="s">
        <v>1969</v>
      </c>
      <c r="E782" s="322" t="s">
        <v>1970</v>
      </c>
      <c r="F782" s="320">
        <v>839</v>
      </c>
      <c r="G782" s="322" t="s">
        <v>143</v>
      </c>
      <c r="H782" s="530">
        <v>3</v>
      </c>
      <c r="I782" s="320" t="s">
        <v>112</v>
      </c>
      <c r="J782" s="320" t="s">
        <v>113</v>
      </c>
      <c r="K782" s="336">
        <v>3600</v>
      </c>
      <c r="L782" s="322"/>
      <c r="M782" s="322"/>
      <c r="N782" s="322"/>
      <c r="O782" s="322"/>
      <c r="P782" s="362"/>
    </row>
    <row r="783" spans="1:16" s="284" customFormat="1" ht="30" x14ac:dyDescent="0.25">
      <c r="A783" s="455"/>
      <c r="B783" s="317"/>
      <c r="C783" s="317"/>
      <c r="D783" s="322" t="s">
        <v>1971</v>
      </c>
      <c r="E783" s="322" t="s">
        <v>1970</v>
      </c>
      <c r="F783" s="320">
        <v>839</v>
      </c>
      <c r="G783" s="322" t="s">
        <v>143</v>
      </c>
      <c r="H783" s="530">
        <v>2</v>
      </c>
      <c r="I783" s="320" t="s">
        <v>112</v>
      </c>
      <c r="J783" s="320" t="s">
        <v>113</v>
      </c>
      <c r="K783" s="336">
        <v>2400</v>
      </c>
      <c r="L783" s="322"/>
      <c r="M783" s="322"/>
      <c r="N783" s="322"/>
      <c r="O783" s="322"/>
      <c r="P783" s="362"/>
    </row>
    <row r="784" spans="1:16" s="284" customFormat="1" ht="30" x14ac:dyDescent="0.25">
      <c r="A784" s="455"/>
      <c r="B784" s="317"/>
      <c r="C784" s="317"/>
      <c r="D784" s="322" t="s">
        <v>1972</v>
      </c>
      <c r="E784" s="322" t="s">
        <v>1970</v>
      </c>
      <c r="F784" s="320">
        <v>839</v>
      </c>
      <c r="G784" s="322" t="s">
        <v>143</v>
      </c>
      <c r="H784" s="530">
        <v>2</v>
      </c>
      <c r="I784" s="320" t="s">
        <v>112</v>
      </c>
      <c r="J784" s="320" t="s">
        <v>113</v>
      </c>
      <c r="K784" s="336">
        <v>2400</v>
      </c>
      <c r="L784" s="322"/>
      <c r="M784" s="322"/>
      <c r="N784" s="322"/>
      <c r="O784" s="322"/>
      <c r="P784" s="362"/>
    </row>
    <row r="785" spans="1:16" s="284" customFormat="1" ht="30" x14ac:dyDescent="0.25">
      <c r="A785" s="455"/>
      <c r="B785" s="317"/>
      <c r="C785" s="317"/>
      <c r="D785" s="322" t="s">
        <v>1973</v>
      </c>
      <c r="E785" s="322" t="s">
        <v>1970</v>
      </c>
      <c r="F785" s="320">
        <v>839</v>
      </c>
      <c r="G785" s="322" t="s">
        <v>143</v>
      </c>
      <c r="H785" s="530">
        <v>1</v>
      </c>
      <c r="I785" s="320" t="s">
        <v>112</v>
      </c>
      <c r="J785" s="320" t="s">
        <v>113</v>
      </c>
      <c r="K785" s="336">
        <v>1200</v>
      </c>
      <c r="L785" s="322"/>
      <c r="M785" s="322"/>
      <c r="N785" s="322"/>
      <c r="O785" s="322"/>
      <c r="P785" s="362"/>
    </row>
    <row r="786" spans="1:16" s="284" customFormat="1" ht="30" x14ac:dyDescent="0.25">
      <c r="A786" s="455"/>
      <c r="B786" s="317"/>
      <c r="C786" s="317"/>
      <c r="D786" s="322" t="s">
        <v>2087</v>
      </c>
      <c r="E786" s="322" t="s">
        <v>1985</v>
      </c>
      <c r="F786" s="320">
        <v>796</v>
      </c>
      <c r="G786" s="322" t="s">
        <v>107</v>
      </c>
      <c r="H786" s="530">
        <v>10</v>
      </c>
      <c r="I786" s="320" t="s">
        <v>112</v>
      </c>
      <c r="J786" s="320" t="s">
        <v>113</v>
      </c>
      <c r="K786" s="336">
        <v>2669.5</v>
      </c>
      <c r="L786" s="322"/>
      <c r="M786" s="322"/>
      <c r="N786" s="322"/>
      <c r="O786" s="322"/>
      <c r="P786" s="362"/>
    </row>
    <row r="787" spans="1:16" s="284" customFormat="1" ht="30" x14ac:dyDescent="0.25">
      <c r="A787" s="455"/>
      <c r="B787" s="317"/>
      <c r="C787" s="317"/>
      <c r="D787" s="322" t="s">
        <v>2088</v>
      </c>
      <c r="E787" s="322" t="s">
        <v>1985</v>
      </c>
      <c r="F787" s="320">
        <v>796</v>
      </c>
      <c r="G787" s="322" t="s">
        <v>107</v>
      </c>
      <c r="H787" s="530">
        <v>3</v>
      </c>
      <c r="I787" s="320" t="s">
        <v>112</v>
      </c>
      <c r="J787" s="320" t="s">
        <v>113</v>
      </c>
      <c r="K787" s="336">
        <v>800.85</v>
      </c>
      <c r="L787" s="322"/>
      <c r="M787" s="322"/>
      <c r="N787" s="322"/>
      <c r="O787" s="322"/>
      <c r="P787" s="362"/>
    </row>
    <row r="788" spans="1:16" s="284" customFormat="1" ht="30" x14ac:dyDescent="0.25">
      <c r="A788" s="455"/>
      <c r="B788" s="317"/>
      <c r="C788" s="317"/>
      <c r="D788" s="322" t="s">
        <v>2089</v>
      </c>
      <c r="E788" s="322" t="s">
        <v>1985</v>
      </c>
      <c r="F788" s="320">
        <v>796</v>
      </c>
      <c r="G788" s="322" t="s">
        <v>107</v>
      </c>
      <c r="H788" s="530">
        <v>8</v>
      </c>
      <c r="I788" s="320" t="s">
        <v>112</v>
      </c>
      <c r="J788" s="320" t="s">
        <v>113</v>
      </c>
      <c r="K788" s="336">
        <v>2135.6</v>
      </c>
      <c r="L788" s="322"/>
      <c r="M788" s="322"/>
      <c r="N788" s="322"/>
      <c r="O788" s="322"/>
      <c r="P788" s="362"/>
    </row>
    <row r="789" spans="1:16" s="284" customFormat="1" ht="30" x14ac:dyDescent="0.25">
      <c r="A789" s="455"/>
      <c r="B789" s="317"/>
      <c r="C789" s="317"/>
      <c r="D789" s="322" t="s">
        <v>2090</v>
      </c>
      <c r="E789" s="322" t="s">
        <v>1985</v>
      </c>
      <c r="F789" s="320">
        <v>796</v>
      </c>
      <c r="G789" s="322" t="s">
        <v>107</v>
      </c>
      <c r="H789" s="530">
        <v>8</v>
      </c>
      <c r="I789" s="320" t="s">
        <v>112</v>
      </c>
      <c r="J789" s="320" t="s">
        <v>113</v>
      </c>
      <c r="K789" s="336">
        <v>2135.6</v>
      </c>
      <c r="L789" s="322"/>
      <c r="M789" s="322"/>
      <c r="N789" s="322"/>
      <c r="O789" s="322"/>
      <c r="P789" s="362"/>
    </row>
    <row r="790" spans="1:16" s="284" customFormat="1" ht="30" x14ac:dyDescent="0.25">
      <c r="A790" s="455"/>
      <c r="B790" s="317"/>
      <c r="C790" s="317"/>
      <c r="D790" s="322" t="s">
        <v>2091</v>
      </c>
      <c r="E790" s="322" t="s">
        <v>1985</v>
      </c>
      <c r="F790" s="320">
        <v>796</v>
      </c>
      <c r="G790" s="322" t="s">
        <v>107</v>
      </c>
      <c r="H790" s="530">
        <v>50</v>
      </c>
      <c r="I790" s="320" t="s">
        <v>112</v>
      </c>
      <c r="J790" s="320" t="s">
        <v>113</v>
      </c>
      <c r="K790" s="336">
        <v>13347.5</v>
      </c>
      <c r="L790" s="322"/>
      <c r="M790" s="322"/>
      <c r="N790" s="322"/>
      <c r="O790" s="322"/>
      <c r="P790" s="362"/>
    </row>
    <row r="791" spans="1:16" s="284" customFormat="1" ht="30" x14ac:dyDescent="0.25">
      <c r="A791" s="455"/>
      <c r="B791" s="317"/>
      <c r="C791" s="317"/>
      <c r="D791" s="322" t="s">
        <v>2092</v>
      </c>
      <c r="E791" s="322" t="s">
        <v>1985</v>
      </c>
      <c r="F791" s="320">
        <v>796</v>
      </c>
      <c r="G791" s="322" t="s">
        <v>107</v>
      </c>
      <c r="H791" s="530">
        <v>5</v>
      </c>
      <c r="I791" s="320" t="s">
        <v>112</v>
      </c>
      <c r="J791" s="320" t="s">
        <v>113</v>
      </c>
      <c r="K791" s="336">
        <v>1334.75</v>
      </c>
      <c r="L791" s="322"/>
      <c r="M791" s="322"/>
      <c r="N791" s="322"/>
      <c r="O791" s="322"/>
      <c r="P791" s="362"/>
    </row>
    <row r="792" spans="1:16" s="284" customFormat="1" ht="30" x14ac:dyDescent="0.25">
      <c r="A792" s="455"/>
      <c r="B792" s="317"/>
      <c r="C792" s="317"/>
      <c r="D792" s="322" t="s">
        <v>2093</v>
      </c>
      <c r="E792" s="322" t="s">
        <v>1985</v>
      </c>
      <c r="F792" s="320">
        <v>796</v>
      </c>
      <c r="G792" s="322" t="s">
        <v>107</v>
      </c>
      <c r="H792" s="530">
        <v>1</v>
      </c>
      <c r="I792" s="320" t="s">
        <v>112</v>
      </c>
      <c r="J792" s="320" t="s">
        <v>113</v>
      </c>
      <c r="K792" s="336">
        <v>266.95</v>
      </c>
      <c r="L792" s="322"/>
      <c r="M792" s="322"/>
      <c r="N792" s="322"/>
      <c r="O792" s="322"/>
      <c r="P792" s="362"/>
    </row>
    <row r="793" spans="1:16" s="284" customFormat="1" ht="30" x14ac:dyDescent="0.25">
      <c r="A793" s="455"/>
      <c r="B793" s="317"/>
      <c r="C793" s="317"/>
      <c r="D793" s="322" t="s">
        <v>2094</v>
      </c>
      <c r="E793" s="322" t="s">
        <v>1985</v>
      </c>
      <c r="F793" s="320">
        <v>796</v>
      </c>
      <c r="G793" s="322" t="s">
        <v>107</v>
      </c>
      <c r="H793" s="530">
        <v>1</v>
      </c>
      <c r="I793" s="320" t="s">
        <v>112</v>
      </c>
      <c r="J793" s="320" t="s">
        <v>113</v>
      </c>
      <c r="K793" s="336">
        <v>266.95</v>
      </c>
      <c r="L793" s="322"/>
      <c r="M793" s="322"/>
      <c r="N793" s="322"/>
      <c r="O793" s="322"/>
      <c r="P793" s="362"/>
    </row>
    <row r="794" spans="1:16" s="284" customFormat="1" ht="30" x14ac:dyDescent="0.25">
      <c r="A794" s="455"/>
      <c r="B794" s="317"/>
      <c r="C794" s="317"/>
      <c r="D794" s="322" t="s">
        <v>2095</v>
      </c>
      <c r="E794" s="322" t="s">
        <v>1985</v>
      </c>
      <c r="F794" s="320">
        <v>796</v>
      </c>
      <c r="G794" s="322" t="s">
        <v>107</v>
      </c>
      <c r="H794" s="530">
        <v>32</v>
      </c>
      <c r="I794" s="320" t="s">
        <v>112</v>
      </c>
      <c r="J794" s="320" t="s">
        <v>113</v>
      </c>
      <c r="K794" s="336">
        <v>8542.4</v>
      </c>
      <c r="L794" s="322"/>
      <c r="M794" s="322"/>
      <c r="N794" s="322"/>
      <c r="O794" s="322"/>
      <c r="P794" s="362"/>
    </row>
    <row r="795" spans="1:16" s="284" customFormat="1" ht="30" x14ac:dyDescent="0.25">
      <c r="A795" s="455"/>
      <c r="B795" s="317"/>
      <c r="C795" s="317"/>
      <c r="D795" s="322" t="s">
        <v>2096</v>
      </c>
      <c r="E795" s="322" t="s">
        <v>1985</v>
      </c>
      <c r="F795" s="320">
        <v>796</v>
      </c>
      <c r="G795" s="322" t="s">
        <v>107</v>
      </c>
      <c r="H795" s="530">
        <v>8</v>
      </c>
      <c r="I795" s="320" t="s">
        <v>112</v>
      </c>
      <c r="J795" s="320" t="s">
        <v>113</v>
      </c>
      <c r="K795" s="336">
        <v>2135.6</v>
      </c>
      <c r="L795" s="322"/>
      <c r="M795" s="322"/>
      <c r="N795" s="322"/>
      <c r="O795" s="322"/>
      <c r="P795" s="362"/>
    </row>
    <row r="796" spans="1:16" s="284" customFormat="1" ht="30" x14ac:dyDescent="0.25">
      <c r="A796" s="455"/>
      <c r="B796" s="317"/>
      <c r="C796" s="317"/>
      <c r="D796" s="322" t="s">
        <v>2097</v>
      </c>
      <c r="E796" s="322" t="s">
        <v>1985</v>
      </c>
      <c r="F796" s="320">
        <v>796</v>
      </c>
      <c r="G796" s="322" t="s">
        <v>107</v>
      </c>
      <c r="H796" s="530">
        <v>1</v>
      </c>
      <c r="I796" s="320" t="s">
        <v>112</v>
      </c>
      <c r="J796" s="320" t="s">
        <v>113</v>
      </c>
      <c r="K796" s="336">
        <v>266.95</v>
      </c>
      <c r="L796" s="322"/>
      <c r="M796" s="322"/>
      <c r="N796" s="322"/>
      <c r="O796" s="322"/>
      <c r="P796" s="362"/>
    </row>
    <row r="797" spans="1:16" s="284" customFormat="1" ht="45" x14ac:dyDescent="0.25">
      <c r="A797" s="455"/>
      <c r="B797" s="317"/>
      <c r="C797" s="317"/>
      <c r="D797" s="322" t="s">
        <v>2098</v>
      </c>
      <c r="E797" s="322" t="s">
        <v>2099</v>
      </c>
      <c r="F797" s="320">
        <v>796</v>
      </c>
      <c r="G797" s="322" t="s">
        <v>107</v>
      </c>
      <c r="H797" s="530">
        <v>2</v>
      </c>
      <c r="I797" s="320" t="s">
        <v>112</v>
      </c>
      <c r="J797" s="320" t="s">
        <v>113</v>
      </c>
      <c r="K797" s="336">
        <v>846.6</v>
      </c>
      <c r="L797" s="322"/>
      <c r="M797" s="322"/>
      <c r="N797" s="322"/>
      <c r="O797" s="322"/>
      <c r="P797" s="362"/>
    </row>
    <row r="798" spans="1:16" s="284" customFormat="1" ht="45" x14ac:dyDescent="0.25">
      <c r="A798" s="455"/>
      <c r="B798" s="317"/>
      <c r="C798" s="317"/>
      <c r="D798" s="322" t="s">
        <v>2100</v>
      </c>
      <c r="E798" s="322" t="s">
        <v>2099</v>
      </c>
      <c r="F798" s="320">
        <v>796</v>
      </c>
      <c r="G798" s="322" t="s">
        <v>107</v>
      </c>
      <c r="H798" s="530">
        <v>6</v>
      </c>
      <c r="I798" s="320" t="s">
        <v>112</v>
      </c>
      <c r="J798" s="320" t="s">
        <v>113</v>
      </c>
      <c r="K798" s="336">
        <v>2539.8000000000002</v>
      </c>
      <c r="L798" s="322"/>
      <c r="M798" s="322"/>
      <c r="N798" s="322"/>
      <c r="O798" s="322"/>
      <c r="P798" s="362"/>
    </row>
    <row r="799" spans="1:16" s="284" customFormat="1" ht="45" x14ac:dyDescent="0.25">
      <c r="A799" s="455"/>
      <c r="B799" s="317"/>
      <c r="C799" s="317"/>
      <c r="D799" s="322" t="s">
        <v>2101</v>
      </c>
      <c r="E799" s="322" t="s">
        <v>2099</v>
      </c>
      <c r="F799" s="320">
        <v>796</v>
      </c>
      <c r="G799" s="322" t="s">
        <v>107</v>
      </c>
      <c r="H799" s="530">
        <v>21</v>
      </c>
      <c r="I799" s="320" t="s">
        <v>112</v>
      </c>
      <c r="J799" s="320" t="s">
        <v>113</v>
      </c>
      <c r="K799" s="336">
        <v>8889.2999999999993</v>
      </c>
      <c r="L799" s="322"/>
      <c r="M799" s="322"/>
      <c r="N799" s="322"/>
      <c r="O799" s="322"/>
      <c r="P799" s="362"/>
    </row>
    <row r="800" spans="1:16" s="284" customFormat="1" ht="45" x14ac:dyDescent="0.25">
      <c r="A800" s="455"/>
      <c r="B800" s="317"/>
      <c r="C800" s="317"/>
      <c r="D800" s="322" t="s">
        <v>2102</v>
      </c>
      <c r="E800" s="322" t="s">
        <v>2099</v>
      </c>
      <c r="F800" s="320">
        <v>796</v>
      </c>
      <c r="G800" s="322" t="s">
        <v>107</v>
      </c>
      <c r="H800" s="530">
        <v>5</v>
      </c>
      <c r="I800" s="320" t="s">
        <v>112</v>
      </c>
      <c r="J800" s="320" t="s">
        <v>113</v>
      </c>
      <c r="K800" s="336">
        <v>2116.5</v>
      </c>
      <c r="L800" s="322"/>
      <c r="M800" s="322"/>
      <c r="N800" s="322"/>
      <c r="O800" s="322"/>
      <c r="P800" s="362"/>
    </row>
    <row r="801" spans="1:16" s="284" customFormat="1" ht="45" x14ac:dyDescent="0.25">
      <c r="A801" s="455"/>
      <c r="B801" s="317"/>
      <c r="C801" s="317"/>
      <c r="D801" s="322" t="s">
        <v>2103</v>
      </c>
      <c r="E801" s="322" t="s">
        <v>2099</v>
      </c>
      <c r="F801" s="320">
        <v>796</v>
      </c>
      <c r="G801" s="322" t="s">
        <v>107</v>
      </c>
      <c r="H801" s="530">
        <v>37</v>
      </c>
      <c r="I801" s="320" t="s">
        <v>112</v>
      </c>
      <c r="J801" s="320" t="s">
        <v>113</v>
      </c>
      <c r="K801" s="336">
        <v>15662.1</v>
      </c>
      <c r="L801" s="322"/>
      <c r="M801" s="322"/>
      <c r="N801" s="322"/>
      <c r="O801" s="322"/>
      <c r="P801" s="362"/>
    </row>
    <row r="802" spans="1:16" s="284" customFormat="1" ht="45" x14ac:dyDescent="0.25">
      <c r="A802" s="455"/>
      <c r="B802" s="317"/>
      <c r="C802" s="317"/>
      <c r="D802" s="322" t="s">
        <v>2104</v>
      </c>
      <c r="E802" s="322" t="s">
        <v>2099</v>
      </c>
      <c r="F802" s="320">
        <v>796</v>
      </c>
      <c r="G802" s="322" t="s">
        <v>107</v>
      </c>
      <c r="H802" s="530">
        <v>229</v>
      </c>
      <c r="I802" s="320" t="s">
        <v>112</v>
      </c>
      <c r="J802" s="320" t="s">
        <v>113</v>
      </c>
      <c r="K802" s="336">
        <v>96935.7</v>
      </c>
      <c r="L802" s="322"/>
      <c r="M802" s="322"/>
      <c r="N802" s="322"/>
      <c r="O802" s="322"/>
      <c r="P802" s="362"/>
    </row>
    <row r="803" spans="1:16" s="284" customFormat="1" ht="45" x14ac:dyDescent="0.25">
      <c r="A803" s="455"/>
      <c r="B803" s="317"/>
      <c r="C803" s="317"/>
      <c r="D803" s="322" t="s">
        <v>2105</v>
      </c>
      <c r="E803" s="322" t="s">
        <v>2099</v>
      </c>
      <c r="F803" s="320">
        <v>796</v>
      </c>
      <c r="G803" s="322" t="s">
        <v>107</v>
      </c>
      <c r="H803" s="530">
        <v>59</v>
      </c>
      <c r="I803" s="320" t="s">
        <v>112</v>
      </c>
      <c r="J803" s="320" t="s">
        <v>113</v>
      </c>
      <c r="K803" s="336">
        <v>24974.7</v>
      </c>
      <c r="L803" s="322"/>
      <c r="M803" s="322"/>
      <c r="N803" s="322"/>
      <c r="O803" s="322"/>
      <c r="P803" s="362"/>
    </row>
    <row r="804" spans="1:16" s="284" customFormat="1" ht="45" x14ac:dyDescent="0.25">
      <c r="A804" s="455"/>
      <c r="B804" s="317"/>
      <c r="C804" s="317"/>
      <c r="D804" s="322" t="s">
        <v>2106</v>
      </c>
      <c r="E804" s="322" t="s">
        <v>2099</v>
      </c>
      <c r="F804" s="320">
        <v>796</v>
      </c>
      <c r="G804" s="322" t="s">
        <v>107</v>
      </c>
      <c r="H804" s="530">
        <v>4</v>
      </c>
      <c r="I804" s="320" t="s">
        <v>112</v>
      </c>
      <c r="J804" s="320" t="s">
        <v>113</v>
      </c>
      <c r="K804" s="336">
        <v>1693.2</v>
      </c>
      <c r="L804" s="322"/>
      <c r="M804" s="322"/>
      <c r="N804" s="322"/>
      <c r="O804" s="322"/>
      <c r="P804" s="362"/>
    </row>
    <row r="805" spans="1:16" s="284" customFormat="1" ht="45" x14ac:dyDescent="0.25">
      <c r="A805" s="455"/>
      <c r="B805" s="317"/>
      <c r="C805" s="317"/>
      <c r="D805" s="322" t="s">
        <v>2107</v>
      </c>
      <c r="E805" s="322" t="s">
        <v>2099</v>
      </c>
      <c r="F805" s="320">
        <v>796</v>
      </c>
      <c r="G805" s="322" t="s">
        <v>107</v>
      </c>
      <c r="H805" s="530">
        <v>122</v>
      </c>
      <c r="I805" s="320" t="s">
        <v>112</v>
      </c>
      <c r="J805" s="320" t="s">
        <v>113</v>
      </c>
      <c r="K805" s="336">
        <v>51642.6</v>
      </c>
      <c r="L805" s="322"/>
      <c r="M805" s="322"/>
      <c r="N805" s="322"/>
      <c r="O805" s="322"/>
      <c r="P805" s="362"/>
    </row>
    <row r="806" spans="1:16" s="284" customFormat="1" ht="45" x14ac:dyDescent="0.25">
      <c r="A806" s="455"/>
      <c r="B806" s="317"/>
      <c r="C806" s="317"/>
      <c r="D806" s="322" t="s">
        <v>2108</v>
      </c>
      <c r="E806" s="322" t="s">
        <v>2099</v>
      </c>
      <c r="F806" s="320">
        <v>796</v>
      </c>
      <c r="G806" s="322" t="s">
        <v>107</v>
      </c>
      <c r="H806" s="530">
        <v>56</v>
      </c>
      <c r="I806" s="320" t="s">
        <v>112</v>
      </c>
      <c r="J806" s="320" t="s">
        <v>113</v>
      </c>
      <c r="K806" s="336">
        <v>23704.799999999999</v>
      </c>
      <c r="L806" s="322"/>
      <c r="M806" s="322"/>
      <c r="N806" s="322"/>
      <c r="O806" s="322"/>
      <c r="P806" s="362"/>
    </row>
    <row r="807" spans="1:16" s="284" customFormat="1" ht="45" x14ac:dyDescent="0.25">
      <c r="A807" s="455"/>
      <c r="B807" s="317"/>
      <c r="C807" s="317"/>
      <c r="D807" s="322" t="s">
        <v>2109</v>
      </c>
      <c r="E807" s="322" t="s">
        <v>2110</v>
      </c>
      <c r="F807" s="320">
        <v>796</v>
      </c>
      <c r="G807" s="322" t="s">
        <v>107</v>
      </c>
      <c r="H807" s="530">
        <v>1</v>
      </c>
      <c r="I807" s="320" t="s">
        <v>112</v>
      </c>
      <c r="J807" s="320" t="s">
        <v>113</v>
      </c>
      <c r="K807" s="336">
        <v>423.3</v>
      </c>
      <c r="L807" s="322"/>
      <c r="M807" s="322"/>
      <c r="N807" s="322"/>
      <c r="O807" s="322"/>
      <c r="P807" s="362"/>
    </row>
    <row r="808" spans="1:16" s="284" customFormat="1" ht="45" x14ac:dyDescent="0.25">
      <c r="A808" s="455"/>
      <c r="B808" s="317"/>
      <c r="C808" s="317"/>
      <c r="D808" s="322" t="s">
        <v>2111</v>
      </c>
      <c r="E808" s="322" t="s">
        <v>2099</v>
      </c>
      <c r="F808" s="320">
        <v>796</v>
      </c>
      <c r="G808" s="322" t="s">
        <v>107</v>
      </c>
      <c r="H808" s="530">
        <v>11</v>
      </c>
      <c r="I808" s="320" t="s">
        <v>112</v>
      </c>
      <c r="J808" s="320" t="s">
        <v>113</v>
      </c>
      <c r="K808" s="336">
        <v>4656.3</v>
      </c>
      <c r="L808" s="322"/>
      <c r="M808" s="322"/>
      <c r="N808" s="322"/>
      <c r="O808" s="322"/>
      <c r="P808" s="362"/>
    </row>
    <row r="809" spans="1:16" s="284" customFormat="1" ht="45" x14ac:dyDescent="0.25">
      <c r="A809" s="455"/>
      <c r="B809" s="317"/>
      <c r="C809" s="317"/>
      <c r="D809" s="322" t="s">
        <v>2112</v>
      </c>
      <c r="E809" s="322" t="s">
        <v>2099</v>
      </c>
      <c r="F809" s="320">
        <v>796</v>
      </c>
      <c r="G809" s="322" t="s">
        <v>107</v>
      </c>
      <c r="H809" s="530">
        <v>19</v>
      </c>
      <c r="I809" s="320" t="s">
        <v>112</v>
      </c>
      <c r="J809" s="320" t="s">
        <v>113</v>
      </c>
      <c r="K809" s="336">
        <v>8042.7</v>
      </c>
      <c r="L809" s="322"/>
      <c r="M809" s="322"/>
      <c r="N809" s="322"/>
      <c r="O809" s="322"/>
      <c r="P809" s="362"/>
    </row>
    <row r="810" spans="1:16" s="284" customFormat="1" ht="45" x14ac:dyDescent="0.25">
      <c r="A810" s="455"/>
      <c r="B810" s="317"/>
      <c r="C810" s="317"/>
      <c r="D810" s="322" t="s">
        <v>2113</v>
      </c>
      <c r="E810" s="322" t="s">
        <v>2099</v>
      </c>
      <c r="F810" s="320">
        <v>796</v>
      </c>
      <c r="G810" s="322" t="s">
        <v>107</v>
      </c>
      <c r="H810" s="530">
        <v>3</v>
      </c>
      <c r="I810" s="320" t="s">
        <v>112</v>
      </c>
      <c r="J810" s="320" t="s">
        <v>113</v>
      </c>
      <c r="K810" s="336">
        <v>1269.9000000000001</v>
      </c>
      <c r="L810" s="322"/>
      <c r="M810" s="322"/>
      <c r="N810" s="322"/>
      <c r="O810" s="322"/>
      <c r="P810" s="362"/>
    </row>
    <row r="811" spans="1:16" s="284" customFormat="1" ht="45" x14ac:dyDescent="0.25">
      <c r="A811" s="455"/>
      <c r="B811" s="317"/>
      <c r="C811" s="317"/>
      <c r="D811" s="322" t="s">
        <v>2114</v>
      </c>
      <c r="E811" s="322" t="s">
        <v>2110</v>
      </c>
      <c r="F811" s="320">
        <v>796</v>
      </c>
      <c r="G811" s="322" t="s">
        <v>107</v>
      </c>
      <c r="H811" s="530">
        <v>2</v>
      </c>
      <c r="I811" s="320" t="s">
        <v>112</v>
      </c>
      <c r="J811" s="320" t="s">
        <v>113</v>
      </c>
      <c r="K811" s="336">
        <v>846.6</v>
      </c>
      <c r="L811" s="322"/>
      <c r="M811" s="322"/>
      <c r="N811" s="322"/>
      <c r="O811" s="322"/>
      <c r="P811" s="362"/>
    </row>
    <row r="812" spans="1:16" s="284" customFormat="1" ht="45" x14ac:dyDescent="0.25">
      <c r="A812" s="455"/>
      <c r="B812" s="317"/>
      <c r="C812" s="317"/>
      <c r="D812" s="322" t="s">
        <v>2115</v>
      </c>
      <c r="E812" s="322" t="s">
        <v>2110</v>
      </c>
      <c r="F812" s="320">
        <v>796</v>
      </c>
      <c r="G812" s="322" t="s">
        <v>107</v>
      </c>
      <c r="H812" s="530">
        <v>1</v>
      </c>
      <c r="I812" s="320" t="s">
        <v>112</v>
      </c>
      <c r="J812" s="320" t="s">
        <v>113</v>
      </c>
      <c r="K812" s="336">
        <v>423.3</v>
      </c>
      <c r="L812" s="322"/>
      <c r="M812" s="322"/>
      <c r="N812" s="322"/>
      <c r="O812" s="322"/>
      <c r="P812" s="362"/>
    </row>
    <row r="813" spans="1:16" s="284" customFormat="1" ht="30" x14ac:dyDescent="0.25">
      <c r="A813" s="455"/>
      <c r="B813" s="317"/>
      <c r="C813" s="317"/>
      <c r="D813" s="322" t="s">
        <v>1836</v>
      </c>
      <c r="E813" s="322" t="s">
        <v>1837</v>
      </c>
      <c r="F813" s="320">
        <v>796</v>
      </c>
      <c r="G813" s="322" t="s">
        <v>107</v>
      </c>
      <c r="H813" s="530">
        <v>16</v>
      </c>
      <c r="I813" s="320" t="s">
        <v>112</v>
      </c>
      <c r="J813" s="320" t="s">
        <v>113</v>
      </c>
      <c r="K813" s="336">
        <v>2184.3200000000002</v>
      </c>
      <c r="L813" s="322"/>
      <c r="M813" s="322"/>
      <c r="N813" s="322"/>
      <c r="O813" s="322"/>
      <c r="P813" s="362"/>
    </row>
    <row r="814" spans="1:16" s="284" customFormat="1" ht="30" x14ac:dyDescent="0.25">
      <c r="A814" s="455"/>
      <c r="B814" s="317"/>
      <c r="C814" s="317"/>
      <c r="D814" s="322" t="s">
        <v>1838</v>
      </c>
      <c r="E814" s="322" t="s">
        <v>1837</v>
      </c>
      <c r="F814" s="320">
        <v>796</v>
      </c>
      <c r="G814" s="322" t="s">
        <v>107</v>
      </c>
      <c r="H814" s="530">
        <v>16</v>
      </c>
      <c r="I814" s="320" t="s">
        <v>112</v>
      </c>
      <c r="J814" s="320" t="s">
        <v>113</v>
      </c>
      <c r="K814" s="336">
        <v>2184.3200000000002</v>
      </c>
      <c r="L814" s="322"/>
      <c r="M814" s="322"/>
      <c r="N814" s="322"/>
      <c r="O814" s="322"/>
      <c r="P814" s="362"/>
    </row>
    <row r="815" spans="1:16" s="284" customFormat="1" ht="30" x14ac:dyDescent="0.25">
      <c r="A815" s="455"/>
      <c r="B815" s="317"/>
      <c r="C815" s="317"/>
      <c r="D815" s="322" t="s">
        <v>2143</v>
      </c>
      <c r="E815" s="322" t="s">
        <v>2144</v>
      </c>
      <c r="F815" s="320">
        <v>796</v>
      </c>
      <c r="G815" s="322" t="s">
        <v>107</v>
      </c>
      <c r="H815" s="530">
        <v>48</v>
      </c>
      <c r="I815" s="320" t="s">
        <v>112</v>
      </c>
      <c r="J815" s="320" t="s">
        <v>113</v>
      </c>
      <c r="K815" s="336">
        <v>3148.32</v>
      </c>
      <c r="L815" s="322"/>
      <c r="M815" s="322"/>
      <c r="N815" s="322"/>
      <c r="O815" s="322"/>
      <c r="P815" s="362"/>
    </row>
    <row r="816" spans="1:16" s="284" customFormat="1" ht="30" x14ac:dyDescent="0.25">
      <c r="A816" s="455"/>
      <c r="B816" s="317"/>
      <c r="C816" s="317"/>
      <c r="D816" s="322" t="s">
        <v>2145</v>
      </c>
      <c r="E816" s="322" t="s">
        <v>2144</v>
      </c>
      <c r="F816" s="320">
        <v>796</v>
      </c>
      <c r="G816" s="322" t="s">
        <v>107</v>
      </c>
      <c r="H816" s="530">
        <v>451</v>
      </c>
      <c r="I816" s="320" t="s">
        <v>112</v>
      </c>
      <c r="J816" s="320" t="s">
        <v>113</v>
      </c>
      <c r="K816" s="336">
        <v>29581.09</v>
      </c>
      <c r="L816" s="322"/>
      <c r="M816" s="322"/>
      <c r="N816" s="322"/>
      <c r="O816" s="322"/>
      <c r="P816" s="362"/>
    </row>
    <row r="817" spans="1:17" s="284" customFormat="1" ht="30" x14ac:dyDescent="0.25">
      <c r="A817" s="455"/>
      <c r="B817" s="317"/>
      <c r="C817" s="317"/>
      <c r="D817" s="322" t="s">
        <v>2146</v>
      </c>
      <c r="E817" s="322" t="s">
        <v>2144</v>
      </c>
      <c r="F817" s="320">
        <v>796</v>
      </c>
      <c r="G817" s="322" t="s">
        <v>107</v>
      </c>
      <c r="H817" s="530">
        <v>1253</v>
      </c>
      <c r="I817" s="320" t="s">
        <v>112</v>
      </c>
      <c r="J817" s="320" t="s">
        <v>113</v>
      </c>
      <c r="K817" s="336">
        <v>82184.27</v>
      </c>
      <c r="L817" s="322"/>
      <c r="M817" s="322"/>
      <c r="N817" s="322"/>
      <c r="O817" s="322"/>
      <c r="P817" s="362"/>
    </row>
    <row r="818" spans="1:17" s="284" customFormat="1" ht="30" x14ac:dyDescent="0.25">
      <c r="A818" s="455"/>
      <c r="B818" s="317"/>
      <c r="C818" s="317"/>
      <c r="D818" s="322" t="s">
        <v>2147</v>
      </c>
      <c r="E818" s="322" t="s">
        <v>2144</v>
      </c>
      <c r="F818" s="320">
        <v>796</v>
      </c>
      <c r="G818" s="322" t="s">
        <v>107</v>
      </c>
      <c r="H818" s="530">
        <v>411</v>
      </c>
      <c r="I818" s="320" t="s">
        <v>112</v>
      </c>
      <c r="J818" s="320" t="s">
        <v>113</v>
      </c>
      <c r="K818" s="336">
        <v>26957.49</v>
      </c>
      <c r="L818" s="322"/>
      <c r="M818" s="322"/>
      <c r="N818" s="322"/>
      <c r="O818" s="322"/>
      <c r="P818" s="362"/>
    </row>
    <row r="819" spans="1:17" s="284" customFormat="1" ht="30" x14ac:dyDescent="0.25">
      <c r="A819" s="455"/>
      <c r="B819" s="317"/>
      <c r="C819" s="317"/>
      <c r="D819" s="322" t="s">
        <v>2148</v>
      </c>
      <c r="E819" s="322" t="s">
        <v>2144</v>
      </c>
      <c r="F819" s="320">
        <v>796</v>
      </c>
      <c r="G819" s="322" t="s">
        <v>107</v>
      </c>
      <c r="H819" s="530">
        <v>138</v>
      </c>
      <c r="I819" s="320" t="s">
        <v>112</v>
      </c>
      <c r="J819" s="320" t="s">
        <v>113</v>
      </c>
      <c r="K819" s="336">
        <v>9051.42</v>
      </c>
      <c r="L819" s="322"/>
      <c r="M819" s="322"/>
      <c r="N819" s="322"/>
      <c r="O819" s="322"/>
      <c r="P819" s="362"/>
    </row>
    <row r="820" spans="1:17" s="284" customFormat="1" ht="30" x14ac:dyDescent="0.25">
      <c r="A820" s="456"/>
      <c r="B820" s="317"/>
      <c r="C820" s="317"/>
      <c r="D820" s="322" t="s">
        <v>2149</v>
      </c>
      <c r="E820" s="322" t="s">
        <v>2144</v>
      </c>
      <c r="F820" s="320">
        <v>796</v>
      </c>
      <c r="G820" s="322" t="s">
        <v>107</v>
      </c>
      <c r="H820" s="530">
        <v>6</v>
      </c>
      <c r="I820" s="320" t="s">
        <v>112</v>
      </c>
      <c r="J820" s="320" t="s">
        <v>113</v>
      </c>
      <c r="K820" s="336">
        <v>393.54</v>
      </c>
      <c r="L820" s="322"/>
      <c r="M820" s="322"/>
      <c r="N820" s="322"/>
      <c r="O820" s="322"/>
      <c r="P820" s="362"/>
    </row>
    <row r="821" spans="1:17" s="288" customFormat="1" ht="57" x14ac:dyDescent="0.25">
      <c r="A821" s="789">
        <v>125</v>
      </c>
      <c r="B821" s="317" t="s">
        <v>1632</v>
      </c>
      <c r="C821" s="317" t="s">
        <v>1633</v>
      </c>
      <c r="D821" s="317" t="s">
        <v>3525</v>
      </c>
      <c r="E821" s="317" t="s">
        <v>3526</v>
      </c>
      <c r="F821" s="318">
        <v>839</v>
      </c>
      <c r="G821" s="317" t="s">
        <v>17</v>
      </c>
      <c r="H821" s="560">
        <v>474</v>
      </c>
      <c r="I821" s="318" t="s">
        <v>1230</v>
      </c>
      <c r="J821" s="318" t="s">
        <v>2908</v>
      </c>
      <c r="K821" s="344">
        <v>1214741.3799999999</v>
      </c>
      <c r="L821" s="317" t="s">
        <v>2587</v>
      </c>
      <c r="M821" s="317" t="s">
        <v>2487</v>
      </c>
      <c r="N821" s="317" t="s">
        <v>22</v>
      </c>
      <c r="O821" s="317" t="s">
        <v>23</v>
      </c>
      <c r="P821" s="317" t="s">
        <v>3736</v>
      </c>
      <c r="Q821" s="288">
        <v>1</v>
      </c>
    </row>
    <row r="822" spans="1:17" s="288" customFormat="1" ht="30" x14ac:dyDescent="0.25">
      <c r="A822" s="790"/>
      <c r="B822" s="322"/>
      <c r="C822" s="322"/>
      <c r="D822" s="322" t="s">
        <v>1634</v>
      </c>
      <c r="E822" s="322" t="s">
        <v>2905</v>
      </c>
      <c r="F822" s="320">
        <v>839</v>
      </c>
      <c r="G822" s="322" t="s">
        <v>449</v>
      </c>
      <c r="H822" s="530">
        <v>460</v>
      </c>
      <c r="I822" s="320" t="s">
        <v>1230</v>
      </c>
      <c r="J822" s="320" t="s">
        <v>3529</v>
      </c>
      <c r="K822" s="345">
        <v>1196000</v>
      </c>
      <c r="L822" s="322"/>
      <c r="M822" s="322"/>
      <c r="N822" s="322"/>
      <c r="O822" s="322"/>
      <c r="P822" s="322"/>
      <c r="Q822" s="288">
        <v>2</v>
      </c>
    </row>
    <row r="823" spans="1:17" s="288" customFormat="1" x14ac:dyDescent="0.25">
      <c r="A823" s="791"/>
      <c r="B823" s="322"/>
      <c r="C823" s="322"/>
      <c r="D823" s="322" t="s">
        <v>2904</v>
      </c>
      <c r="E823" s="322" t="s">
        <v>2905</v>
      </c>
      <c r="F823" s="320">
        <v>796</v>
      </c>
      <c r="G823" s="322" t="s">
        <v>17</v>
      </c>
      <c r="H823" s="530">
        <v>14</v>
      </c>
      <c r="I823" s="320" t="s">
        <v>1230</v>
      </c>
      <c r="J823" s="320" t="s">
        <v>2831</v>
      </c>
      <c r="K823" s="345">
        <v>18741.38</v>
      </c>
      <c r="L823" s="322"/>
      <c r="M823" s="322"/>
      <c r="N823" s="322"/>
      <c r="O823" s="322"/>
      <c r="P823" s="322"/>
      <c r="Q823" s="288">
        <v>2</v>
      </c>
    </row>
    <row r="824" spans="1:17" s="288" customFormat="1" ht="39.75" customHeight="1" x14ac:dyDescent="0.25">
      <c r="A824" s="789">
        <v>126</v>
      </c>
      <c r="B824" s="317" t="s">
        <v>3633</v>
      </c>
      <c r="C824" s="317" t="s">
        <v>1564</v>
      </c>
      <c r="D824" s="317" t="s">
        <v>3739</v>
      </c>
      <c r="E824" s="317" t="s">
        <v>1601</v>
      </c>
      <c r="F824" s="318">
        <v>839</v>
      </c>
      <c r="G824" s="317" t="s">
        <v>17</v>
      </c>
      <c r="H824" s="560">
        <v>41147.9</v>
      </c>
      <c r="I824" s="318" t="s">
        <v>1230</v>
      </c>
      <c r="J824" s="318" t="s">
        <v>3740</v>
      </c>
      <c r="K824" s="344">
        <v>2502515.2799999998</v>
      </c>
      <c r="L824" s="317" t="s">
        <v>3635</v>
      </c>
      <c r="M824" s="317" t="s">
        <v>30</v>
      </c>
      <c r="N824" s="317" t="s">
        <v>22</v>
      </c>
      <c r="O824" s="317" t="s">
        <v>23</v>
      </c>
      <c r="P824" s="792">
        <v>2125</v>
      </c>
    </row>
    <row r="825" spans="1:17" s="288" customFormat="1" ht="51.75" customHeight="1" x14ac:dyDescent="0.25">
      <c r="A825" s="790"/>
      <c r="B825" s="322"/>
      <c r="C825" s="322"/>
      <c r="D825" s="322" t="s">
        <v>3741</v>
      </c>
      <c r="E825" s="322" t="s">
        <v>3742</v>
      </c>
      <c r="F825" s="320">
        <v>796</v>
      </c>
      <c r="G825" s="322" t="s">
        <v>17</v>
      </c>
      <c r="H825" s="530">
        <v>2885</v>
      </c>
      <c r="I825" s="320" t="s">
        <v>1230</v>
      </c>
      <c r="J825" s="320" t="s">
        <v>3743</v>
      </c>
      <c r="K825" s="345">
        <v>7212.5</v>
      </c>
      <c r="L825" s="322"/>
      <c r="M825" s="322"/>
      <c r="N825" s="322"/>
      <c r="O825" s="322"/>
      <c r="P825" s="793"/>
    </row>
    <row r="826" spans="1:17" s="288" customFormat="1" ht="90.75" customHeight="1" x14ac:dyDescent="0.25">
      <c r="A826" s="790"/>
      <c r="B826" s="322"/>
      <c r="C826" s="322"/>
      <c r="D826" s="322" t="s">
        <v>3744</v>
      </c>
      <c r="E826" s="322" t="s">
        <v>3745</v>
      </c>
      <c r="F826" s="320">
        <v>6</v>
      </c>
      <c r="G826" s="322" t="s">
        <v>390</v>
      </c>
      <c r="H826" s="530">
        <v>9516.9</v>
      </c>
      <c r="I826" s="320" t="s">
        <v>1230</v>
      </c>
      <c r="J826" s="320" t="s">
        <v>3255</v>
      </c>
      <c r="K826" s="345">
        <v>142753.5</v>
      </c>
      <c r="L826" s="322"/>
      <c r="M826" s="322"/>
      <c r="N826" s="322"/>
      <c r="O826" s="322"/>
      <c r="P826" s="793"/>
    </row>
    <row r="827" spans="1:17" s="288" customFormat="1" ht="98.25" customHeight="1" x14ac:dyDescent="0.25">
      <c r="A827" s="790"/>
      <c r="B827" s="322"/>
      <c r="C827" s="322"/>
      <c r="D827" s="322" t="s">
        <v>3746</v>
      </c>
      <c r="E827" s="322" t="s">
        <v>3747</v>
      </c>
      <c r="F827" s="320">
        <v>778</v>
      </c>
      <c r="G827" s="322" t="s">
        <v>401</v>
      </c>
      <c r="H827" s="530">
        <v>144</v>
      </c>
      <c r="I827" s="320" t="s">
        <v>1230</v>
      </c>
      <c r="J827" s="320" t="s">
        <v>3199</v>
      </c>
      <c r="K827" s="345">
        <v>86400</v>
      </c>
      <c r="L827" s="322"/>
      <c r="M827" s="322"/>
      <c r="N827" s="322"/>
      <c r="O827" s="322"/>
      <c r="P827" s="793"/>
    </row>
    <row r="828" spans="1:17" s="288" customFormat="1" ht="78" customHeight="1" x14ac:dyDescent="0.25">
      <c r="A828" s="790"/>
      <c r="B828" s="322"/>
      <c r="C828" s="322"/>
      <c r="D828" s="322" t="s">
        <v>3748</v>
      </c>
      <c r="E828" s="322" t="s">
        <v>3749</v>
      </c>
      <c r="F828" s="320">
        <v>839</v>
      </c>
      <c r="G828" s="322" t="s">
        <v>449</v>
      </c>
      <c r="H828" s="530">
        <v>139</v>
      </c>
      <c r="I828" s="320" t="s">
        <v>1230</v>
      </c>
      <c r="J828" s="320" t="s">
        <v>3024</v>
      </c>
      <c r="K828" s="345">
        <v>23630</v>
      </c>
      <c r="L828" s="322"/>
      <c r="M828" s="322"/>
      <c r="N828" s="322"/>
      <c r="O828" s="322"/>
      <c r="P828" s="793"/>
    </row>
    <row r="829" spans="1:17" s="288" customFormat="1" ht="66.75" customHeight="1" x14ac:dyDescent="0.25">
      <c r="A829" s="790"/>
      <c r="B829" s="322"/>
      <c r="C829" s="322"/>
      <c r="D829" s="322" t="s">
        <v>3750</v>
      </c>
      <c r="E829" s="322" t="s">
        <v>3751</v>
      </c>
      <c r="F829" s="320">
        <v>796</v>
      </c>
      <c r="G829" s="322" t="s">
        <v>17</v>
      </c>
      <c r="H829" s="530">
        <v>1020</v>
      </c>
      <c r="I829" s="320" t="s">
        <v>1230</v>
      </c>
      <c r="J829" s="320" t="s">
        <v>2980</v>
      </c>
      <c r="K829" s="345">
        <v>61200</v>
      </c>
      <c r="L829" s="322"/>
      <c r="M829" s="322"/>
      <c r="N829" s="322"/>
      <c r="O829" s="322"/>
      <c r="P829" s="793"/>
    </row>
    <row r="830" spans="1:17" s="288" customFormat="1" ht="67.5" customHeight="1" x14ac:dyDescent="0.25">
      <c r="A830" s="790"/>
      <c r="B830" s="322"/>
      <c r="C830" s="322"/>
      <c r="D830" s="322" t="s">
        <v>3752</v>
      </c>
      <c r="E830" s="322" t="s">
        <v>3751</v>
      </c>
      <c r="F830" s="320">
        <v>796</v>
      </c>
      <c r="G830" s="322" t="s">
        <v>17</v>
      </c>
      <c r="H830" s="530">
        <v>0</v>
      </c>
      <c r="I830" s="320" t="s">
        <v>1230</v>
      </c>
      <c r="J830" s="320" t="s">
        <v>2789</v>
      </c>
      <c r="K830" s="345">
        <v>0</v>
      </c>
      <c r="L830" s="322"/>
      <c r="M830" s="322"/>
      <c r="N830" s="322"/>
      <c r="O830" s="322"/>
      <c r="P830" s="793"/>
    </row>
    <row r="831" spans="1:17" s="288" customFormat="1" ht="102.75" customHeight="1" x14ac:dyDescent="0.25">
      <c r="A831" s="790"/>
      <c r="B831" s="322"/>
      <c r="C831" s="322"/>
      <c r="D831" s="322" t="s">
        <v>3753</v>
      </c>
      <c r="E831" s="322" t="s">
        <v>3754</v>
      </c>
      <c r="F831" s="320">
        <v>796</v>
      </c>
      <c r="G831" s="322" t="s">
        <v>17</v>
      </c>
      <c r="H831" s="530">
        <v>6952</v>
      </c>
      <c r="I831" s="320" t="s">
        <v>1230</v>
      </c>
      <c r="J831" s="320" t="s">
        <v>3755</v>
      </c>
      <c r="K831" s="345">
        <v>410168</v>
      </c>
      <c r="L831" s="322"/>
      <c r="M831" s="322"/>
      <c r="N831" s="322"/>
      <c r="O831" s="322"/>
      <c r="P831" s="793"/>
    </row>
    <row r="832" spans="1:17" s="288" customFormat="1" ht="30" x14ac:dyDescent="0.25">
      <c r="A832" s="790"/>
      <c r="B832" s="322"/>
      <c r="C832" s="322"/>
      <c r="D832" s="322" t="s">
        <v>3756</v>
      </c>
      <c r="E832" s="322" t="s">
        <v>153</v>
      </c>
      <c r="F832" s="320">
        <v>796</v>
      </c>
      <c r="G832" s="322" t="s">
        <v>17</v>
      </c>
      <c r="H832" s="530">
        <v>160</v>
      </c>
      <c r="I832" s="320" t="s">
        <v>1230</v>
      </c>
      <c r="J832" s="320" t="s">
        <v>2850</v>
      </c>
      <c r="K832" s="345">
        <v>2400</v>
      </c>
      <c r="L832" s="322"/>
      <c r="M832" s="322"/>
      <c r="N832" s="322"/>
      <c r="O832" s="322"/>
      <c r="P832" s="793"/>
    </row>
    <row r="833" spans="1:18" s="288" customFormat="1" ht="30" x14ac:dyDescent="0.25">
      <c r="A833" s="790"/>
      <c r="B833" s="322"/>
      <c r="C833" s="322"/>
      <c r="D833" s="322" t="s">
        <v>1614</v>
      </c>
      <c r="E833" s="322" t="s">
        <v>153</v>
      </c>
      <c r="F833" s="320">
        <v>796</v>
      </c>
      <c r="G833" s="322" t="s">
        <v>17</v>
      </c>
      <c r="H833" s="530">
        <v>0</v>
      </c>
      <c r="I833" s="320" t="s">
        <v>1230</v>
      </c>
      <c r="J833" s="320" t="s">
        <v>3024</v>
      </c>
      <c r="K833" s="345">
        <v>0</v>
      </c>
      <c r="L833" s="322"/>
      <c r="M833" s="322"/>
      <c r="N833" s="322"/>
      <c r="O833" s="322"/>
      <c r="P833" s="793"/>
    </row>
    <row r="834" spans="1:18" s="288" customFormat="1" ht="45" x14ac:dyDescent="0.25">
      <c r="A834" s="790"/>
      <c r="B834" s="322"/>
      <c r="C834" s="322"/>
      <c r="D834" s="322" t="s">
        <v>1615</v>
      </c>
      <c r="E834" s="322" t="s">
        <v>153</v>
      </c>
      <c r="F834" s="320">
        <v>796</v>
      </c>
      <c r="G834" s="322" t="s">
        <v>17</v>
      </c>
      <c r="H834" s="530">
        <v>2352</v>
      </c>
      <c r="I834" s="320" t="s">
        <v>1230</v>
      </c>
      <c r="J834" s="320" t="s">
        <v>3234</v>
      </c>
      <c r="K834" s="345">
        <v>282240</v>
      </c>
      <c r="L834" s="322"/>
      <c r="M834" s="322"/>
      <c r="N834" s="322"/>
      <c r="O834" s="322"/>
      <c r="P834" s="793"/>
    </row>
    <row r="835" spans="1:18" s="288" customFormat="1" ht="105" x14ac:dyDescent="0.25">
      <c r="A835" s="790"/>
      <c r="B835" s="322"/>
      <c r="C835" s="322"/>
      <c r="D835" s="322" t="s">
        <v>3757</v>
      </c>
      <c r="E835" s="322" t="s">
        <v>3758</v>
      </c>
      <c r="F835" s="320">
        <v>6</v>
      </c>
      <c r="G835" s="322" t="s">
        <v>390</v>
      </c>
      <c r="H835" s="530">
        <v>0</v>
      </c>
      <c r="I835" s="320" t="s">
        <v>1230</v>
      </c>
      <c r="J835" s="320" t="s">
        <v>3329</v>
      </c>
      <c r="K835" s="345">
        <v>0</v>
      </c>
      <c r="L835" s="322"/>
      <c r="M835" s="322"/>
      <c r="N835" s="322"/>
      <c r="O835" s="322"/>
      <c r="P835" s="793"/>
    </row>
    <row r="836" spans="1:18" s="288" customFormat="1" ht="90" x14ac:dyDescent="0.25">
      <c r="A836" s="790"/>
      <c r="B836" s="322"/>
      <c r="C836" s="322"/>
      <c r="D836" s="322" t="s">
        <v>3759</v>
      </c>
      <c r="E836" s="322" t="s">
        <v>3760</v>
      </c>
      <c r="F836" s="320">
        <v>796</v>
      </c>
      <c r="G836" s="322" t="s">
        <v>17</v>
      </c>
      <c r="H836" s="530">
        <v>14608</v>
      </c>
      <c r="I836" s="320" t="s">
        <v>1230</v>
      </c>
      <c r="J836" s="320" t="s">
        <v>3255</v>
      </c>
      <c r="K836" s="345">
        <v>146080</v>
      </c>
      <c r="L836" s="322"/>
      <c r="M836" s="322"/>
      <c r="N836" s="322"/>
      <c r="O836" s="322"/>
      <c r="P836" s="793"/>
    </row>
    <row r="837" spans="1:18" s="288" customFormat="1" ht="60" x14ac:dyDescent="0.25">
      <c r="A837" s="790"/>
      <c r="B837" s="322"/>
      <c r="C837" s="322"/>
      <c r="D837" s="322" t="s">
        <v>1616</v>
      </c>
      <c r="E837" s="322" t="s">
        <v>1617</v>
      </c>
      <c r="F837" s="320">
        <v>796</v>
      </c>
      <c r="G837" s="322" t="s">
        <v>17</v>
      </c>
      <c r="H837" s="530">
        <v>1823</v>
      </c>
      <c r="I837" s="320" t="s">
        <v>1230</v>
      </c>
      <c r="J837" s="320" t="s">
        <v>3199</v>
      </c>
      <c r="K837" s="345">
        <v>455750</v>
      </c>
      <c r="L837" s="322"/>
      <c r="M837" s="322"/>
      <c r="N837" s="322"/>
      <c r="O837" s="322"/>
      <c r="P837" s="793"/>
    </row>
    <row r="838" spans="1:18" s="288" customFormat="1" ht="30" x14ac:dyDescent="0.25">
      <c r="A838" s="790"/>
      <c r="B838" s="322"/>
      <c r="C838" s="322"/>
      <c r="D838" s="322" t="s">
        <v>3761</v>
      </c>
      <c r="E838" s="322" t="s">
        <v>153</v>
      </c>
      <c r="F838" s="320">
        <v>796</v>
      </c>
      <c r="G838" s="322" t="s">
        <v>17</v>
      </c>
      <c r="H838" s="530">
        <v>100</v>
      </c>
      <c r="I838" s="320" t="s">
        <v>1230</v>
      </c>
      <c r="J838" s="320" t="s">
        <v>2895</v>
      </c>
      <c r="K838" s="345">
        <v>23000</v>
      </c>
      <c r="L838" s="322"/>
      <c r="M838" s="322"/>
      <c r="N838" s="322"/>
      <c r="O838" s="322"/>
      <c r="P838" s="793"/>
    </row>
    <row r="839" spans="1:18" s="288" customFormat="1" ht="30" x14ac:dyDescent="0.25">
      <c r="A839" s="790"/>
      <c r="B839" s="322"/>
      <c r="C839" s="322"/>
      <c r="D839" s="322" t="s">
        <v>1618</v>
      </c>
      <c r="E839" s="322" t="s">
        <v>153</v>
      </c>
      <c r="F839" s="320">
        <v>796</v>
      </c>
      <c r="G839" s="322" t="s">
        <v>17</v>
      </c>
      <c r="H839" s="530">
        <v>60</v>
      </c>
      <c r="I839" s="320" t="s">
        <v>1230</v>
      </c>
      <c r="J839" s="320" t="s">
        <v>2789</v>
      </c>
      <c r="K839" s="345">
        <v>54000</v>
      </c>
      <c r="L839" s="322"/>
      <c r="M839" s="322"/>
      <c r="N839" s="322"/>
      <c r="O839" s="322"/>
      <c r="P839" s="793"/>
    </row>
    <row r="840" spans="1:18" s="288" customFormat="1" ht="150" x14ac:dyDescent="0.25">
      <c r="A840" s="790"/>
      <c r="B840" s="322"/>
      <c r="C840" s="322"/>
      <c r="D840" s="322" t="s">
        <v>3762</v>
      </c>
      <c r="E840" s="322" t="s">
        <v>3763</v>
      </c>
      <c r="F840" s="320">
        <v>796</v>
      </c>
      <c r="G840" s="322" t="s">
        <v>17</v>
      </c>
      <c r="H840" s="530">
        <v>146</v>
      </c>
      <c r="I840" s="320" t="s">
        <v>1230</v>
      </c>
      <c r="J840" s="320" t="s">
        <v>2789</v>
      </c>
      <c r="K840" s="345">
        <v>13140</v>
      </c>
      <c r="L840" s="322"/>
      <c r="M840" s="322"/>
      <c r="N840" s="322"/>
      <c r="O840" s="322"/>
      <c r="P840" s="793"/>
    </row>
    <row r="841" spans="1:18" s="288" customFormat="1" ht="120" x14ac:dyDescent="0.25">
      <c r="A841" s="790"/>
      <c r="B841" s="322"/>
      <c r="C841" s="322"/>
      <c r="D841" s="322" t="s">
        <v>3764</v>
      </c>
      <c r="E841" s="322" t="s">
        <v>3765</v>
      </c>
      <c r="F841" s="320">
        <v>796</v>
      </c>
      <c r="G841" s="322" t="s">
        <v>17</v>
      </c>
      <c r="H841" s="530">
        <v>31</v>
      </c>
      <c r="I841" s="320" t="s">
        <v>1230</v>
      </c>
      <c r="J841" s="320" t="s">
        <v>2789</v>
      </c>
      <c r="K841" s="345">
        <v>2635</v>
      </c>
      <c r="L841" s="322"/>
      <c r="M841" s="322"/>
      <c r="N841" s="322"/>
      <c r="O841" s="322"/>
      <c r="P841" s="793"/>
    </row>
    <row r="842" spans="1:18" s="288" customFormat="1" ht="30" x14ac:dyDescent="0.25">
      <c r="A842" s="790"/>
      <c r="B842" s="322"/>
      <c r="C842" s="322"/>
      <c r="D842" s="322" t="s">
        <v>1619</v>
      </c>
      <c r="E842" s="322" t="s">
        <v>153</v>
      </c>
      <c r="F842" s="320">
        <v>796</v>
      </c>
      <c r="G842" s="322" t="s">
        <v>17</v>
      </c>
      <c r="H842" s="530">
        <v>73</v>
      </c>
      <c r="I842" s="320" t="s">
        <v>1230</v>
      </c>
      <c r="J842" s="320" t="s">
        <v>2789</v>
      </c>
      <c r="K842" s="345">
        <v>12410</v>
      </c>
      <c r="L842" s="322"/>
      <c r="M842" s="322"/>
      <c r="N842" s="322"/>
      <c r="O842" s="322"/>
      <c r="P842" s="793"/>
    </row>
    <row r="843" spans="1:18" s="288" customFormat="1" ht="30" x14ac:dyDescent="0.25">
      <c r="A843" s="790"/>
      <c r="B843" s="322"/>
      <c r="C843" s="322"/>
      <c r="D843" s="322" t="s">
        <v>1620</v>
      </c>
      <c r="E843" s="322" t="s">
        <v>153</v>
      </c>
      <c r="F843" s="320">
        <v>796</v>
      </c>
      <c r="G843" s="322" t="s">
        <v>17</v>
      </c>
      <c r="H843" s="530">
        <v>1034</v>
      </c>
      <c r="I843" s="320" t="s">
        <v>1230</v>
      </c>
      <c r="J843" s="320" t="s">
        <v>2789</v>
      </c>
      <c r="K843" s="345">
        <v>744480</v>
      </c>
      <c r="L843" s="322"/>
      <c r="M843" s="322"/>
      <c r="N843" s="322"/>
      <c r="O843" s="322"/>
      <c r="P843" s="793"/>
    </row>
    <row r="844" spans="1:18" s="288" customFormat="1" x14ac:dyDescent="0.25">
      <c r="A844" s="790"/>
      <c r="B844" s="322"/>
      <c r="C844" s="322"/>
      <c r="D844" s="322" t="s">
        <v>3766</v>
      </c>
      <c r="E844" s="322" t="s">
        <v>3767</v>
      </c>
      <c r="F844" s="320">
        <v>778</v>
      </c>
      <c r="G844" s="322" t="s">
        <v>401</v>
      </c>
      <c r="H844" s="530">
        <v>4</v>
      </c>
      <c r="I844" s="320" t="s">
        <v>1230</v>
      </c>
      <c r="J844" s="320" t="s">
        <v>2832</v>
      </c>
      <c r="K844" s="345">
        <v>16.28</v>
      </c>
      <c r="L844" s="322"/>
      <c r="M844" s="322"/>
      <c r="N844" s="322"/>
      <c r="O844" s="322"/>
      <c r="P844" s="793"/>
    </row>
    <row r="845" spans="1:18" s="288" customFormat="1" ht="135" x14ac:dyDescent="0.25">
      <c r="A845" s="791"/>
      <c r="B845" s="322"/>
      <c r="C845" s="322"/>
      <c r="D845" s="322" t="s">
        <v>1162</v>
      </c>
      <c r="E845" s="322" t="s">
        <v>3768</v>
      </c>
      <c r="F845" s="320">
        <v>796</v>
      </c>
      <c r="G845" s="322" t="s">
        <v>17</v>
      </c>
      <c r="H845" s="530">
        <v>100</v>
      </c>
      <c r="I845" s="320" t="s">
        <v>1230</v>
      </c>
      <c r="J845" s="320" t="s">
        <v>2787</v>
      </c>
      <c r="K845" s="345">
        <v>35000</v>
      </c>
      <c r="L845" s="322"/>
      <c r="M845" s="322"/>
      <c r="N845" s="322"/>
      <c r="O845" s="322"/>
      <c r="P845" s="794"/>
    </row>
    <row r="846" spans="1:18" s="289" customFormat="1" ht="57" x14ac:dyDescent="0.25">
      <c r="A846" s="789">
        <v>129</v>
      </c>
      <c r="B846" s="255" t="s">
        <v>3806</v>
      </c>
      <c r="C846" s="255" t="s">
        <v>3807</v>
      </c>
      <c r="D846" s="255" t="s">
        <v>3808</v>
      </c>
      <c r="E846" s="255" t="s">
        <v>3809</v>
      </c>
      <c r="F846" s="331"/>
      <c r="G846" s="255"/>
      <c r="H846" s="562"/>
      <c r="I846" s="331" t="s">
        <v>1230</v>
      </c>
      <c r="J846" s="331" t="s">
        <v>2850</v>
      </c>
      <c r="K846" s="341">
        <v>727720</v>
      </c>
      <c r="L846" s="255" t="s">
        <v>2587</v>
      </c>
      <c r="M846" s="255" t="s">
        <v>2491</v>
      </c>
      <c r="N846" s="255" t="s">
        <v>22</v>
      </c>
      <c r="O846" s="255" t="s">
        <v>171</v>
      </c>
      <c r="P846" s="792">
        <v>5200</v>
      </c>
      <c r="Q846" s="255" t="s">
        <v>3775</v>
      </c>
      <c r="R846" s="289">
        <v>1</v>
      </c>
    </row>
    <row r="847" spans="1:18" s="288" customFormat="1" ht="30" x14ac:dyDescent="0.25">
      <c r="A847" s="790"/>
      <c r="B847" s="322"/>
      <c r="C847" s="322"/>
      <c r="D847" s="322" t="s">
        <v>3810</v>
      </c>
      <c r="E847" s="322"/>
      <c r="F847" s="320"/>
      <c r="G847" s="322"/>
      <c r="H847" s="530"/>
      <c r="I847" s="320" t="s">
        <v>1230</v>
      </c>
      <c r="J847" s="320" t="s">
        <v>2789</v>
      </c>
      <c r="K847" s="345">
        <v>211860</v>
      </c>
      <c r="L847" s="322"/>
      <c r="M847" s="322"/>
      <c r="N847" s="322"/>
      <c r="O847" s="322"/>
      <c r="P847" s="793"/>
      <c r="Q847" s="322"/>
      <c r="R847" s="288">
        <v>2</v>
      </c>
    </row>
    <row r="848" spans="1:18" s="288" customFormat="1" ht="75" x14ac:dyDescent="0.25">
      <c r="A848" s="790"/>
      <c r="B848" s="322"/>
      <c r="C848" s="322"/>
      <c r="D848" s="322" t="s">
        <v>3810</v>
      </c>
      <c r="E848" s="322" t="s">
        <v>3811</v>
      </c>
      <c r="F848" s="320"/>
      <c r="G848" s="322"/>
      <c r="H848" s="530"/>
      <c r="I848" s="320" t="s">
        <v>1230</v>
      </c>
      <c r="J848" s="320" t="s">
        <v>2789</v>
      </c>
      <c r="K848" s="345">
        <v>211860</v>
      </c>
      <c r="L848" s="322"/>
      <c r="M848" s="322"/>
      <c r="N848" s="322"/>
      <c r="O848" s="322"/>
      <c r="P848" s="793"/>
      <c r="Q848" s="322"/>
      <c r="R848" s="288">
        <v>2</v>
      </c>
    </row>
    <row r="849" spans="1:18" s="288" customFormat="1" ht="30" x14ac:dyDescent="0.25">
      <c r="A849" s="790"/>
      <c r="B849" s="322"/>
      <c r="C849" s="322"/>
      <c r="D849" s="322" t="s">
        <v>3812</v>
      </c>
      <c r="E849" s="322"/>
      <c r="F849" s="320"/>
      <c r="G849" s="322"/>
      <c r="H849" s="530"/>
      <c r="I849" s="320" t="s">
        <v>1230</v>
      </c>
      <c r="J849" s="320" t="s">
        <v>2789</v>
      </c>
      <c r="K849" s="345">
        <v>50000</v>
      </c>
      <c r="L849" s="322"/>
      <c r="M849" s="322"/>
      <c r="N849" s="322"/>
      <c r="O849" s="322"/>
      <c r="P849" s="793"/>
      <c r="Q849" s="322"/>
      <c r="R849" s="288">
        <v>2</v>
      </c>
    </row>
    <row r="850" spans="1:18" s="288" customFormat="1" ht="60" x14ac:dyDescent="0.25">
      <c r="A850" s="790"/>
      <c r="B850" s="322"/>
      <c r="C850" s="322"/>
      <c r="D850" s="322" t="s">
        <v>3813</v>
      </c>
      <c r="E850" s="322" t="s">
        <v>3814</v>
      </c>
      <c r="F850" s="320"/>
      <c r="G850" s="322"/>
      <c r="H850" s="530"/>
      <c r="I850" s="320" t="s">
        <v>1230</v>
      </c>
      <c r="J850" s="320" t="s">
        <v>2789</v>
      </c>
      <c r="K850" s="345">
        <v>20000</v>
      </c>
      <c r="L850" s="322"/>
      <c r="M850" s="322"/>
      <c r="N850" s="322"/>
      <c r="O850" s="322"/>
      <c r="P850" s="793"/>
      <c r="Q850" s="322"/>
      <c r="R850" s="288">
        <v>2</v>
      </c>
    </row>
    <row r="851" spans="1:18" s="288" customFormat="1" x14ac:dyDescent="0.25">
      <c r="A851" s="790"/>
      <c r="B851" s="322"/>
      <c r="C851" s="322"/>
      <c r="D851" s="322" t="s">
        <v>3815</v>
      </c>
      <c r="E851" s="322"/>
      <c r="F851" s="320"/>
      <c r="G851" s="322"/>
      <c r="H851" s="530"/>
      <c r="I851" s="320" t="s">
        <v>1230</v>
      </c>
      <c r="J851" s="320" t="s">
        <v>2787</v>
      </c>
      <c r="K851" s="345">
        <v>155000</v>
      </c>
      <c r="L851" s="322"/>
      <c r="M851" s="322"/>
      <c r="N851" s="322"/>
      <c r="O851" s="322"/>
      <c r="P851" s="793"/>
      <c r="Q851" s="322"/>
      <c r="R851" s="288">
        <v>2</v>
      </c>
    </row>
    <row r="852" spans="1:18" s="288" customFormat="1" x14ac:dyDescent="0.25">
      <c r="A852" s="790"/>
      <c r="B852" s="322"/>
      <c r="C852" s="322"/>
      <c r="D852" s="322" t="s">
        <v>3816</v>
      </c>
      <c r="E852" s="322"/>
      <c r="F852" s="320"/>
      <c r="G852" s="322"/>
      <c r="H852" s="530"/>
      <c r="I852" s="320" t="s">
        <v>1230</v>
      </c>
      <c r="J852" s="320" t="s">
        <v>2787</v>
      </c>
      <c r="K852" s="345">
        <v>69000</v>
      </c>
      <c r="L852" s="322"/>
      <c r="M852" s="322"/>
      <c r="N852" s="322"/>
      <c r="O852" s="322"/>
      <c r="P852" s="793"/>
      <c r="Q852" s="322"/>
      <c r="R852" s="288">
        <v>2</v>
      </c>
    </row>
    <row r="853" spans="1:18" s="288" customFormat="1" x14ac:dyDescent="0.25">
      <c r="A853" s="791"/>
      <c r="B853" s="322"/>
      <c r="C853" s="322"/>
      <c r="D853" s="322" t="s">
        <v>3817</v>
      </c>
      <c r="E853" s="322"/>
      <c r="F853" s="320"/>
      <c r="G853" s="322"/>
      <c r="H853" s="530"/>
      <c r="I853" s="320" t="s">
        <v>1230</v>
      </c>
      <c r="J853" s="320" t="s">
        <v>2789</v>
      </c>
      <c r="K853" s="345">
        <v>10000</v>
      </c>
      <c r="L853" s="322"/>
      <c r="M853" s="322"/>
      <c r="N853" s="322"/>
      <c r="O853" s="322"/>
      <c r="P853" s="794"/>
      <c r="Q853" s="322"/>
      <c r="R853" s="288">
        <v>2</v>
      </c>
    </row>
    <row r="854" spans="1:18" s="288" customFormat="1" ht="57" x14ac:dyDescent="0.25">
      <c r="A854" s="789">
        <v>130</v>
      </c>
      <c r="B854" s="317" t="s">
        <v>3818</v>
      </c>
      <c r="C854" s="317" t="s">
        <v>3819</v>
      </c>
      <c r="D854" s="317" t="s">
        <v>3820</v>
      </c>
      <c r="E854" s="317" t="s">
        <v>153</v>
      </c>
      <c r="F854" s="318">
        <v>796</v>
      </c>
      <c r="G854" s="317" t="s">
        <v>17</v>
      </c>
      <c r="H854" s="560">
        <v>5565.9549999999999</v>
      </c>
      <c r="I854" s="318" t="s">
        <v>1230</v>
      </c>
      <c r="J854" s="318" t="s">
        <v>3255</v>
      </c>
      <c r="K854" s="344">
        <v>2157402.65</v>
      </c>
      <c r="L854" s="317" t="s">
        <v>2587</v>
      </c>
      <c r="M854" s="317" t="s">
        <v>30</v>
      </c>
      <c r="N854" s="317" t="s">
        <v>22</v>
      </c>
      <c r="O854" s="317" t="s">
        <v>10</v>
      </c>
      <c r="P854" s="792">
        <v>4976</v>
      </c>
      <c r="Q854" s="321" t="s">
        <v>3821</v>
      </c>
      <c r="R854" s="288">
        <v>1</v>
      </c>
    </row>
    <row r="855" spans="1:18" s="288" customFormat="1" ht="90" x14ac:dyDescent="0.25">
      <c r="A855" s="790"/>
      <c r="B855" s="322"/>
      <c r="C855" s="322"/>
      <c r="D855" s="322" t="s">
        <v>2227</v>
      </c>
      <c r="E855" s="322" t="s">
        <v>2228</v>
      </c>
      <c r="F855" s="320">
        <v>168</v>
      </c>
      <c r="G855" s="322" t="s">
        <v>2597</v>
      </c>
      <c r="H855" s="530">
        <v>0.30000000000000004</v>
      </c>
      <c r="I855" s="320" t="s">
        <v>1230</v>
      </c>
      <c r="J855" s="320" t="s">
        <v>2789</v>
      </c>
      <c r="K855" s="345">
        <v>6900</v>
      </c>
      <c r="L855" s="322"/>
      <c r="M855" s="322"/>
      <c r="N855" s="322"/>
      <c r="O855" s="322"/>
      <c r="P855" s="793"/>
      <c r="Q855" s="322"/>
      <c r="R855" s="288">
        <v>2</v>
      </c>
    </row>
    <row r="856" spans="1:18" s="288" customFormat="1" ht="105" x14ac:dyDescent="0.25">
      <c r="A856" s="790"/>
      <c r="B856" s="322"/>
      <c r="C856" s="322"/>
      <c r="D856" s="322" t="s">
        <v>3252</v>
      </c>
      <c r="E856" s="322" t="s">
        <v>3253</v>
      </c>
      <c r="F856" s="320">
        <v>168</v>
      </c>
      <c r="G856" s="322" t="s">
        <v>2597</v>
      </c>
      <c r="H856" s="530">
        <v>0.88900000000000012</v>
      </c>
      <c r="I856" s="320" t="s">
        <v>1230</v>
      </c>
      <c r="J856" s="320" t="s">
        <v>3254</v>
      </c>
      <c r="K856" s="345">
        <v>17780</v>
      </c>
      <c r="L856" s="322"/>
      <c r="M856" s="322"/>
      <c r="N856" s="322"/>
      <c r="O856" s="322"/>
      <c r="P856" s="793"/>
      <c r="Q856" s="322"/>
      <c r="R856" s="288">
        <v>2</v>
      </c>
    </row>
    <row r="857" spans="1:18" s="288" customFormat="1" ht="60" x14ac:dyDescent="0.25">
      <c r="A857" s="790"/>
      <c r="B857" s="322"/>
      <c r="C857" s="322"/>
      <c r="D857" s="322" t="s">
        <v>2229</v>
      </c>
      <c r="E857" s="322" t="s">
        <v>2230</v>
      </c>
      <c r="F857" s="320">
        <v>166</v>
      </c>
      <c r="G857" s="322" t="s">
        <v>474</v>
      </c>
      <c r="H857" s="530">
        <v>1612</v>
      </c>
      <c r="I857" s="320" t="s">
        <v>1230</v>
      </c>
      <c r="J857" s="320" t="s">
        <v>2789</v>
      </c>
      <c r="K857" s="345">
        <v>34851.440000000002</v>
      </c>
      <c r="L857" s="322"/>
      <c r="M857" s="322"/>
      <c r="N857" s="322"/>
      <c r="O857" s="322"/>
      <c r="P857" s="793"/>
      <c r="Q857" s="322"/>
      <c r="R857" s="288">
        <v>2</v>
      </c>
    </row>
    <row r="858" spans="1:18" s="288" customFormat="1" ht="135" x14ac:dyDescent="0.25">
      <c r="A858" s="790"/>
      <c r="B858" s="322"/>
      <c r="C858" s="322"/>
      <c r="D858" s="322" t="s">
        <v>2231</v>
      </c>
      <c r="E858" s="322" t="s">
        <v>2232</v>
      </c>
      <c r="F858" s="320">
        <v>168</v>
      </c>
      <c r="G858" s="322" t="s">
        <v>2597</v>
      </c>
      <c r="H858" s="530">
        <v>6.3239999999999981</v>
      </c>
      <c r="I858" s="320" t="s">
        <v>1230</v>
      </c>
      <c r="J858" s="320" t="s">
        <v>3255</v>
      </c>
      <c r="K858" s="345">
        <v>189720</v>
      </c>
      <c r="L858" s="322"/>
      <c r="M858" s="322"/>
      <c r="N858" s="322"/>
      <c r="O858" s="322"/>
      <c r="P858" s="793"/>
      <c r="Q858" s="322"/>
      <c r="R858" s="288">
        <v>2</v>
      </c>
    </row>
    <row r="859" spans="1:18" s="288" customFormat="1" x14ac:dyDescent="0.25">
      <c r="A859" s="790"/>
      <c r="B859" s="322"/>
      <c r="C859" s="322"/>
      <c r="D859" s="322" t="s">
        <v>3822</v>
      </c>
      <c r="E859" s="322"/>
      <c r="F859" s="320">
        <v>168</v>
      </c>
      <c r="G859" s="322" t="s">
        <v>2597</v>
      </c>
      <c r="H859" s="530">
        <v>1</v>
      </c>
      <c r="I859" s="320" t="s">
        <v>1230</v>
      </c>
      <c r="J859" s="320" t="s">
        <v>2789</v>
      </c>
      <c r="K859" s="345">
        <v>22033.89</v>
      </c>
      <c r="L859" s="322"/>
      <c r="M859" s="322"/>
      <c r="N859" s="322"/>
      <c r="O859" s="322"/>
      <c r="P859" s="793"/>
      <c r="Q859" s="322"/>
      <c r="R859" s="288">
        <v>2</v>
      </c>
    </row>
    <row r="860" spans="1:18" s="288" customFormat="1" ht="45" x14ac:dyDescent="0.25">
      <c r="A860" s="790"/>
      <c r="B860" s="322"/>
      <c r="C860" s="322"/>
      <c r="D860" s="322" t="s">
        <v>2914</v>
      </c>
      <c r="E860" s="322" t="s">
        <v>3256</v>
      </c>
      <c r="F860" s="320">
        <v>168</v>
      </c>
      <c r="G860" s="322" t="s">
        <v>2597</v>
      </c>
      <c r="H860" s="530">
        <v>0.44999999999999996</v>
      </c>
      <c r="I860" s="320" t="s">
        <v>1230</v>
      </c>
      <c r="J860" s="320" t="s">
        <v>3257</v>
      </c>
      <c r="K860" s="345">
        <v>10350</v>
      </c>
      <c r="L860" s="322"/>
      <c r="M860" s="322"/>
      <c r="N860" s="322"/>
      <c r="O860" s="322"/>
      <c r="P860" s="793"/>
      <c r="Q860" s="322"/>
      <c r="R860" s="288">
        <v>2</v>
      </c>
    </row>
    <row r="861" spans="1:18" s="288" customFormat="1" ht="45" x14ac:dyDescent="0.25">
      <c r="A861" s="790"/>
      <c r="B861" s="322"/>
      <c r="C861" s="322"/>
      <c r="D861" s="322" t="s">
        <v>2611</v>
      </c>
      <c r="E861" s="322" t="s">
        <v>2610</v>
      </c>
      <c r="F861" s="320">
        <v>168</v>
      </c>
      <c r="G861" s="322" t="s">
        <v>2597</v>
      </c>
      <c r="H861" s="530">
        <v>1</v>
      </c>
      <c r="I861" s="320" t="s">
        <v>1230</v>
      </c>
      <c r="J861" s="320" t="s">
        <v>3254</v>
      </c>
      <c r="K861" s="345">
        <v>23000</v>
      </c>
      <c r="L861" s="322"/>
      <c r="M861" s="322"/>
      <c r="N861" s="322"/>
      <c r="O861" s="322"/>
      <c r="P861" s="793"/>
      <c r="Q861" s="322"/>
      <c r="R861" s="288">
        <v>2</v>
      </c>
    </row>
    <row r="862" spans="1:18" s="288" customFormat="1" ht="30" x14ac:dyDescent="0.25">
      <c r="A862" s="790"/>
      <c r="B862" s="322"/>
      <c r="C862" s="322"/>
      <c r="D862" s="322" t="s">
        <v>2235</v>
      </c>
      <c r="E862" s="322" t="s">
        <v>2236</v>
      </c>
      <c r="F862" s="320">
        <v>168</v>
      </c>
      <c r="G862" s="322" t="s">
        <v>2597</v>
      </c>
      <c r="H862" s="530">
        <v>3.0999999999999983</v>
      </c>
      <c r="I862" s="320" t="s">
        <v>1230</v>
      </c>
      <c r="J862" s="320" t="s">
        <v>2789</v>
      </c>
      <c r="K862" s="345">
        <v>93000</v>
      </c>
      <c r="L862" s="322"/>
      <c r="M862" s="322"/>
      <c r="N862" s="322"/>
      <c r="O862" s="322"/>
      <c r="P862" s="793"/>
      <c r="Q862" s="322"/>
      <c r="R862" s="288">
        <v>2</v>
      </c>
    </row>
    <row r="863" spans="1:18" s="288" customFormat="1" ht="30" x14ac:dyDescent="0.25">
      <c r="A863" s="790"/>
      <c r="B863" s="322"/>
      <c r="C863" s="322"/>
      <c r="D863" s="322" t="s">
        <v>3823</v>
      </c>
      <c r="E863" s="322" t="s">
        <v>153</v>
      </c>
      <c r="F863" s="320">
        <v>168</v>
      </c>
      <c r="G863" s="322" t="s">
        <v>2597</v>
      </c>
      <c r="H863" s="530">
        <v>0.66</v>
      </c>
      <c r="I863" s="320" t="s">
        <v>1230</v>
      </c>
      <c r="J863" s="320" t="s">
        <v>2789</v>
      </c>
      <c r="K863" s="345">
        <v>22902</v>
      </c>
      <c r="L863" s="322"/>
      <c r="M863" s="322"/>
      <c r="N863" s="322"/>
      <c r="O863" s="322"/>
      <c r="P863" s="793"/>
      <c r="Q863" s="322"/>
      <c r="R863" s="288">
        <v>2</v>
      </c>
    </row>
    <row r="864" spans="1:18" s="288" customFormat="1" x14ac:dyDescent="0.25">
      <c r="A864" s="790"/>
      <c r="B864" s="322"/>
      <c r="C864" s="322"/>
      <c r="D864" s="322" t="s">
        <v>3824</v>
      </c>
      <c r="E864" s="322" t="s">
        <v>3825</v>
      </c>
      <c r="F864" s="320">
        <v>168</v>
      </c>
      <c r="G864" s="322" t="s">
        <v>2597</v>
      </c>
      <c r="H864" s="530">
        <v>0.35499999999999998</v>
      </c>
      <c r="I864" s="320" t="s">
        <v>1230</v>
      </c>
      <c r="J864" s="320" t="s">
        <v>2789</v>
      </c>
      <c r="K864" s="345">
        <v>13135</v>
      </c>
      <c r="L864" s="322"/>
      <c r="M864" s="322"/>
      <c r="N864" s="322"/>
      <c r="O864" s="322"/>
      <c r="P864" s="793"/>
      <c r="Q864" s="322"/>
      <c r="R864" s="288">
        <v>2</v>
      </c>
    </row>
    <row r="865" spans="1:18" s="288" customFormat="1" x14ac:dyDescent="0.25">
      <c r="A865" s="790"/>
      <c r="B865" s="322"/>
      <c r="C865" s="322"/>
      <c r="D865" s="322" t="s">
        <v>3826</v>
      </c>
      <c r="E865" s="322" t="s">
        <v>3825</v>
      </c>
      <c r="F865" s="320">
        <v>168</v>
      </c>
      <c r="G865" s="322" t="s">
        <v>2597</v>
      </c>
      <c r="H865" s="530">
        <v>0.88</v>
      </c>
      <c r="I865" s="320" t="s">
        <v>1230</v>
      </c>
      <c r="J865" s="320" t="s">
        <v>2789</v>
      </c>
      <c r="K865" s="345">
        <v>32560</v>
      </c>
      <c r="L865" s="322"/>
      <c r="M865" s="322"/>
      <c r="N865" s="322"/>
      <c r="O865" s="322"/>
      <c r="P865" s="793"/>
      <c r="Q865" s="322"/>
      <c r="R865" s="288">
        <v>2</v>
      </c>
    </row>
    <row r="866" spans="1:18" s="288" customFormat="1" x14ac:dyDescent="0.25">
      <c r="A866" s="790"/>
      <c r="B866" s="322"/>
      <c r="C866" s="322"/>
      <c r="D866" s="322" t="s">
        <v>3827</v>
      </c>
      <c r="E866" s="322"/>
      <c r="F866" s="320">
        <v>168</v>
      </c>
      <c r="G866" s="322" t="s">
        <v>2597</v>
      </c>
      <c r="H866" s="530">
        <v>0.61199999999999999</v>
      </c>
      <c r="I866" s="320" t="s">
        <v>1230</v>
      </c>
      <c r="J866" s="320" t="s">
        <v>2789</v>
      </c>
      <c r="K866" s="345">
        <v>21848.400000000001</v>
      </c>
      <c r="L866" s="322"/>
      <c r="M866" s="322"/>
      <c r="N866" s="322"/>
      <c r="O866" s="322"/>
      <c r="P866" s="793"/>
      <c r="Q866" s="322"/>
      <c r="R866" s="288">
        <v>2</v>
      </c>
    </row>
    <row r="867" spans="1:18" s="288" customFormat="1" ht="30" x14ac:dyDescent="0.25">
      <c r="A867" s="790"/>
      <c r="B867" s="322"/>
      <c r="C867" s="322"/>
      <c r="D867" s="322" t="s">
        <v>2237</v>
      </c>
      <c r="E867" s="322" t="s">
        <v>2236</v>
      </c>
      <c r="F867" s="320">
        <v>168</v>
      </c>
      <c r="G867" s="322" t="s">
        <v>2597</v>
      </c>
      <c r="H867" s="530">
        <v>1.64</v>
      </c>
      <c r="I867" s="320" t="s">
        <v>1230</v>
      </c>
      <c r="J867" s="320" t="s">
        <v>3828</v>
      </c>
      <c r="K867" s="345">
        <v>56908</v>
      </c>
      <c r="L867" s="322"/>
      <c r="M867" s="322"/>
      <c r="N867" s="322"/>
      <c r="O867" s="322"/>
      <c r="P867" s="793"/>
      <c r="Q867" s="322"/>
      <c r="R867" s="288">
        <v>2</v>
      </c>
    </row>
    <row r="868" spans="1:18" s="288" customFormat="1" x14ac:dyDescent="0.25">
      <c r="A868" s="790"/>
      <c r="B868" s="322"/>
      <c r="C868" s="322"/>
      <c r="D868" s="322" t="s">
        <v>3829</v>
      </c>
      <c r="E868" s="322" t="s">
        <v>3830</v>
      </c>
      <c r="F868" s="320">
        <v>168</v>
      </c>
      <c r="G868" s="322" t="s">
        <v>2597</v>
      </c>
      <c r="H868" s="530">
        <v>0.1</v>
      </c>
      <c r="I868" s="320" t="s">
        <v>1230</v>
      </c>
      <c r="J868" s="320" t="s">
        <v>2789</v>
      </c>
      <c r="K868" s="345">
        <v>3220</v>
      </c>
      <c r="L868" s="322"/>
      <c r="M868" s="322"/>
      <c r="N868" s="322"/>
      <c r="O868" s="322"/>
      <c r="P868" s="793"/>
      <c r="Q868" s="322"/>
      <c r="R868" s="288">
        <v>2</v>
      </c>
    </row>
    <row r="869" spans="1:18" s="288" customFormat="1" ht="30" x14ac:dyDescent="0.25">
      <c r="A869" s="790"/>
      <c r="B869" s="322"/>
      <c r="C869" s="322"/>
      <c r="D869" s="322" t="s">
        <v>2605</v>
      </c>
      <c r="E869" s="322" t="s">
        <v>153</v>
      </c>
      <c r="F869" s="320">
        <v>168</v>
      </c>
      <c r="G869" s="322" t="s">
        <v>2597</v>
      </c>
      <c r="H869" s="530">
        <v>0.5</v>
      </c>
      <c r="I869" s="320" t="s">
        <v>1230</v>
      </c>
      <c r="J869" s="320" t="s">
        <v>2789</v>
      </c>
      <c r="K869" s="345">
        <v>16100</v>
      </c>
      <c r="L869" s="322"/>
      <c r="M869" s="322"/>
      <c r="N869" s="322"/>
      <c r="O869" s="322"/>
      <c r="P869" s="793"/>
      <c r="Q869" s="322"/>
      <c r="R869" s="288">
        <v>2</v>
      </c>
    </row>
    <row r="870" spans="1:18" s="288" customFormat="1" x14ac:dyDescent="0.25">
      <c r="A870" s="790"/>
      <c r="B870" s="322"/>
      <c r="C870" s="322"/>
      <c r="D870" s="322" t="s">
        <v>3831</v>
      </c>
      <c r="E870" s="322"/>
      <c r="F870" s="320">
        <v>168</v>
      </c>
      <c r="G870" s="322" t="s">
        <v>2597</v>
      </c>
      <c r="H870" s="530">
        <v>0.1</v>
      </c>
      <c r="I870" s="320" t="s">
        <v>1230</v>
      </c>
      <c r="J870" s="320" t="s">
        <v>2789</v>
      </c>
      <c r="K870" s="345">
        <v>2450</v>
      </c>
      <c r="L870" s="322"/>
      <c r="M870" s="322"/>
      <c r="N870" s="322"/>
      <c r="O870" s="322"/>
      <c r="P870" s="793"/>
      <c r="Q870" s="322"/>
      <c r="R870" s="288">
        <v>2</v>
      </c>
    </row>
    <row r="871" spans="1:18" s="288" customFormat="1" ht="30" x14ac:dyDescent="0.25">
      <c r="A871" s="790"/>
      <c r="B871" s="322"/>
      <c r="C871" s="322"/>
      <c r="D871" s="322" t="s">
        <v>2604</v>
      </c>
      <c r="E871" s="322" t="s">
        <v>153</v>
      </c>
      <c r="F871" s="320">
        <v>168</v>
      </c>
      <c r="G871" s="322" t="s">
        <v>2597</v>
      </c>
      <c r="H871" s="530">
        <v>0.47499999999999998</v>
      </c>
      <c r="I871" s="320" t="s">
        <v>1230</v>
      </c>
      <c r="J871" s="320" t="s">
        <v>2789</v>
      </c>
      <c r="K871" s="345">
        <v>15012.5</v>
      </c>
      <c r="L871" s="322"/>
      <c r="M871" s="322"/>
      <c r="N871" s="322"/>
      <c r="O871" s="322"/>
      <c r="P871" s="793"/>
      <c r="Q871" s="322"/>
      <c r="R871" s="288">
        <v>2</v>
      </c>
    </row>
    <row r="872" spans="1:18" s="288" customFormat="1" ht="30" x14ac:dyDescent="0.25">
      <c r="A872" s="790"/>
      <c r="B872" s="322"/>
      <c r="C872" s="322"/>
      <c r="D872" s="322" t="s">
        <v>2238</v>
      </c>
      <c r="E872" s="322" t="s">
        <v>2239</v>
      </c>
      <c r="F872" s="320">
        <v>168</v>
      </c>
      <c r="G872" s="322" t="s">
        <v>2597</v>
      </c>
      <c r="H872" s="530">
        <v>1.8</v>
      </c>
      <c r="I872" s="320" t="s">
        <v>1230</v>
      </c>
      <c r="J872" s="320" t="s">
        <v>2830</v>
      </c>
      <c r="K872" s="345">
        <v>60300</v>
      </c>
      <c r="L872" s="322"/>
      <c r="M872" s="322"/>
      <c r="N872" s="322"/>
      <c r="O872" s="322"/>
      <c r="P872" s="793"/>
      <c r="Q872" s="322"/>
      <c r="R872" s="288">
        <v>2</v>
      </c>
    </row>
    <row r="873" spans="1:18" s="288" customFormat="1" ht="30" x14ac:dyDescent="0.25">
      <c r="A873" s="790"/>
      <c r="B873" s="322"/>
      <c r="C873" s="322"/>
      <c r="D873" s="322" t="s">
        <v>2603</v>
      </c>
      <c r="E873" s="322" t="s">
        <v>2602</v>
      </c>
      <c r="F873" s="320">
        <v>166</v>
      </c>
      <c r="G873" s="322" t="s">
        <v>474</v>
      </c>
      <c r="H873" s="530">
        <v>4.47</v>
      </c>
      <c r="I873" s="320" t="s">
        <v>1230</v>
      </c>
      <c r="J873" s="320" t="s">
        <v>3254</v>
      </c>
      <c r="K873" s="345">
        <v>149745</v>
      </c>
      <c r="L873" s="322"/>
      <c r="M873" s="322"/>
      <c r="N873" s="322"/>
      <c r="O873" s="322"/>
      <c r="P873" s="793"/>
      <c r="Q873" s="322"/>
      <c r="R873" s="288">
        <v>2</v>
      </c>
    </row>
    <row r="874" spans="1:18" s="288" customFormat="1" x14ac:dyDescent="0.25">
      <c r="A874" s="790"/>
      <c r="B874" s="322"/>
      <c r="C874" s="322"/>
      <c r="D874" s="322" t="s">
        <v>3832</v>
      </c>
      <c r="E874" s="322"/>
      <c r="F874" s="320">
        <v>168</v>
      </c>
      <c r="G874" s="322" t="s">
        <v>2597</v>
      </c>
      <c r="H874" s="530">
        <v>0.1</v>
      </c>
      <c r="I874" s="320" t="s">
        <v>1230</v>
      </c>
      <c r="J874" s="320" t="s">
        <v>2789</v>
      </c>
      <c r="K874" s="345">
        <v>3263.5</v>
      </c>
      <c r="L874" s="322"/>
      <c r="M874" s="322"/>
      <c r="N874" s="322"/>
      <c r="O874" s="322"/>
      <c r="P874" s="793"/>
      <c r="Q874" s="322"/>
      <c r="R874" s="288">
        <v>2</v>
      </c>
    </row>
    <row r="875" spans="1:18" s="288" customFormat="1" ht="30" x14ac:dyDescent="0.25">
      <c r="A875" s="790"/>
      <c r="B875" s="322"/>
      <c r="C875" s="322"/>
      <c r="D875" s="322" t="s">
        <v>2601</v>
      </c>
      <c r="E875" s="322" t="s">
        <v>153</v>
      </c>
      <c r="F875" s="320">
        <v>166</v>
      </c>
      <c r="G875" s="322" t="s">
        <v>474</v>
      </c>
      <c r="H875" s="530">
        <v>1200</v>
      </c>
      <c r="I875" s="320" t="s">
        <v>1230</v>
      </c>
      <c r="J875" s="320" t="s">
        <v>2789</v>
      </c>
      <c r="K875" s="345">
        <v>32040</v>
      </c>
      <c r="L875" s="322"/>
      <c r="M875" s="322"/>
      <c r="N875" s="322"/>
      <c r="O875" s="322"/>
      <c r="P875" s="793"/>
      <c r="Q875" s="322"/>
      <c r="R875" s="288">
        <v>2</v>
      </c>
    </row>
    <row r="876" spans="1:18" s="288" customFormat="1" ht="30" x14ac:dyDescent="0.25">
      <c r="A876" s="790"/>
      <c r="B876" s="322"/>
      <c r="C876" s="322"/>
      <c r="D876" s="322" t="s">
        <v>3833</v>
      </c>
      <c r="E876" s="322" t="s">
        <v>153</v>
      </c>
      <c r="F876" s="320">
        <v>168</v>
      </c>
      <c r="G876" s="322" t="s">
        <v>2597</v>
      </c>
      <c r="H876" s="530">
        <v>0.1</v>
      </c>
      <c r="I876" s="320" t="s">
        <v>1230</v>
      </c>
      <c r="J876" s="320" t="s">
        <v>2789</v>
      </c>
      <c r="K876" s="345">
        <v>2670</v>
      </c>
      <c r="L876" s="322"/>
      <c r="M876" s="322"/>
      <c r="N876" s="322"/>
      <c r="O876" s="322"/>
      <c r="P876" s="793"/>
      <c r="Q876" s="322"/>
      <c r="R876" s="288">
        <v>2</v>
      </c>
    </row>
    <row r="877" spans="1:18" s="288" customFormat="1" ht="30" x14ac:dyDescent="0.25">
      <c r="A877" s="790"/>
      <c r="B877" s="322"/>
      <c r="C877" s="322"/>
      <c r="D877" s="322" t="s">
        <v>3834</v>
      </c>
      <c r="E877" s="322" t="s">
        <v>153</v>
      </c>
      <c r="F877" s="320">
        <v>168</v>
      </c>
      <c r="G877" s="322" t="s">
        <v>2597</v>
      </c>
      <c r="H877" s="530">
        <v>0.1</v>
      </c>
      <c r="I877" s="320" t="s">
        <v>1230</v>
      </c>
      <c r="J877" s="320" t="s">
        <v>2789</v>
      </c>
      <c r="K877" s="345">
        <v>2540.92</v>
      </c>
      <c r="L877" s="322"/>
      <c r="M877" s="322"/>
      <c r="N877" s="322"/>
      <c r="O877" s="322"/>
      <c r="P877" s="793"/>
      <c r="Q877" s="322"/>
      <c r="R877" s="288">
        <v>2</v>
      </c>
    </row>
    <row r="878" spans="1:18" s="288" customFormat="1" x14ac:dyDescent="0.25">
      <c r="A878" s="790"/>
      <c r="B878" s="322"/>
      <c r="C878" s="322"/>
      <c r="D878" s="322" t="s">
        <v>3835</v>
      </c>
      <c r="E878" s="322" t="s">
        <v>3836</v>
      </c>
      <c r="F878" s="320">
        <v>166</v>
      </c>
      <c r="G878" s="322" t="s">
        <v>474</v>
      </c>
      <c r="H878" s="530">
        <v>200</v>
      </c>
      <c r="I878" s="320" t="s">
        <v>1230</v>
      </c>
      <c r="J878" s="320" t="s">
        <v>2789</v>
      </c>
      <c r="K878" s="345">
        <v>9992</v>
      </c>
      <c r="L878" s="322"/>
      <c r="M878" s="322"/>
      <c r="N878" s="322"/>
      <c r="O878" s="322"/>
      <c r="P878" s="793"/>
      <c r="Q878" s="322"/>
      <c r="R878" s="288">
        <v>2</v>
      </c>
    </row>
    <row r="879" spans="1:18" s="288" customFormat="1" ht="135" x14ac:dyDescent="0.25">
      <c r="A879" s="791"/>
      <c r="B879" s="322"/>
      <c r="C879" s="322"/>
      <c r="D879" s="322" t="s">
        <v>2240</v>
      </c>
      <c r="E879" s="322" t="s">
        <v>2241</v>
      </c>
      <c r="F879" s="320">
        <v>796</v>
      </c>
      <c r="G879" s="322" t="s">
        <v>17</v>
      </c>
      <c r="H879" s="530">
        <v>2529</v>
      </c>
      <c r="I879" s="320" t="s">
        <v>1230</v>
      </c>
      <c r="J879" s="320" t="s">
        <v>3255</v>
      </c>
      <c r="K879" s="345">
        <v>1315080</v>
      </c>
      <c r="L879" s="322"/>
      <c r="M879" s="322"/>
      <c r="N879" s="322"/>
      <c r="O879" s="322"/>
      <c r="P879" s="794"/>
      <c r="Q879" s="322"/>
      <c r="R879" s="288">
        <v>2</v>
      </c>
    </row>
    <row r="880" spans="1:18" s="288" customFormat="1" ht="57" x14ac:dyDescent="0.25">
      <c r="A880" s="789">
        <v>131</v>
      </c>
      <c r="B880" s="317" t="s">
        <v>1245</v>
      </c>
      <c r="C880" s="317" t="s">
        <v>1246</v>
      </c>
      <c r="D880" s="317" t="s">
        <v>3837</v>
      </c>
      <c r="E880" s="317" t="s">
        <v>1248</v>
      </c>
      <c r="F880" s="318">
        <v>796</v>
      </c>
      <c r="G880" s="317" t="s">
        <v>17</v>
      </c>
      <c r="H880" s="560">
        <v>774</v>
      </c>
      <c r="I880" s="318" t="s">
        <v>1230</v>
      </c>
      <c r="J880" s="318" t="s">
        <v>3255</v>
      </c>
      <c r="K880" s="344">
        <v>6348000</v>
      </c>
      <c r="L880" s="317" t="s">
        <v>2518</v>
      </c>
      <c r="M880" s="317" t="s">
        <v>2453</v>
      </c>
      <c r="N880" s="317" t="s">
        <v>22</v>
      </c>
      <c r="O880" s="317" t="s">
        <v>23</v>
      </c>
      <c r="P880" s="792">
        <v>5367</v>
      </c>
      <c r="Q880" s="317" t="s">
        <v>3775</v>
      </c>
      <c r="R880" s="288">
        <v>1</v>
      </c>
    </row>
    <row r="881" spans="1:20" s="288" customFormat="1" ht="60" x14ac:dyDescent="0.25">
      <c r="A881" s="790"/>
      <c r="B881" s="322"/>
      <c r="C881" s="322"/>
      <c r="D881" s="322" t="s">
        <v>1249</v>
      </c>
      <c r="E881" s="322" t="s">
        <v>1250</v>
      </c>
      <c r="F881" s="320">
        <v>796</v>
      </c>
      <c r="G881" s="322" t="s">
        <v>17</v>
      </c>
      <c r="H881" s="530">
        <v>268</v>
      </c>
      <c r="I881" s="320" t="s">
        <v>1230</v>
      </c>
      <c r="J881" s="320" t="s">
        <v>3255</v>
      </c>
      <c r="K881" s="345">
        <v>2613000</v>
      </c>
      <c r="L881" s="322"/>
      <c r="M881" s="322"/>
      <c r="N881" s="322"/>
      <c r="O881" s="322"/>
      <c r="P881" s="793"/>
      <c r="Q881" s="322"/>
      <c r="R881" s="288">
        <v>2</v>
      </c>
    </row>
    <row r="882" spans="1:20" s="288" customFormat="1" ht="45" x14ac:dyDescent="0.25">
      <c r="A882" s="790"/>
      <c r="B882" s="322"/>
      <c r="C882" s="322"/>
      <c r="D882" s="322" t="s">
        <v>1251</v>
      </c>
      <c r="E882" s="322" t="s">
        <v>1252</v>
      </c>
      <c r="F882" s="320">
        <v>796</v>
      </c>
      <c r="G882" s="322" t="s">
        <v>17</v>
      </c>
      <c r="H882" s="530">
        <v>36</v>
      </c>
      <c r="I882" s="320" t="s">
        <v>1230</v>
      </c>
      <c r="J882" s="320" t="s">
        <v>3838</v>
      </c>
      <c r="K882" s="345">
        <v>450000</v>
      </c>
      <c r="L882" s="322"/>
      <c r="M882" s="322"/>
      <c r="N882" s="322"/>
      <c r="O882" s="322"/>
      <c r="P882" s="793"/>
      <c r="Q882" s="322"/>
      <c r="R882" s="288">
        <v>2</v>
      </c>
    </row>
    <row r="883" spans="1:20" s="288" customFormat="1" ht="45" x14ac:dyDescent="0.25">
      <c r="A883" s="790"/>
      <c r="B883" s="322"/>
      <c r="C883" s="322"/>
      <c r="D883" s="322" t="s">
        <v>1253</v>
      </c>
      <c r="E883" s="322" t="s">
        <v>1254</v>
      </c>
      <c r="F883" s="320">
        <v>796</v>
      </c>
      <c r="G883" s="322" t="s">
        <v>17</v>
      </c>
      <c r="H883" s="530">
        <v>100</v>
      </c>
      <c r="I883" s="320" t="s">
        <v>1230</v>
      </c>
      <c r="J883" s="320" t="s">
        <v>3839</v>
      </c>
      <c r="K883" s="345">
        <v>450000</v>
      </c>
      <c r="L883" s="322"/>
      <c r="M883" s="322"/>
      <c r="N883" s="322"/>
      <c r="O883" s="322"/>
      <c r="P883" s="793"/>
      <c r="Q883" s="322"/>
      <c r="R883" s="288">
        <v>2</v>
      </c>
    </row>
    <row r="884" spans="1:20" s="288" customFormat="1" ht="60" x14ac:dyDescent="0.25">
      <c r="A884" s="790"/>
      <c r="B884" s="322"/>
      <c r="C884" s="322"/>
      <c r="D884" s="322" t="s">
        <v>1255</v>
      </c>
      <c r="E884" s="322" t="s">
        <v>1256</v>
      </c>
      <c r="F884" s="320">
        <v>796</v>
      </c>
      <c r="G884" s="322" t="s">
        <v>17</v>
      </c>
      <c r="H884" s="530">
        <v>346</v>
      </c>
      <c r="I884" s="320" t="s">
        <v>1230</v>
      </c>
      <c r="J884" s="320" t="s">
        <v>3329</v>
      </c>
      <c r="K884" s="345">
        <v>2595000</v>
      </c>
      <c r="L884" s="322"/>
      <c r="M884" s="322"/>
      <c r="N884" s="322"/>
      <c r="O884" s="322"/>
      <c r="P884" s="793"/>
      <c r="Q884" s="322"/>
      <c r="R884" s="288">
        <v>2</v>
      </c>
    </row>
    <row r="885" spans="1:20" s="288" customFormat="1" ht="45" x14ac:dyDescent="0.25">
      <c r="A885" s="791"/>
      <c r="B885" s="322"/>
      <c r="C885" s="322"/>
      <c r="D885" s="322" t="s">
        <v>1257</v>
      </c>
      <c r="E885" s="322" t="s">
        <v>1258</v>
      </c>
      <c r="F885" s="320">
        <v>796</v>
      </c>
      <c r="G885" s="322" t="s">
        <v>17</v>
      </c>
      <c r="H885" s="530">
        <v>24</v>
      </c>
      <c r="I885" s="320" t="s">
        <v>1230</v>
      </c>
      <c r="J885" s="320" t="s">
        <v>3840</v>
      </c>
      <c r="K885" s="345">
        <v>240000</v>
      </c>
      <c r="L885" s="322"/>
      <c r="M885" s="322"/>
      <c r="N885" s="322"/>
      <c r="O885" s="322"/>
      <c r="P885" s="794"/>
      <c r="Q885" s="322"/>
      <c r="R885" s="288">
        <v>2</v>
      </c>
    </row>
    <row r="886" spans="1:20" s="288" customFormat="1" ht="42.75" x14ac:dyDescent="0.25">
      <c r="A886" s="606">
        <v>132</v>
      </c>
      <c r="B886" s="317" t="s">
        <v>167</v>
      </c>
      <c r="C886" s="317" t="s">
        <v>168</v>
      </c>
      <c r="D886" s="317" t="s">
        <v>2218</v>
      </c>
      <c r="E886" s="317" t="s">
        <v>2219</v>
      </c>
      <c r="F886" s="318">
        <v>839</v>
      </c>
      <c r="G886" s="317" t="s">
        <v>449</v>
      </c>
      <c r="H886" s="560">
        <v>3</v>
      </c>
      <c r="I886" s="318" t="s">
        <v>1230</v>
      </c>
      <c r="J886" s="318" t="s">
        <v>2895</v>
      </c>
      <c r="K886" s="344">
        <v>1020000</v>
      </c>
      <c r="L886" s="317" t="s">
        <v>2518</v>
      </c>
      <c r="M886" s="317" t="s">
        <v>2518</v>
      </c>
      <c r="N886" s="317" t="s">
        <v>22</v>
      </c>
      <c r="O886" s="317" t="s">
        <v>23</v>
      </c>
      <c r="P886" s="329">
        <v>5369</v>
      </c>
      <c r="Q886" s="317" t="s">
        <v>3736</v>
      </c>
      <c r="R886" s="288">
        <v>1</v>
      </c>
    </row>
    <row r="887" spans="1:20" s="288" customFormat="1" ht="28.5" x14ac:dyDescent="0.25">
      <c r="A887" s="606">
        <v>133</v>
      </c>
      <c r="B887" s="317" t="s">
        <v>200</v>
      </c>
      <c r="C887" s="317" t="s">
        <v>3841</v>
      </c>
      <c r="D887" s="317" t="s">
        <v>3842</v>
      </c>
      <c r="E887" s="317" t="s">
        <v>3845</v>
      </c>
      <c r="F887" s="318" t="s">
        <v>135</v>
      </c>
      <c r="G887" s="317" t="s">
        <v>63</v>
      </c>
      <c r="H887" s="560"/>
      <c r="I887" s="318" t="s">
        <v>3846</v>
      </c>
      <c r="J887" s="318" t="s">
        <v>2789</v>
      </c>
      <c r="K887" s="344">
        <v>1649998</v>
      </c>
      <c r="L887" s="317" t="s">
        <v>2518</v>
      </c>
      <c r="M887" s="317" t="s">
        <v>2488</v>
      </c>
      <c r="N887" s="317" t="s">
        <v>22</v>
      </c>
      <c r="O887" s="331" t="s">
        <v>171</v>
      </c>
      <c r="P887" s="329" t="s">
        <v>25</v>
      </c>
      <c r="Q887" s="317" t="s">
        <v>3843</v>
      </c>
      <c r="R887" s="288">
        <v>1</v>
      </c>
      <c r="T887" s="288">
        <v>5379</v>
      </c>
    </row>
    <row r="888" spans="1:20" s="288" customFormat="1" ht="28.5" x14ac:dyDescent="0.25">
      <c r="A888" s="606">
        <v>134</v>
      </c>
      <c r="B888" s="317" t="s">
        <v>200</v>
      </c>
      <c r="C888" s="317" t="s">
        <v>3841</v>
      </c>
      <c r="D888" s="317" t="s">
        <v>3844</v>
      </c>
      <c r="E888" s="317" t="s">
        <v>3845</v>
      </c>
      <c r="F888" s="318" t="s">
        <v>135</v>
      </c>
      <c r="G888" s="317" t="s">
        <v>63</v>
      </c>
      <c r="H888" s="560"/>
      <c r="I888" s="318" t="s">
        <v>3846</v>
      </c>
      <c r="J888" s="318" t="s">
        <v>2789</v>
      </c>
      <c r="K888" s="344">
        <v>1649998</v>
      </c>
      <c r="L888" s="317" t="s">
        <v>2518</v>
      </c>
      <c r="M888" s="317" t="s">
        <v>2488</v>
      </c>
      <c r="N888" s="317" t="s">
        <v>22</v>
      </c>
      <c r="O888" s="331" t="s">
        <v>171</v>
      </c>
      <c r="P888" s="329" t="s">
        <v>25</v>
      </c>
      <c r="Q888" s="317" t="s">
        <v>3843</v>
      </c>
      <c r="R888" s="288">
        <v>1</v>
      </c>
      <c r="T888" s="288">
        <v>5380</v>
      </c>
    </row>
    <row r="889" spans="1:20" s="333" customFormat="1" ht="28.5" x14ac:dyDescent="0.25">
      <c r="A889" s="854">
        <v>135</v>
      </c>
      <c r="B889" s="331" t="s">
        <v>133</v>
      </c>
      <c r="C889" s="331" t="s">
        <v>1549</v>
      </c>
      <c r="D889" s="331" t="s">
        <v>3847</v>
      </c>
      <c r="E889" s="331" t="s">
        <v>217</v>
      </c>
      <c r="F889" s="331" t="s">
        <v>135</v>
      </c>
      <c r="G889" s="331" t="s">
        <v>63</v>
      </c>
      <c r="H889" s="562">
        <v>39853</v>
      </c>
      <c r="I889" s="331" t="s">
        <v>112</v>
      </c>
      <c r="J889" s="331" t="s">
        <v>113</v>
      </c>
      <c r="K889" s="341">
        <v>5917000</v>
      </c>
      <c r="L889" s="331" t="s">
        <v>2587</v>
      </c>
      <c r="M889" s="331" t="s">
        <v>8</v>
      </c>
      <c r="N889" s="331" t="s">
        <v>22</v>
      </c>
      <c r="O889" s="330" t="s">
        <v>23</v>
      </c>
      <c r="P889" s="255" t="s">
        <v>3851</v>
      </c>
    </row>
    <row r="890" spans="1:20" s="333" customFormat="1" ht="60" x14ac:dyDescent="0.25">
      <c r="A890" s="855"/>
      <c r="B890" s="331"/>
      <c r="C890" s="331"/>
      <c r="D890" s="335" t="s">
        <v>1551</v>
      </c>
      <c r="E890" s="335" t="s">
        <v>1552</v>
      </c>
      <c r="F890" s="335">
        <v>796</v>
      </c>
      <c r="G890" s="335" t="s">
        <v>107</v>
      </c>
      <c r="H890" s="563">
        <v>36283</v>
      </c>
      <c r="I890" s="335" t="s">
        <v>112</v>
      </c>
      <c r="J890" s="335" t="s">
        <v>113</v>
      </c>
      <c r="K890" s="342">
        <v>3628300</v>
      </c>
      <c r="L890" s="335"/>
      <c r="M890" s="335"/>
      <c r="N890" s="335"/>
      <c r="O890" s="335"/>
      <c r="P890" s="460"/>
    </row>
    <row r="891" spans="1:20" s="333" customFormat="1" ht="60" x14ac:dyDescent="0.25">
      <c r="A891" s="856"/>
      <c r="B891" s="331"/>
      <c r="C891" s="331"/>
      <c r="D891" s="335" t="s">
        <v>1555</v>
      </c>
      <c r="E891" s="335" t="s">
        <v>1556</v>
      </c>
      <c r="F891" s="335">
        <v>796</v>
      </c>
      <c r="G891" s="335" t="s">
        <v>107</v>
      </c>
      <c r="H891" s="563">
        <v>318</v>
      </c>
      <c r="I891" s="335" t="s">
        <v>112</v>
      </c>
      <c r="J891" s="335" t="s">
        <v>113</v>
      </c>
      <c r="K891" s="342">
        <v>174900</v>
      </c>
      <c r="L891" s="335"/>
      <c r="M891" s="335"/>
      <c r="N891" s="335"/>
      <c r="O891" s="335"/>
      <c r="P891" s="461"/>
    </row>
    <row r="892" spans="1:20" s="333" customFormat="1" ht="135" x14ac:dyDescent="0.25">
      <c r="A892" s="857"/>
      <c r="B892" s="331"/>
      <c r="C892" s="331"/>
      <c r="D892" s="335" t="s">
        <v>1557</v>
      </c>
      <c r="E892" s="335" t="s">
        <v>3110</v>
      </c>
      <c r="F892" s="335">
        <v>839</v>
      </c>
      <c r="G892" s="335" t="s">
        <v>143</v>
      </c>
      <c r="H892" s="563">
        <v>3252</v>
      </c>
      <c r="I892" s="335" t="s">
        <v>112</v>
      </c>
      <c r="J892" s="335" t="s">
        <v>113</v>
      </c>
      <c r="K892" s="342">
        <v>2113800</v>
      </c>
      <c r="L892" s="335"/>
      <c r="M892" s="335"/>
      <c r="N892" s="335"/>
      <c r="O892" s="335"/>
      <c r="P892" s="462"/>
    </row>
    <row r="893" spans="1:20" s="333" customFormat="1" ht="28.5" x14ac:dyDescent="0.25">
      <c r="A893" s="854">
        <v>136</v>
      </c>
      <c r="B893" s="331" t="s">
        <v>133</v>
      </c>
      <c r="C893" s="331" t="s">
        <v>1549</v>
      </c>
      <c r="D893" s="331" t="s">
        <v>3848</v>
      </c>
      <c r="E893" s="331" t="s">
        <v>217</v>
      </c>
      <c r="F893" s="331" t="s">
        <v>135</v>
      </c>
      <c r="G893" s="331" t="s">
        <v>63</v>
      </c>
      <c r="H893" s="562">
        <v>42081.7</v>
      </c>
      <c r="I893" s="331" t="s">
        <v>112</v>
      </c>
      <c r="J893" s="331" t="s">
        <v>113</v>
      </c>
      <c r="K893" s="341">
        <v>5124400</v>
      </c>
      <c r="L893" s="331" t="s">
        <v>2587</v>
      </c>
      <c r="M893" s="331" t="s">
        <v>8</v>
      </c>
      <c r="N893" s="331" t="s">
        <v>22</v>
      </c>
      <c r="O893" s="330" t="s">
        <v>23</v>
      </c>
      <c r="P893" s="255" t="s">
        <v>3852</v>
      </c>
    </row>
    <row r="894" spans="1:20" s="333" customFormat="1" ht="180" x14ac:dyDescent="0.25">
      <c r="A894" s="858"/>
      <c r="B894" s="331"/>
      <c r="C894" s="331"/>
      <c r="D894" s="335" t="s">
        <v>3849</v>
      </c>
      <c r="E894" s="335" t="s">
        <v>3850</v>
      </c>
      <c r="F894" s="335">
        <v>796</v>
      </c>
      <c r="G894" s="335" t="s">
        <v>107</v>
      </c>
      <c r="H894" s="563">
        <v>808</v>
      </c>
      <c r="I894" s="335" t="s">
        <v>112</v>
      </c>
      <c r="J894" s="335" t="s">
        <v>113</v>
      </c>
      <c r="K894" s="342">
        <v>5124400</v>
      </c>
      <c r="L894" s="335"/>
      <c r="M894" s="335"/>
      <c r="N894" s="335"/>
      <c r="O894" s="335"/>
      <c r="P894" s="444"/>
    </row>
    <row r="895" spans="1:20" s="288" customFormat="1" ht="42.75" x14ac:dyDescent="0.25">
      <c r="A895" s="334">
        <v>137</v>
      </c>
      <c r="B895" s="317" t="s">
        <v>3772</v>
      </c>
      <c r="C895" s="317" t="s">
        <v>3853</v>
      </c>
      <c r="D895" s="317" t="s">
        <v>3854</v>
      </c>
      <c r="E895" s="317" t="s">
        <v>3855</v>
      </c>
      <c r="F895" s="318" t="s">
        <v>135</v>
      </c>
      <c r="G895" s="317" t="s">
        <v>63</v>
      </c>
      <c r="H895" s="560">
        <v>1</v>
      </c>
      <c r="I895" s="318" t="s">
        <v>3846</v>
      </c>
      <c r="J895" s="318" t="s">
        <v>2789</v>
      </c>
      <c r="K895" s="344">
        <v>560831.97</v>
      </c>
      <c r="L895" s="317" t="s">
        <v>2518</v>
      </c>
      <c r="M895" s="317" t="s">
        <v>2518</v>
      </c>
      <c r="N895" s="317" t="s">
        <v>22</v>
      </c>
      <c r="O895" s="317" t="s">
        <v>171</v>
      </c>
      <c r="P895" s="321">
        <v>5396</v>
      </c>
      <c r="Q895" s="317" t="s">
        <v>3775</v>
      </c>
      <c r="R895" s="288">
        <v>1</v>
      </c>
    </row>
    <row r="896" spans="1:20" ht="28.5" x14ac:dyDescent="0.25">
      <c r="A896" s="803">
        <v>138</v>
      </c>
      <c r="B896" s="326" t="s">
        <v>2586</v>
      </c>
      <c r="C896" s="326" t="s">
        <v>2585</v>
      </c>
      <c r="D896" s="326" t="s">
        <v>2584</v>
      </c>
      <c r="E896" s="326" t="s">
        <v>2583</v>
      </c>
      <c r="F896" s="326">
        <v>796</v>
      </c>
      <c r="G896" s="330" t="s">
        <v>17</v>
      </c>
      <c r="H896" s="577">
        <v>695</v>
      </c>
      <c r="I896" s="326" t="s">
        <v>112</v>
      </c>
      <c r="J896" s="326" t="s">
        <v>113</v>
      </c>
      <c r="K896" s="348">
        <v>1386520.3</v>
      </c>
      <c r="L896" s="326" t="s">
        <v>2518</v>
      </c>
      <c r="M896" s="326" t="s">
        <v>2453</v>
      </c>
      <c r="N896" s="326" t="s">
        <v>22</v>
      </c>
      <c r="O896" s="326" t="s">
        <v>23</v>
      </c>
      <c r="P896" s="809">
        <v>215</v>
      </c>
      <c r="Q896" s="330" t="s">
        <v>2582</v>
      </c>
    </row>
    <row r="897" spans="1:17" ht="90" x14ac:dyDescent="0.25">
      <c r="A897" s="804"/>
      <c r="B897" s="146"/>
      <c r="D897" s="327" t="s">
        <v>2581</v>
      </c>
      <c r="E897" s="327" t="s">
        <v>2580</v>
      </c>
      <c r="F897" s="327">
        <v>796</v>
      </c>
      <c r="G897" s="328" t="s">
        <v>17</v>
      </c>
      <c r="H897" s="561">
        <v>5</v>
      </c>
      <c r="I897" s="327" t="s">
        <v>112</v>
      </c>
      <c r="J897" s="327" t="s">
        <v>113</v>
      </c>
      <c r="K897" s="373">
        <v>34877.5</v>
      </c>
      <c r="L897" s="327"/>
      <c r="M897" s="327"/>
      <c r="N897" s="327"/>
      <c r="O897" s="327"/>
      <c r="P897" s="810"/>
      <c r="Q897" s="328"/>
    </row>
    <row r="898" spans="1:17" ht="60" x14ac:dyDescent="0.25">
      <c r="A898" s="804"/>
      <c r="B898" s="327"/>
      <c r="C898" s="327"/>
      <c r="D898" s="327" t="s">
        <v>2579</v>
      </c>
      <c r="E898" s="327" t="s">
        <v>2578</v>
      </c>
      <c r="F898" s="327">
        <v>796</v>
      </c>
      <c r="G898" s="328" t="s">
        <v>17</v>
      </c>
      <c r="H898" s="561">
        <v>1</v>
      </c>
      <c r="I898" s="327" t="s">
        <v>112</v>
      </c>
      <c r="J898" s="327" t="s">
        <v>113</v>
      </c>
      <c r="K898" s="373">
        <v>976.6</v>
      </c>
      <c r="L898" s="327"/>
      <c r="M898" s="327"/>
      <c r="N898" s="327"/>
      <c r="O898" s="327"/>
      <c r="P898" s="810"/>
      <c r="Q898" s="328"/>
    </row>
    <row r="899" spans="1:17" ht="75" x14ac:dyDescent="0.25">
      <c r="A899" s="804"/>
      <c r="B899" s="327"/>
      <c r="C899" s="327"/>
      <c r="D899" s="327" t="s">
        <v>2577</v>
      </c>
      <c r="E899" s="327" t="s">
        <v>2576</v>
      </c>
      <c r="F899" s="327">
        <v>796</v>
      </c>
      <c r="G899" s="328" t="s">
        <v>17</v>
      </c>
      <c r="H899" s="561">
        <v>6</v>
      </c>
      <c r="I899" s="327" t="s">
        <v>112</v>
      </c>
      <c r="J899" s="327" t="s">
        <v>113</v>
      </c>
      <c r="K899" s="373">
        <v>12720</v>
      </c>
      <c r="L899" s="327"/>
      <c r="M899" s="327"/>
      <c r="N899" s="327"/>
      <c r="O899" s="327"/>
      <c r="P899" s="810"/>
      <c r="Q899" s="328"/>
    </row>
    <row r="900" spans="1:17" ht="60" x14ac:dyDescent="0.25">
      <c r="A900" s="804"/>
      <c r="B900" s="327"/>
      <c r="C900" s="327"/>
      <c r="D900" s="327" t="s">
        <v>2575</v>
      </c>
      <c r="E900" s="327" t="s">
        <v>2574</v>
      </c>
      <c r="F900" s="327">
        <v>796</v>
      </c>
      <c r="G900" s="328" t="s">
        <v>17</v>
      </c>
      <c r="H900" s="561">
        <v>2</v>
      </c>
      <c r="I900" s="327" t="s">
        <v>112</v>
      </c>
      <c r="J900" s="327" t="s">
        <v>113</v>
      </c>
      <c r="K900" s="373">
        <v>3344</v>
      </c>
      <c r="L900" s="327"/>
      <c r="M900" s="327"/>
      <c r="N900" s="327"/>
      <c r="O900" s="327"/>
      <c r="P900" s="810"/>
      <c r="Q900" s="328"/>
    </row>
    <row r="901" spans="1:17" ht="105" x14ac:dyDescent="0.25">
      <c r="A901" s="804"/>
      <c r="B901" s="327"/>
      <c r="C901" s="327"/>
      <c r="D901" s="327" t="s">
        <v>2573</v>
      </c>
      <c r="E901" s="327" t="s">
        <v>2572</v>
      </c>
      <c r="F901" s="327">
        <v>796</v>
      </c>
      <c r="G901" s="328" t="s">
        <v>17</v>
      </c>
      <c r="H901" s="561">
        <v>8</v>
      </c>
      <c r="I901" s="327" t="s">
        <v>112</v>
      </c>
      <c r="J901" s="327" t="s">
        <v>113</v>
      </c>
      <c r="K901" s="373">
        <v>3050.8</v>
      </c>
      <c r="L901" s="327"/>
      <c r="M901" s="327"/>
      <c r="N901" s="327"/>
      <c r="O901" s="327"/>
      <c r="P901" s="810"/>
      <c r="Q901" s="328"/>
    </row>
    <row r="902" spans="1:17" ht="75" x14ac:dyDescent="0.25">
      <c r="A902" s="804"/>
      <c r="B902" s="327"/>
      <c r="C902" s="327"/>
      <c r="D902" s="327" t="s">
        <v>2571</v>
      </c>
      <c r="E902" s="327" t="s">
        <v>2570</v>
      </c>
      <c r="F902" s="327">
        <v>796</v>
      </c>
      <c r="G902" s="328" t="s">
        <v>17</v>
      </c>
      <c r="H902" s="561">
        <v>2</v>
      </c>
      <c r="I902" s="327" t="s">
        <v>112</v>
      </c>
      <c r="J902" s="327" t="s">
        <v>113</v>
      </c>
      <c r="K902" s="373">
        <v>7.6</v>
      </c>
      <c r="L902" s="327"/>
      <c r="M902" s="327"/>
      <c r="N902" s="327"/>
      <c r="O902" s="327"/>
      <c r="P902" s="810"/>
      <c r="Q902" s="328"/>
    </row>
    <row r="903" spans="1:17" x14ac:dyDescent="0.25">
      <c r="A903" s="804"/>
      <c r="B903" s="327"/>
      <c r="C903" s="327"/>
      <c r="D903" s="327" t="s">
        <v>2569</v>
      </c>
      <c r="E903" s="327" t="s">
        <v>2568</v>
      </c>
      <c r="F903" s="327">
        <v>796</v>
      </c>
      <c r="G903" s="328" t="s">
        <v>17</v>
      </c>
      <c r="H903" s="561">
        <v>5</v>
      </c>
      <c r="I903" s="327" t="s">
        <v>112</v>
      </c>
      <c r="J903" s="327" t="s">
        <v>113</v>
      </c>
      <c r="K903" s="373">
        <v>17669.5</v>
      </c>
      <c r="L903" s="327"/>
      <c r="M903" s="327"/>
      <c r="N903" s="327"/>
      <c r="O903" s="327"/>
      <c r="P903" s="810"/>
      <c r="Q903" s="328"/>
    </row>
    <row r="904" spans="1:17" ht="150" x14ac:dyDescent="0.25">
      <c r="A904" s="804"/>
      <c r="B904" s="327"/>
      <c r="C904" s="327"/>
      <c r="D904" s="327" t="s">
        <v>2567</v>
      </c>
      <c r="E904" s="327" t="s">
        <v>2564</v>
      </c>
      <c r="F904" s="327">
        <v>796</v>
      </c>
      <c r="G904" s="328" t="s">
        <v>17</v>
      </c>
      <c r="H904" s="561">
        <v>122</v>
      </c>
      <c r="I904" s="327" t="s">
        <v>112</v>
      </c>
      <c r="J904" s="327" t="s">
        <v>113</v>
      </c>
      <c r="K904" s="373">
        <v>206790</v>
      </c>
      <c r="L904" s="327"/>
      <c r="M904" s="327"/>
      <c r="N904" s="327"/>
      <c r="O904" s="327"/>
      <c r="P904" s="810"/>
      <c r="Q904" s="328"/>
    </row>
    <row r="905" spans="1:17" ht="150" x14ac:dyDescent="0.25">
      <c r="A905" s="804"/>
      <c r="B905" s="327"/>
      <c r="C905" s="327"/>
      <c r="D905" s="327" t="s">
        <v>2566</v>
      </c>
      <c r="E905" s="327" t="s">
        <v>2564</v>
      </c>
      <c r="F905" s="327">
        <v>796</v>
      </c>
      <c r="G905" s="328" t="s">
        <v>17</v>
      </c>
      <c r="H905" s="561">
        <v>44</v>
      </c>
      <c r="I905" s="327" t="s">
        <v>112</v>
      </c>
      <c r="J905" s="327" t="s">
        <v>113</v>
      </c>
      <c r="K905" s="373">
        <v>55880</v>
      </c>
      <c r="L905" s="327"/>
      <c r="M905" s="327"/>
      <c r="N905" s="327"/>
      <c r="O905" s="327"/>
      <c r="P905" s="810"/>
      <c r="Q905" s="328"/>
    </row>
    <row r="906" spans="1:17" ht="150" x14ac:dyDescent="0.25">
      <c r="A906" s="804"/>
      <c r="B906" s="327"/>
      <c r="C906" s="327"/>
      <c r="D906" s="327" t="s">
        <v>2565</v>
      </c>
      <c r="E906" s="327" t="s">
        <v>2564</v>
      </c>
      <c r="F906" s="327">
        <v>796</v>
      </c>
      <c r="G906" s="328" t="s">
        <v>17</v>
      </c>
      <c r="H906" s="561">
        <v>58</v>
      </c>
      <c r="I906" s="327" t="s">
        <v>112</v>
      </c>
      <c r="J906" s="327" t="s">
        <v>113</v>
      </c>
      <c r="K906" s="373">
        <v>149408</v>
      </c>
      <c r="L906" s="327"/>
      <c r="M906" s="327"/>
      <c r="N906" s="327"/>
      <c r="O906" s="327"/>
      <c r="P906" s="810"/>
      <c r="Q906" s="328"/>
    </row>
    <row r="907" spans="1:17" ht="135" x14ac:dyDescent="0.25">
      <c r="A907" s="804"/>
      <c r="B907" s="327"/>
      <c r="C907" s="327"/>
      <c r="D907" s="327" t="s">
        <v>2563</v>
      </c>
      <c r="E907" s="327" t="s">
        <v>2562</v>
      </c>
      <c r="F907" s="327">
        <v>796</v>
      </c>
      <c r="G907" s="328" t="s">
        <v>17</v>
      </c>
      <c r="H907" s="561">
        <v>18</v>
      </c>
      <c r="I907" s="327" t="s">
        <v>112</v>
      </c>
      <c r="J907" s="327" t="s">
        <v>113</v>
      </c>
      <c r="K907" s="373">
        <v>61021.8</v>
      </c>
      <c r="L907" s="327"/>
      <c r="M907" s="327"/>
      <c r="N907" s="327"/>
      <c r="O907" s="327"/>
      <c r="P907" s="810"/>
      <c r="Q907" s="328"/>
    </row>
    <row r="908" spans="1:17" ht="45" x14ac:dyDescent="0.25">
      <c r="A908" s="804"/>
      <c r="B908" s="327"/>
      <c r="C908" s="327"/>
      <c r="D908" s="327" t="s">
        <v>2561</v>
      </c>
      <c r="E908" s="327" t="s">
        <v>2560</v>
      </c>
      <c r="F908" s="327">
        <v>796</v>
      </c>
      <c r="G908" s="328" t="s">
        <v>17</v>
      </c>
      <c r="H908" s="561">
        <v>2</v>
      </c>
      <c r="I908" s="327" t="s">
        <v>112</v>
      </c>
      <c r="J908" s="327" t="s">
        <v>113</v>
      </c>
      <c r="K908" s="373">
        <v>661</v>
      </c>
      <c r="L908" s="327"/>
      <c r="M908" s="327"/>
      <c r="N908" s="327"/>
      <c r="O908" s="327"/>
      <c r="P908" s="810"/>
      <c r="Q908" s="328"/>
    </row>
    <row r="909" spans="1:17" ht="30" x14ac:dyDescent="0.25">
      <c r="A909" s="804"/>
      <c r="B909" s="327"/>
      <c r="C909" s="327"/>
      <c r="D909" s="327" t="s">
        <v>2559</v>
      </c>
      <c r="E909" s="327" t="s">
        <v>153</v>
      </c>
      <c r="F909" s="327"/>
      <c r="G909" s="328"/>
      <c r="H909" s="561"/>
      <c r="I909" s="327" t="s">
        <v>112</v>
      </c>
      <c r="J909" s="327" t="s">
        <v>113</v>
      </c>
      <c r="K909" s="373">
        <v>45000</v>
      </c>
      <c r="L909" s="327"/>
      <c r="M909" s="327"/>
      <c r="N909" s="327"/>
      <c r="O909" s="327"/>
      <c r="P909" s="810"/>
      <c r="Q909" s="328"/>
    </row>
    <row r="910" spans="1:17" ht="150" x14ac:dyDescent="0.25">
      <c r="A910" s="804"/>
      <c r="B910" s="327"/>
      <c r="C910" s="327"/>
      <c r="D910" s="327" t="s">
        <v>2558</v>
      </c>
      <c r="E910" s="327" t="s">
        <v>2552</v>
      </c>
      <c r="F910" s="327">
        <v>796</v>
      </c>
      <c r="G910" s="328" t="s">
        <v>17</v>
      </c>
      <c r="H910" s="561">
        <v>33</v>
      </c>
      <c r="I910" s="327" t="s">
        <v>112</v>
      </c>
      <c r="J910" s="327" t="s">
        <v>113</v>
      </c>
      <c r="K910" s="373">
        <v>166122</v>
      </c>
      <c r="L910" s="327"/>
      <c r="M910" s="327"/>
      <c r="N910" s="327"/>
      <c r="O910" s="327"/>
      <c r="P910" s="810"/>
      <c r="Q910" s="328"/>
    </row>
    <row r="911" spans="1:17" ht="150" x14ac:dyDescent="0.25">
      <c r="A911" s="804"/>
      <c r="B911" s="327"/>
      <c r="C911" s="327"/>
      <c r="D911" s="327" t="s">
        <v>2557</v>
      </c>
      <c r="E911" s="327" t="s">
        <v>2556</v>
      </c>
      <c r="F911" s="327">
        <v>796</v>
      </c>
      <c r="G911" s="328" t="s">
        <v>17</v>
      </c>
      <c r="H911" s="561">
        <v>1</v>
      </c>
      <c r="I911" s="327" t="s">
        <v>112</v>
      </c>
      <c r="J911" s="327" t="s">
        <v>113</v>
      </c>
      <c r="K911" s="373">
        <v>4263.5</v>
      </c>
      <c r="L911" s="327"/>
      <c r="M911" s="327"/>
      <c r="N911" s="327"/>
      <c r="O911" s="327"/>
      <c r="P911" s="810"/>
      <c r="Q911" s="328"/>
    </row>
    <row r="912" spans="1:17" ht="135" x14ac:dyDescent="0.25">
      <c r="A912" s="804"/>
      <c r="B912" s="327"/>
      <c r="C912" s="327"/>
      <c r="D912" s="327" t="s">
        <v>2555</v>
      </c>
      <c r="E912" s="327" t="s">
        <v>2554</v>
      </c>
      <c r="F912" s="327">
        <v>796</v>
      </c>
      <c r="G912" s="328" t="s">
        <v>17</v>
      </c>
      <c r="H912" s="561">
        <v>11</v>
      </c>
      <c r="I912" s="327" t="s">
        <v>112</v>
      </c>
      <c r="J912" s="327" t="s">
        <v>113</v>
      </c>
      <c r="K912" s="373">
        <v>34100</v>
      </c>
      <c r="L912" s="327"/>
      <c r="M912" s="327"/>
      <c r="N912" s="327"/>
      <c r="O912" s="327"/>
      <c r="P912" s="810"/>
      <c r="Q912" s="328"/>
    </row>
    <row r="913" spans="1:17" ht="150" x14ac:dyDescent="0.25">
      <c r="A913" s="804"/>
      <c r="B913" s="327"/>
      <c r="C913" s="327"/>
      <c r="D913" s="327" t="s">
        <v>2553</v>
      </c>
      <c r="E913" s="327" t="s">
        <v>2552</v>
      </c>
      <c r="F913" s="327">
        <v>796</v>
      </c>
      <c r="G913" s="328" t="s">
        <v>17</v>
      </c>
      <c r="H913" s="561">
        <v>7</v>
      </c>
      <c r="I913" s="327" t="s">
        <v>112</v>
      </c>
      <c r="J913" s="327" t="s">
        <v>113</v>
      </c>
      <c r="K913" s="373">
        <v>17990</v>
      </c>
      <c r="L913" s="327"/>
      <c r="M913" s="327"/>
      <c r="N913" s="327"/>
      <c r="O913" s="327"/>
      <c r="P913" s="810"/>
      <c r="Q913" s="328"/>
    </row>
    <row r="914" spans="1:17" ht="30" x14ac:dyDescent="0.25">
      <c r="A914" s="804"/>
      <c r="B914" s="327"/>
      <c r="C914" s="327"/>
      <c r="D914" s="327" t="s">
        <v>2551</v>
      </c>
      <c r="E914" s="327" t="s">
        <v>153</v>
      </c>
      <c r="F914" s="327">
        <v>796</v>
      </c>
      <c r="G914" s="328" t="s">
        <v>17</v>
      </c>
      <c r="H914" s="561">
        <v>262</v>
      </c>
      <c r="I914" s="327" t="s">
        <v>112</v>
      </c>
      <c r="J914" s="327" t="s">
        <v>113</v>
      </c>
      <c r="K914" s="373">
        <v>155890</v>
      </c>
      <c r="L914" s="327"/>
      <c r="M914" s="327"/>
      <c r="N914" s="327"/>
      <c r="O914" s="327"/>
      <c r="P914" s="810"/>
      <c r="Q914" s="328"/>
    </row>
    <row r="915" spans="1:17" ht="150" x14ac:dyDescent="0.25">
      <c r="A915" s="804"/>
      <c r="B915" s="327"/>
      <c r="C915" s="327"/>
      <c r="D915" s="327" t="s">
        <v>2550</v>
      </c>
      <c r="E915" s="327" t="s">
        <v>2549</v>
      </c>
      <c r="F915" s="327">
        <v>796</v>
      </c>
      <c r="G915" s="328" t="s">
        <v>17</v>
      </c>
      <c r="H915" s="561">
        <v>32</v>
      </c>
      <c r="I915" s="327" t="s">
        <v>112</v>
      </c>
      <c r="J915" s="327" t="s">
        <v>113</v>
      </c>
      <c r="K915" s="373">
        <v>62720</v>
      </c>
      <c r="L915" s="327"/>
      <c r="M915" s="327"/>
      <c r="N915" s="327"/>
      <c r="O915" s="327"/>
      <c r="P915" s="810"/>
      <c r="Q915" s="328"/>
    </row>
    <row r="916" spans="1:17" ht="150" x14ac:dyDescent="0.25">
      <c r="A916" s="804"/>
      <c r="B916" s="327"/>
      <c r="C916" s="327"/>
      <c r="D916" s="327" t="s">
        <v>2548</v>
      </c>
      <c r="E916" s="327" t="s">
        <v>2547</v>
      </c>
      <c r="F916" s="327">
        <v>796</v>
      </c>
      <c r="G916" s="328" t="s">
        <v>17</v>
      </c>
      <c r="H916" s="561">
        <v>9</v>
      </c>
      <c r="I916" s="327" t="s">
        <v>112</v>
      </c>
      <c r="J916" s="327" t="s">
        <v>113</v>
      </c>
      <c r="K916" s="373">
        <v>17640</v>
      </c>
      <c r="L916" s="327"/>
      <c r="M916" s="327"/>
      <c r="N916" s="327"/>
      <c r="O916" s="327"/>
      <c r="P916" s="810"/>
      <c r="Q916" s="328"/>
    </row>
    <row r="917" spans="1:17" ht="150" x14ac:dyDescent="0.25">
      <c r="A917" s="804"/>
      <c r="B917" s="327"/>
      <c r="C917" s="327"/>
      <c r="D917" s="327" t="s">
        <v>2546</v>
      </c>
      <c r="E917" s="327" t="s">
        <v>2545</v>
      </c>
      <c r="F917" s="327">
        <v>796</v>
      </c>
      <c r="G917" s="328" t="s">
        <v>17</v>
      </c>
      <c r="H917" s="561">
        <v>4</v>
      </c>
      <c r="I917" s="327" t="s">
        <v>112</v>
      </c>
      <c r="J917" s="327" t="s">
        <v>113</v>
      </c>
      <c r="K917" s="373">
        <v>30168</v>
      </c>
      <c r="L917" s="327"/>
      <c r="M917" s="327"/>
      <c r="N917" s="327"/>
      <c r="O917" s="327"/>
      <c r="P917" s="810"/>
      <c r="Q917" s="328"/>
    </row>
    <row r="918" spans="1:17" ht="120" x14ac:dyDescent="0.25">
      <c r="A918" s="804"/>
      <c r="B918" s="327"/>
      <c r="C918" s="327"/>
      <c r="D918" s="327" t="s">
        <v>2544</v>
      </c>
      <c r="E918" s="327" t="s">
        <v>2543</v>
      </c>
      <c r="F918" s="327">
        <v>796</v>
      </c>
      <c r="G918" s="328" t="s">
        <v>17</v>
      </c>
      <c r="H918" s="561">
        <v>31</v>
      </c>
      <c r="I918" s="327" t="s">
        <v>112</v>
      </c>
      <c r="J918" s="327" t="s">
        <v>113</v>
      </c>
      <c r="K918" s="373">
        <v>124000</v>
      </c>
      <c r="L918" s="327"/>
      <c r="M918" s="327"/>
      <c r="N918" s="327"/>
      <c r="O918" s="327"/>
      <c r="P918" s="810"/>
      <c r="Q918" s="328"/>
    </row>
    <row r="919" spans="1:17" ht="135" x14ac:dyDescent="0.25">
      <c r="A919" s="804"/>
      <c r="B919" s="327"/>
      <c r="C919" s="327"/>
      <c r="D919" s="327" t="s">
        <v>2542</v>
      </c>
      <c r="E919" s="327" t="s">
        <v>2541</v>
      </c>
      <c r="F919" s="327">
        <v>796</v>
      </c>
      <c r="G919" s="328" t="s">
        <v>17</v>
      </c>
      <c r="H919" s="561">
        <v>8</v>
      </c>
      <c r="I919" s="327" t="s">
        <v>112</v>
      </c>
      <c r="J919" s="327" t="s">
        <v>113</v>
      </c>
      <c r="K919" s="373">
        <v>48800</v>
      </c>
      <c r="L919" s="327"/>
      <c r="M919" s="327"/>
      <c r="N919" s="327"/>
      <c r="O919" s="327"/>
      <c r="P919" s="810"/>
      <c r="Q919" s="328"/>
    </row>
    <row r="920" spans="1:17" ht="150" x14ac:dyDescent="0.25">
      <c r="A920" s="804"/>
      <c r="B920" s="327"/>
      <c r="C920" s="327"/>
      <c r="D920" s="327" t="s">
        <v>2540</v>
      </c>
      <c r="E920" s="327" t="s">
        <v>2537</v>
      </c>
      <c r="F920" s="327">
        <v>796</v>
      </c>
      <c r="G920" s="328" t="s">
        <v>17</v>
      </c>
      <c r="H920" s="561">
        <v>12</v>
      </c>
      <c r="I920" s="327" t="s">
        <v>112</v>
      </c>
      <c r="J920" s="327" t="s">
        <v>113</v>
      </c>
      <c r="K920" s="373">
        <v>62760</v>
      </c>
      <c r="L920" s="327"/>
      <c r="M920" s="327"/>
      <c r="N920" s="327"/>
      <c r="O920" s="327"/>
      <c r="P920" s="810"/>
      <c r="Q920" s="328"/>
    </row>
    <row r="921" spans="1:17" ht="150" x14ac:dyDescent="0.25">
      <c r="A921" s="804"/>
      <c r="B921" s="327"/>
      <c r="C921" s="327"/>
      <c r="D921" s="327" t="s">
        <v>2539</v>
      </c>
      <c r="E921" s="327" t="s">
        <v>2537</v>
      </c>
      <c r="F921" s="327">
        <v>796</v>
      </c>
      <c r="G921" s="328" t="s">
        <v>17</v>
      </c>
      <c r="H921" s="561">
        <v>2</v>
      </c>
      <c r="I921" s="327" t="s">
        <v>112</v>
      </c>
      <c r="J921" s="327" t="s">
        <v>113</v>
      </c>
      <c r="K921" s="373">
        <v>9660</v>
      </c>
      <c r="L921" s="327"/>
      <c r="M921" s="327"/>
      <c r="N921" s="327"/>
      <c r="O921" s="327"/>
      <c r="P921" s="810"/>
      <c r="Q921" s="328"/>
    </row>
    <row r="922" spans="1:17" ht="150" x14ac:dyDescent="0.25">
      <c r="A922" s="805"/>
      <c r="B922" s="327"/>
      <c r="C922" s="327"/>
      <c r="D922" s="327" t="s">
        <v>2538</v>
      </c>
      <c r="E922" s="327" t="s">
        <v>2537</v>
      </c>
      <c r="F922" s="327">
        <v>796</v>
      </c>
      <c r="G922" s="328" t="s">
        <v>17</v>
      </c>
      <c r="H922" s="561">
        <v>10</v>
      </c>
      <c r="I922" s="327" t="s">
        <v>112</v>
      </c>
      <c r="J922" s="327" t="s">
        <v>113</v>
      </c>
      <c r="K922" s="373">
        <v>61000</v>
      </c>
      <c r="L922" s="327"/>
      <c r="M922" s="327"/>
      <c r="N922" s="327"/>
      <c r="O922" s="327"/>
      <c r="P922" s="811"/>
      <c r="Q922" s="328"/>
    </row>
    <row r="923" spans="1:17" s="333" customFormat="1" ht="28.5" x14ac:dyDescent="0.25">
      <c r="A923" s="795">
        <v>139</v>
      </c>
      <c r="B923" s="331" t="s">
        <v>1279</v>
      </c>
      <c r="C923" s="331" t="s">
        <v>1280</v>
      </c>
      <c r="D923" s="331" t="s">
        <v>1281</v>
      </c>
      <c r="E923" s="331" t="s">
        <v>3270</v>
      </c>
      <c r="F923" s="331">
        <v>796</v>
      </c>
      <c r="G923" s="463" t="s">
        <v>107</v>
      </c>
      <c r="H923" s="562">
        <v>28</v>
      </c>
      <c r="I923" s="331" t="s">
        <v>112</v>
      </c>
      <c r="J923" s="331" t="s">
        <v>113</v>
      </c>
      <c r="K923" s="332">
        <v>562328</v>
      </c>
      <c r="L923" s="331" t="s">
        <v>886</v>
      </c>
      <c r="M923" s="331" t="s">
        <v>850</v>
      </c>
      <c r="N923" s="331" t="s">
        <v>22</v>
      </c>
      <c r="O923" s="331" t="s">
        <v>23</v>
      </c>
    </row>
    <row r="924" spans="1:17" s="333" customFormat="1" ht="30" x14ac:dyDescent="0.25">
      <c r="A924" s="796"/>
      <c r="B924" s="331"/>
      <c r="C924" s="331"/>
      <c r="D924" s="335" t="s">
        <v>1293</v>
      </c>
      <c r="E924" s="335" t="s">
        <v>1294</v>
      </c>
      <c r="F924" s="335">
        <v>796</v>
      </c>
      <c r="G924" s="464" t="s">
        <v>107</v>
      </c>
      <c r="H924" s="563">
        <v>1</v>
      </c>
      <c r="I924" s="335" t="s">
        <v>112</v>
      </c>
      <c r="J924" s="335" t="s">
        <v>113</v>
      </c>
      <c r="K924" s="342">
        <v>32780</v>
      </c>
      <c r="L924" s="335"/>
      <c r="M924" s="335"/>
      <c r="N924" s="335"/>
      <c r="O924" s="335"/>
    </row>
    <row r="925" spans="1:17" s="333" customFormat="1" ht="30" x14ac:dyDescent="0.25">
      <c r="A925" s="796"/>
      <c r="B925" s="331"/>
      <c r="C925" s="331"/>
      <c r="D925" s="335" t="s">
        <v>1295</v>
      </c>
      <c r="E925" s="335" t="s">
        <v>1296</v>
      </c>
      <c r="F925" s="335">
        <v>796</v>
      </c>
      <c r="G925" s="464" t="s">
        <v>107</v>
      </c>
      <c r="H925" s="563">
        <v>4</v>
      </c>
      <c r="I925" s="335" t="s">
        <v>112</v>
      </c>
      <c r="J925" s="335" t="s">
        <v>113</v>
      </c>
      <c r="K925" s="342">
        <v>89100</v>
      </c>
      <c r="L925" s="335"/>
      <c r="M925" s="335"/>
      <c r="N925" s="335"/>
      <c r="O925" s="335"/>
    </row>
    <row r="926" spans="1:17" s="333" customFormat="1" ht="30" x14ac:dyDescent="0.25">
      <c r="A926" s="796"/>
      <c r="B926" s="331"/>
      <c r="C926" s="331"/>
      <c r="D926" s="335" t="s">
        <v>1297</v>
      </c>
      <c r="E926" s="335" t="s">
        <v>1296</v>
      </c>
      <c r="F926" s="335">
        <v>796</v>
      </c>
      <c r="G926" s="464" t="s">
        <v>107</v>
      </c>
      <c r="H926" s="563">
        <v>19</v>
      </c>
      <c r="I926" s="335" t="s">
        <v>112</v>
      </c>
      <c r="J926" s="335" t="s">
        <v>113</v>
      </c>
      <c r="K926" s="342">
        <v>368448</v>
      </c>
      <c r="L926" s="335"/>
      <c r="M926" s="335"/>
      <c r="N926" s="335"/>
      <c r="O926" s="335"/>
    </row>
    <row r="927" spans="1:17" s="333" customFormat="1" ht="30" x14ac:dyDescent="0.25">
      <c r="A927" s="799"/>
      <c r="B927" s="331"/>
      <c r="C927" s="331"/>
      <c r="D927" s="335" t="s">
        <v>1298</v>
      </c>
      <c r="E927" s="335" t="s">
        <v>1296</v>
      </c>
      <c r="F927" s="335">
        <v>796</v>
      </c>
      <c r="G927" s="464" t="s">
        <v>107</v>
      </c>
      <c r="H927" s="563">
        <v>4</v>
      </c>
      <c r="I927" s="335" t="s">
        <v>112</v>
      </c>
      <c r="J927" s="335" t="s">
        <v>113</v>
      </c>
      <c r="K927" s="342">
        <v>72000</v>
      </c>
      <c r="L927" s="335"/>
      <c r="M927" s="335"/>
      <c r="N927" s="335"/>
      <c r="O927" s="335"/>
    </row>
    <row r="928" spans="1:17" s="333" customFormat="1" ht="42.75" x14ac:dyDescent="0.25">
      <c r="A928" s="610">
        <v>141</v>
      </c>
      <c r="B928" s="465" t="s">
        <v>845</v>
      </c>
      <c r="C928" s="465" t="s">
        <v>846</v>
      </c>
      <c r="D928" s="465" t="s">
        <v>2150</v>
      </c>
      <c r="E928" s="465" t="s">
        <v>2151</v>
      </c>
      <c r="F928" s="465" t="s">
        <v>130</v>
      </c>
      <c r="G928" s="465" t="s">
        <v>63</v>
      </c>
      <c r="H928" s="597">
        <v>1</v>
      </c>
      <c r="I928" s="465" t="s">
        <v>2152</v>
      </c>
      <c r="J928" s="465" t="s">
        <v>2153</v>
      </c>
      <c r="K928" s="466">
        <v>857414</v>
      </c>
      <c r="L928" s="465" t="s">
        <v>313</v>
      </c>
      <c r="M928" s="465" t="s">
        <v>850</v>
      </c>
      <c r="N928" s="465" t="s">
        <v>22</v>
      </c>
      <c r="O928" s="465" t="s">
        <v>171</v>
      </c>
    </row>
    <row r="929" spans="1:15" s="333" customFormat="1" ht="71.25" x14ac:dyDescent="0.25">
      <c r="A929" s="610">
        <v>142</v>
      </c>
      <c r="B929" s="331" t="s">
        <v>2154</v>
      </c>
      <c r="C929" s="331" t="s">
        <v>2155</v>
      </c>
      <c r="D929" s="331" t="s">
        <v>2156</v>
      </c>
      <c r="E929" s="331" t="s">
        <v>2157</v>
      </c>
      <c r="F929" s="331" t="s">
        <v>130</v>
      </c>
      <c r="G929" s="331" t="s">
        <v>63</v>
      </c>
      <c r="H929" s="562">
        <v>1</v>
      </c>
      <c r="I929" s="331" t="s">
        <v>18</v>
      </c>
      <c r="J929" s="331" t="s">
        <v>113</v>
      </c>
      <c r="K929" s="332">
        <v>560000</v>
      </c>
      <c r="L929" s="331" t="s">
        <v>886</v>
      </c>
      <c r="M929" s="331" t="s">
        <v>131</v>
      </c>
      <c r="N929" s="331" t="s">
        <v>170</v>
      </c>
      <c r="O929" s="331" t="s">
        <v>171</v>
      </c>
    </row>
    <row r="930" spans="1:15" s="333" customFormat="1" ht="42.75" x14ac:dyDescent="0.25">
      <c r="A930" s="795">
        <v>144</v>
      </c>
      <c r="B930" s="331" t="s">
        <v>133</v>
      </c>
      <c r="C930" s="331" t="s">
        <v>177</v>
      </c>
      <c r="D930" s="331" t="s">
        <v>2196</v>
      </c>
      <c r="E930" s="331" t="s">
        <v>1260</v>
      </c>
      <c r="F930" s="331">
        <v>796</v>
      </c>
      <c r="G930" s="331" t="s">
        <v>107</v>
      </c>
      <c r="H930" s="562">
        <v>20</v>
      </c>
      <c r="I930" s="331" t="s">
        <v>18</v>
      </c>
      <c r="J930" s="331" t="s">
        <v>2789</v>
      </c>
      <c r="K930" s="332">
        <v>712980</v>
      </c>
      <c r="L930" s="331" t="s">
        <v>886</v>
      </c>
      <c r="M930" s="331" t="s">
        <v>8</v>
      </c>
      <c r="N930" s="331" t="s">
        <v>22</v>
      </c>
      <c r="O930" s="331" t="s">
        <v>23</v>
      </c>
    </row>
    <row r="931" spans="1:15" s="333" customFormat="1" ht="45" x14ac:dyDescent="0.25">
      <c r="A931" s="796"/>
      <c r="B931" s="331"/>
      <c r="C931" s="331"/>
      <c r="D931" s="335" t="s">
        <v>2197</v>
      </c>
      <c r="E931" s="335" t="s">
        <v>153</v>
      </c>
      <c r="F931" s="335">
        <v>796</v>
      </c>
      <c r="G931" s="335" t="s">
        <v>107</v>
      </c>
      <c r="H931" s="563">
        <v>3</v>
      </c>
      <c r="I931" s="335" t="s">
        <v>18</v>
      </c>
      <c r="J931" s="335" t="s">
        <v>2789</v>
      </c>
      <c r="K931" s="342">
        <v>2400</v>
      </c>
      <c r="L931" s="335"/>
      <c r="M931" s="335"/>
      <c r="N931" s="335"/>
      <c r="O931" s="335"/>
    </row>
    <row r="932" spans="1:15" s="333" customFormat="1" ht="75" x14ac:dyDescent="0.25">
      <c r="A932" s="796"/>
      <c r="B932" s="331"/>
      <c r="C932" s="331"/>
      <c r="D932" s="335" t="s">
        <v>181</v>
      </c>
      <c r="E932" s="335" t="s">
        <v>2198</v>
      </c>
      <c r="F932" s="335">
        <v>796</v>
      </c>
      <c r="G932" s="335" t="s">
        <v>107</v>
      </c>
      <c r="H932" s="563">
        <v>1</v>
      </c>
      <c r="I932" s="335" t="s">
        <v>18</v>
      </c>
      <c r="J932" s="335" t="s">
        <v>2789</v>
      </c>
      <c r="K932" s="342">
        <v>65500</v>
      </c>
      <c r="L932" s="335"/>
      <c r="M932" s="335"/>
      <c r="N932" s="335"/>
      <c r="O932" s="335"/>
    </row>
    <row r="933" spans="1:15" s="333" customFormat="1" ht="30" x14ac:dyDescent="0.25">
      <c r="A933" s="796"/>
      <c r="B933" s="331"/>
      <c r="C933" s="331"/>
      <c r="D933" s="335" t="s">
        <v>183</v>
      </c>
      <c r="E933" s="335" t="s">
        <v>153</v>
      </c>
      <c r="F933" s="335">
        <v>796</v>
      </c>
      <c r="G933" s="335" t="s">
        <v>107</v>
      </c>
      <c r="H933" s="563">
        <v>3</v>
      </c>
      <c r="I933" s="335" t="s">
        <v>18</v>
      </c>
      <c r="J933" s="335" t="s">
        <v>2789</v>
      </c>
      <c r="K933" s="342">
        <v>180000</v>
      </c>
      <c r="L933" s="335"/>
      <c r="M933" s="335"/>
      <c r="N933" s="335"/>
      <c r="O933" s="335"/>
    </row>
    <row r="934" spans="1:15" s="333" customFormat="1" ht="90" x14ac:dyDescent="0.25">
      <c r="A934" s="796"/>
      <c r="B934" s="331"/>
      <c r="C934" s="331"/>
      <c r="D934" s="335" t="s">
        <v>184</v>
      </c>
      <c r="E934" s="335" t="s">
        <v>185</v>
      </c>
      <c r="F934" s="335">
        <v>796</v>
      </c>
      <c r="G934" s="335" t="s">
        <v>107</v>
      </c>
      <c r="H934" s="563">
        <v>3</v>
      </c>
      <c r="I934" s="335" t="s">
        <v>18</v>
      </c>
      <c r="J934" s="335" t="s">
        <v>2789</v>
      </c>
      <c r="K934" s="342">
        <v>300000</v>
      </c>
      <c r="L934" s="335"/>
      <c r="M934" s="335"/>
      <c r="N934" s="335"/>
      <c r="O934" s="335"/>
    </row>
    <row r="935" spans="1:15" s="333" customFormat="1" ht="105" x14ac:dyDescent="0.25">
      <c r="A935" s="796"/>
      <c r="B935" s="331"/>
      <c r="C935" s="331"/>
      <c r="D935" s="335" t="s">
        <v>188</v>
      </c>
      <c r="E935" s="335" t="s">
        <v>189</v>
      </c>
      <c r="F935" s="335">
        <v>796</v>
      </c>
      <c r="G935" s="335" t="s">
        <v>107</v>
      </c>
      <c r="H935" s="563">
        <v>7</v>
      </c>
      <c r="I935" s="335" t="s">
        <v>18</v>
      </c>
      <c r="J935" s="335" t="s">
        <v>2789</v>
      </c>
      <c r="K935" s="342">
        <v>101500</v>
      </c>
      <c r="L935" s="335"/>
      <c r="M935" s="335"/>
      <c r="N935" s="335"/>
      <c r="O935" s="335"/>
    </row>
    <row r="936" spans="1:15" s="333" customFormat="1" ht="30" x14ac:dyDescent="0.25">
      <c r="A936" s="796"/>
      <c r="B936" s="331"/>
      <c r="C936" s="331"/>
      <c r="D936" s="335" t="s">
        <v>2199</v>
      </c>
      <c r="E936" s="335" t="s">
        <v>153</v>
      </c>
      <c r="F936" s="335">
        <v>796</v>
      </c>
      <c r="G936" s="335" t="s">
        <v>107</v>
      </c>
      <c r="H936" s="563">
        <v>1</v>
      </c>
      <c r="I936" s="335" t="s">
        <v>18</v>
      </c>
      <c r="J936" s="335" t="s">
        <v>2789</v>
      </c>
      <c r="K936" s="342">
        <v>16100</v>
      </c>
      <c r="L936" s="335"/>
      <c r="M936" s="335"/>
      <c r="N936" s="335"/>
      <c r="O936" s="335"/>
    </row>
    <row r="937" spans="1:15" s="333" customFormat="1" ht="30" x14ac:dyDescent="0.25">
      <c r="A937" s="799"/>
      <c r="B937" s="331"/>
      <c r="C937" s="331"/>
      <c r="D937" s="335" t="s">
        <v>2200</v>
      </c>
      <c r="E937" s="335" t="s">
        <v>153</v>
      </c>
      <c r="F937" s="335">
        <v>796</v>
      </c>
      <c r="G937" s="335" t="s">
        <v>107</v>
      </c>
      <c r="H937" s="563">
        <v>2</v>
      </c>
      <c r="I937" s="335" t="s">
        <v>18</v>
      </c>
      <c r="J937" s="335" t="s">
        <v>2789</v>
      </c>
      <c r="K937" s="342">
        <v>47480</v>
      </c>
      <c r="L937" s="335"/>
      <c r="M937" s="335"/>
      <c r="N937" s="335"/>
      <c r="O937" s="335"/>
    </row>
    <row r="938" spans="1:15" s="333" customFormat="1" ht="28.5" x14ac:dyDescent="0.25">
      <c r="A938" s="609">
        <v>145</v>
      </c>
      <c r="B938" s="331" t="s">
        <v>845</v>
      </c>
      <c r="C938" s="331" t="s">
        <v>846</v>
      </c>
      <c r="D938" s="331" t="s">
        <v>2224</v>
      </c>
      <c r="E938" s="331" t="s">
        <v>1523</v>
      </c>
      <c r="F938" s="331" t="s">
        <v>135</v>
      </c>
      <c r="G938" s="331" t="s">
        <v>63</v>
      </c>
      <c r="H938" s="562">
        <v>1</v>
      </c>
      <c r="I938" s="331" t="s">
        <v>2225</v>
      </c>
      <c r="J938" s="331" t="s">
        <v>2226</v>
      </c>
      <c r="K938" s="332">
        <v>5099000</v>
      </c>
      <c r="L938" s="331" t="s">
        <v>886</v>
      </c>
      <c r="M938" s="331" t="s">
        <v>1393</v>
      </c>
      <c r="N938" s="331" t="s">
        <v>22</v>
      </c>
      <c r="O938" s="331" t="s">
        <v>171</v>
      </c>
    </row>
    <row r="939" spans="1:15" s="333" customFormat="1" ht="57" x14ac:dyDescent="0.25">
      <c r="A939" s="795">
        <v>146</v>
      </c>
      <c r="B939" s="331" t="s">
        <v>2285</v>
      </c>
      <c r="C939" s="331" t="s">
        <v>2286</v>
      </c>
      <c r="D939" s="331" t="s">
        <v>2287</v>
      </c>
      <c r="E939" s="331" t="s">
        <v>2288</v>
      </c>
      <c r="F939" s="331" t="s">
        <v>135</v>
      </c>
      <c r="G939" s="331" t="s">
        <v>63</v>
      </c>
      <c r="H939" s="562">
        <v>1</v>
      </c>
      <c r="I939" s="331" t="s">
        <v>112</v>
      </c>
      <c r="J939" s="331" t="s">
        <v>113</v>
      </c>
      <c r="K939" s="332">
        <v>820000</v>
      </c>
      <c r="L939" s="331" t="s">
        <v>886</v>
      </c>
      <c r="M939" s="331" t="s">
        <v>2289</v>
      </c>
      <c r="N939" s="331" t="s">
        <v>22</v>
      </c>
      <c r="O939" s="331" t="s">
        <v>171</v>
      </c>
    </row>
    <row r="940" spans="1:15" s="333" customFormat="1" ht="120" x14ac:dyDescent="0.25">
      <c r="A940" s="796"/>
      <c r="B940" s="331"/>
      <c r="C940" s="331"/>
      <c r="D940" s="335" t="s">
        <v>2290</v>
      </c>
      <c r="E940" s="335" t="s">
        <v>3113</v>
      </c>
      <c r="F940" s="335" t="s">
        <v>135</v>
      </c>
      <c r="G940" s="335" t="s">
        <v>63</v>
      </c>
      <c r="H940" s="563">
        <v>1</v>
      </c>
      <c r="I940" s="335" t="s">
        <v>112</v>
      </c>
      <c r="J940" s="335" t="s">
        <v>113</v>
      </c>
      <c r="K940" s="342">
        <v>60000</v>
      </c>
      <c r="L940" s="335"/>
      <c r="M940" s="335"/>
      <c r="N940" s="335"/>
      <c r="O940" s="335"/>
    </row>
    <row r="941" spans="1:15" s="333" customFormat="1" ht="120" x14ac:dyDescent="0.25">
      <c r="A941" s="796"/>
      <c r="B941" s="331"/>
      <c r="C941" s="331"/>
      <c r="D941" s="335" t="s">
        <v>2291</v>
      </c>
      <c r="E941" s="335" t="s">
        <v>2292</v>
      </c>
      <c r="F941" s="335" t="s">
        <v>135</v>
      </c>
      <c r="G941" s="335" t="s">
        <v>63</v>
      </c>
      <c r="H941" s="563">
        <v>1</v>
      </c>
      <c r="I941" s="335" t="s">
        <v>112</v>
      </c>
      <c r="J941" s="335" t="s">
        <v>113</v>
      </c>
      <c r="K941" s="342">
        <v>420000</v>
      </c>
      <c r="L941" s="335"/>
      <c r="M941" s="335"/>
      <c r="N941" s="335"/>
      <c r="O941" s="335"/>
    </row>
    <row r="942" spans="1:15" s="333" customFormat="1" ht="60" x14ac:dyDescent="0.25">
      <c r="A942" s="796"/>
      <c r="B942" s="331"/>
      <c r="C942" s="331"/>
      <c r="D942" s="335" t="s">
        <v>2293</v>
      </c>
      <c r="E942" s="335" t="s">
        <v>2294</v>
      </c>
      <c r="F942" s="335" t="s">
        <v>135</v>
      </c>
      <c r="G942" s="335" t="s">
        <v>63</v>
      </c>
      <c r="H942" s="563">
        <v>1</v>
      </c>
      <c r="I942" s="335" t="s">
        <v>112</v>
      </c>
      <c r="J942" s="335" t="s">
        <v>113</v>
      </c>
      <c r="K942" s="342">
        <v>120000</v>
      </c>
      <c r="L942" s="335"/>
      <c r="M942" s="335"/>
      <c r="N942" s="335"/>
      <c r="O942" s="335"/>
    </row>
    <row r="943" spans="1:15" s="333" customFormat="1" ht="30" x14ac:dyDescent="0.25">
      <c r="A943" s="796"/>
      <c r="B943" s="331"/>
      <c r="C943" s="331"/>
      <c r="D943" s="335" t="s">
        <v>2295</v>
      </c>
      <c r="E943" s="335" t="s">
        <v>2296</v>
      </c>
      <c r="F943" s="335" t="s">
        <v>135</v>
      </c>
      <c r="G943" s="335" t="s">
        <v>63</v>
      </c>
      <c r="H943" s="563">
        <v>1</v>
      </c>
      <c r="I943" s="335" t="s">
        <v>112</v>
      </c>
      <c r="J943" s="335" t="s">
        <v>113</v>
      </c>
      <c r="K943" s="342">
        <v>20000</v>
      </c>
      <c r="L943" s="335"/>
      <c r="M943" s="335"/>
      <c r="N943" s="335"/>
      <c r="O943" s="335"/>
    </row>
    <row r="944" spans="1:15" s="333" customFormat="1" ht="75" x14ac:dyDescent="0.25">
      <c r="A944" s="796"/>
      <c r="B944" s="331"/>
      <c r="C944" s="331"/>
      <c r="D944" s="335" t="s">
        <v>2297</v>
      </c>
      <c r="E944" s="335" t="s">
        <v>2298</v>
      </c>
      <c r="F944" s="335" t="s">
        <v>135</v>
      </c>
      <c r="G944" s="335" t="s">
        <v>63</v>
      </c>
      <c r="H944" s="563">
        <v>1</v>
      </c>
      <c r="I944" s="335" t="s">
        <v>112</v>
      </c>
      <c r="J944" s="335" t="s">
        <v>113</v>
      </c>
      <c r="K944" s="342">
        <v>100000</v>
      </c>
      <c r="L944" s="335"/>
      <c r="M944" s="335"/>
      <c r="N944" s="335"/>
      <c r="O944" s="335"/>
    </row>
    <row r="945" spans="1:15" s="333" customFormat="1" ht="45" x14ac:dyDescent="0.25">
      <c r="A945" s="799"/>
      <c r="B945" s="331"/>
      <c r="C945" s="331"/>
      <c r="D945" s="335" t="s">
        <v>2299</v>
      </c>
      <c r="E945" s="335" t="s">
        <v>2300</v>
      </c>
      <c r="F945" s="335" t="s">
        <v>135</v>
      </c>
      <c r="G945" s="335" t="s">
        <v>63</v>
      </c>
      <c r="H945" s="563">
        <v>1</v>
      </c>
      <c r="I945" s="335" t="s">
        <v>112</v>
      </c>
      <c r="J945" s="335" t="s">
        <v>113</v>
      </c>
      <c r="K945" s="342">
        <v>100000</v>
      </c>
      <c r="L945" s="335"/>
      <c r="M945" s="335"/>
      <c r="N945" s="335"/>
      <c r="O945" s="335"/>
    </row>
    <row r="946" spans="1:15" s="333" customFormat="1" x14ac:dyDescent="0.25">
      <c r="A946" s="796"/>
      <c r="B946" s="331"/>
      <c r="C946" s="331"/>
      <c r="D946" s="335" t="s">
        <v>2302</v>
      </c>
      <c r="E946" s="335" t="s">
        <v>2301</v>
      </c>
      <c r="F946" s="335" t="s">
        <v>198</v>
      </c>
      <c r="G946" s="335" t="s">
        <v>2221</v>
      </c>
      <c r="H946" s="563">
        <v>5</v>
      </c>
      <c r="I946" s="335" t="s">
        <v>18</v>
      </c>
      <c r="J946" s="335" t="s">
        <v>2789</v>
      </c>
      <c r="K946" s="342">
        <v>1500000</v>
      </c>
      <c r="L946" s="335"/>
      <c r="M946" s="335"/>
      <c r="N946" s="335"/>
      <c r="O946" s="335"/>
    </row>
    <row r="947" spans="1:15" s="333" customFormat="1" x14ac:dyDescent="0.25">
      <c r="A947" s="799"/>
      <c r="B947" s="331"/>
      <c r="C947" s="331"/>
      <c r="D947" s="335" t="s">
        <v>1408</v>
      </c>
      <c r="E947" s="335" t="s">
        <v>2301</v>
      </c>
      <c r="F947" s="335" t="s">
        <v>198</v>
      </c>
      <c r="G947" s="335" t="s">
        <v>2221</v>
      </c>
      <c r="H947" s="563">
        <v>5</v>
      </c>
      <c r="I947" s="335" t="s">
        <v>18</v>
      </c>
      <c r="J947" s="335" t="s">
        <v>2789</v>
      </c>
      <c r="K947" s="342">
        <v>1500000</v>
      </c>
      <c r="L947" s="335"/>
      <c r="M947" s="335"/>
      <c r="N947" s="335"/>
      <c r="O947" s="335"/>
    </row>
    <row r="948" spans="1:15" s="333" customFormat="1" ht="42.75" x14ac:dyDescent="0.25">
      <c r="A948" s="610">
        <v>147</v>
      </c>
      <c r="B948" s="331" t="s">
        <v>845</v>
      </c>
      <c r="C948" s="331" t="s">
        <v>846</v>
      </c>
      <c r="D948" s="331" t="s">
        <v>2377</v>
      </c>
      <c r="E948" s="331" t="s">
        <v>1523</v>
      </c>
      <c r="F948" s="331" t="s">
        <v>135</v>
      </c>
      <c r="G948" s="331" t="s">
        <v>63</v>
      </c>
      <c r="H948" s="562">
        <v>1</v>
      </c>
      <c r="I948" s="331" t="s">
        <v>2152</v>
      </c>
      <c r="J948" s="331" t="s">
        <v>2153</v>
      </c>
      <c r="K948" s="332">
        <v>1766977</v>
      </c>
      <c r="L948" s="331" t="s">
        <v>886</v>
      </c>
      <c r="M948" s="331" t="s">
        <v>313</v>
      </c>
      <c r="N948" s="331" t="s">
        <v>22</v>
      </c>
      <c r="O948" s="331" t="s">
        <v>171</v>
      </c>
    </row>
    <row r="949" spans="1:15" s="333" customFormat="1" ht="42.75" x14ac:dyDescent="0.25">
      <c r="A949" s="610">
        <v>148</v>
      </c>
      <c r="B949" s="331" t="s">
        <v>845</v>
      </c>
      <c r="C949" s="331" t="s">
        <v>846</v>
      </c>
      <c r="D949" s="331" t="s">
        <v>2378</v>
      </c>
      <c r="E949" s="331" t="s">
        <v>1523</v>
      </c>
      <c r="F949" s="331" t="s">
        <v>135</v>
      </c>
      <c r="G949" s="331" t="s">
        <v>63</v>
      </c>
      <c r="H949" s="562">
        <v>1</v>
      </c>
      <c r="I949" s="331" t="s">
        <v>2379</v>
      </c>
      <c r="J949" s="331" t="s">
        <v>2380</v>
      </c>
      <c r="K949" s="332">
        <v>456207</v>
      </c>
      <c r="L949" s="331" t="s">
        <v>886</v>
      </c>
      <c r="M949" s="331" t="s">
        <v>313</v>
      </c>
      <c r="N949" s="331" t="s">
        <v>22</v>
      </c>
      <c r="O949" s="331" t="s">
        <v>171</v>
      </c>
    </row>
    <row r="950" spans="1:15" s="333" customFormat="1" ht="42.75" x14ac:dyDescent="0.25">
      <c r="A950" s="609">
        <v>150</v>
      </c>
      <c r="B950" s="331" t="s">
        <v>845</v>
      </c>
      <c r="C950" s="331" t="s">
        <v>846</v>
      </c>
      <c r="D950" s="331" t="s">
        <v>2382</v>
      </c>
      <c r="E950" s="331" t="s">
        <v>1523</v>
      </c>
      <c r="F950" s="331" t="s">
        <v>135</v>
      </c>
      <c r="G950" s="331" t="s">
        <v>63</v>
      </c>
      <c r="H950" s="562">
        <v>1</v>
      </c>
      <c r="I950" s="331" t="s">
        <v>18</v>
      </c>
      <c r="J950" s="331" t="s">
        <v>2789</v>
      </c>
      <c r="K950" s="332">
        <v>1126849</v>
      </c>
      <c r="L950" s="331" t="s">
        <v>886</v>
      </c>
      <c r="M950" s="331" t="s">
        <v>313</v>
      </c>
      <c r="N950" s="331" t="s">
        <v>22</v>
      </c>
      <c r="O950" s="331" t="s">
        <v>171</v>
      </c>
    </row>
    <row r="951" spans="1:15" s="333" customFormat="1" ht="28.5" x14ac:dyDescent="0.25">
      <c r="A951" s="609">
        <v>151</v>
      </c>
      <c r="B951" s="467" t="s">
        <v>2962</v>
      </c>
      <c r="C951" s="468" t="s">
        <v>2963</v>
      </c>
      <c r="D951" s="331" t="s">
        <v>4161</v>
      </c>
      <c r="E951" s="331" t="s">
        <v>4162</v>
      </c>
      <c r="F951" s="331" t="s">
        <v>135</v>
      </c>
      <c r="G951" s="331" t="s">
        <v>63</v>
      </c>
      <c r="H951" s="562">
        <v>1</v>
      </c>
      <c r="I951" s="331" t="s">
        <v>18</v>
      </c>
      <c r="J951" s="331" t="s">
        <v>2789</v>
      </c>
      <c r="K951" s="332">
        <v>438000</v>
      </c>
      <c r="L951" s="331" t="s">
        <v>886</v>
      </c>
      <c r="M951" s="469" t="s">
        <v>2967</v>
      </c>
      <c r="N951" s="331" t="s">
        <v>22</v>
      </c>
      <c r="O951" s="331" t="s">
        <v>171</v>
      </c>
    </row>
    <row r="952" spans="1:15" s="333" customFormat="1" ht="42.75" x14ac:dyDescent="0.25">
      <c r="A952" s="609">
        <v>152</v>
      </c>
      <c r="B952" s="331" t="s">
        <v>2519</v>
      </c>
      <c r="C952" s="331" t="s">
        <v>2457</v>
      </c>
      <c r="D952" s="331" t="s">
        <v>3544</v>
      </c>
      <c r="E952" s="331" t="s">
        <v>2493</v>
      </c>
      <c r="F952" s="331" t="s">
        <v>135</v>
      </c>
      <c r="G952" s="331" t="s">
        <v>63</v>
      </c>
      <c r="H952" s="562">
        <v>1</v>
      </c>
      <c r="I952" s="331" t="s">
        <v>18</v>
      </c>
      <c r="J952" s="331" t="s">
        <v>2789</v>
      </c>
      <c r="K952" s="332">
        <v>924539</v>
      </c>
      <c r="L952" s="331" t="s">
        <v>886</v>
      </c>
      <c r="M952" s="331" t="s">
        <v>1393</v>
      </c>
      <c r="N952" s="331" t="s">
        <v>22</v>
      </c>
      <c r="O952" s="331" t="s">
        <v>171</v>
      </c>
    </row>
    <row r="953" spans="1:15" s="289" customFormat="1" ht="28.5" x14ac:dyDescent="0.25">
      <c r="A953" s="795">
        <v>153</v>
      </c>
      <c r="B953" s="255" t="s">
        <v>167</v>
      </c>
      <c r="C953" s="255" t="s">
        <v>2204</v>
      </c>
      <c r="D953" s="255" t="s">
        <v>3532</v>
      </c>
      <c r="E953" s="255" t="s">
        <v>217</v>
      </c>
      <c r="F953" s="435">
        <v>796</v>
      </c>
      <c r="G953" s="434" t="s">
        <v>17</v>
      </c>
      <c r="H953" s="592">
        <v>46713.2</v>
      </c>
      <c r="I953" s="435" t="s">
        <v>355</v>
      </c>
      <c r="J953" s="331" t="s">
        <v>113</v>
      </c>
      <c r="K953" s="332">
        <v>1826102</v>
      </c>
      <c r="L953" s="255" t="s">
        <v>1300</v>
      </c>
      <c r="M953" s="255" t="s">
        <v>3864</v>
      </c>
      <c r="N953" s="255" t="s">
        <v>22</v>
      </c>
      <c r="O953" s="255" t="s">
        <v>171</v>
      </c>
    </row>
    <row r="954" spans="1:15" s="289" customFormat="1" ht="30" x14ac:dyDescent="0.25">
      <c r="A954" s="796"/>
      <c r="B954" s="256"/>
      <c r="C954" s="256"/>
      <c r="D954" s="256" t="s">
        <v>1580</v>
      </c>
      <c r="E954" s="256" t="s">
        <v>217</v>
      </c>
      <c r="F954" s="442">
        <v>796</v>
      </c>
      <c r="G954" s="470" t="s">
        <v>17</v>
      </c>
      <c r="H954" s="593">
        <v>19491</v>
      </c>
      <c r="I954" s="442" t="s">
        <v>355</v>
      </c>
      <c r="J954" s="335" t="s">
        <v>113</v>
      </c>
      <c r="K954" s="342">
        <v>194910</v>
      </c>
      <c r="L954" s="256"/>
      <c r="M954" s="256"/>
      <c r="N954" s="256"/>
      <c r="O954" s="256"/>
    </row>
    <row r="955" spans="1:15" s="289" customFormat="1" ht="30" x14ac:dyDescent="0.25">
      <c r="A955" s="796"/>
      <c r="B955" s="256"/>
      <c r="C955" s="256"/>
      <c r="D955" s="256" t="s">
        <v>2205</v>
      </c>
      <c r="E955" s="256" t="s">
        <v>217</v>
      </c>
      <c r="F955" s="442" t="s">
        <v>867</v>
      </c>
      <c r="G955" s="470" t="s">
        <v>2851</v>
      </c>
      <c r="H955" s="593">
        <v>903</v>
      </c>
      <c r="I955" s="442" t="s">
        <v>355</v>
      </c>
      <c r="J955" s="335" t="s">
        <v>113</v>
      </c>
      <c r="K955" s="342">
        <v>54180</v>
      </c>
      <c r="L955" s="256"/>
      <c r="M955" s="256"/>
      <c r="N955" s="256"/>
      <c r="O955" s="256"/>
    </row>
    <row r="956" spans="1:15" s="289" customFormat="1" ht="30" x14ac:dyDescent="0.25">
      <c r="A956" s="796"/>
      <c r="B956" s="256"/>
      <c r="C956" s="256"/>
      <c r="D956" s="256" t="s">
        <v>2206</v>
      </c>
      <c r="E956" s="256" t="s">
        <v>217</v>
      </c>
      <c r="F956" s="442" t="s">
        <v>867</v>
      </c>
      <c r="G956" s="470" t="s">
        <v>2851</v>
      </c>
      <c r="H956" s="593">
        <v>6683</v>
      </c>
      <c r="I956" s="442" t="s">
        <v>355</v>
      </c>
      <c r="J956" s="335" t="s">
        <v>113</v>
      </c>
      <c r="K956" s="342">
        <v>267320</v>
      </c>
      <c r="L956" s="256"/>
      <c r="M956" s="256"/>
      <c r="N956" s="256"/>
      <c r="O956" s="256"/>
    </row>
    <row r="957" spans="1:15" s="289" customFormat="1" ht="30" x14ac:dyDescent="0.25">
      <c r="A957" s="796"/>
      <c r="B957" s="256"/>
      <c r="C957" s="256"/>
      <c r="D957" s="256" t="s">
        <v>2207</v>
      </c>
      <c r="E957" s="256" t="s">
        <v>217</v>
      </c>
      <c r="F957" s="442" t="s">
        <v>867</v>
      </c>
      <c r="G957" s="470" t="s">
        <v>2851</v>
      </c>
      <c r="H957" s="593">
        <v>17444.2</v>
      </c>
      <c r="I957" s="442" t="s">
        <v>355</v>
      </c>
      <c r="J957" s="335" t="s">
        <v>113</v>
      </c>
      <c r="K957" s="342">
        <v>1046652</v>
      </c>
      <c r="L957" s="256"/>
      <c r="M957" s="256"/>
      <c r="N957" s="256"/>
      <c r="O957" s="256"/>
    </row>
    <row r="958" spans="1:15" s="289" customFormat="1" ht="30" x14ac:dyDescent="0.25">
      <c r="A958" s="799"/>
      <c r="B958" s="256"/>
      <c r="C958" s="256"/>
      <c r="D958" s="256" t="s">
        <v>2208</v>
      </c>
      <c r="E958" s="256" t="s">
        <v>217</v>
      </c>
      <c r="F958" s="442" t="s">
        <v>867</v>
      </c>
      <c r="G958" s="470" t="s">
        <v>2851</v>
      </c>
      <c r="H958" s="593">
        <v>1992</v>
      </c>
      <c r="I958" s="442" t="s">
        <v>355</v>
      </c>
      <c r="J958" s="335" t="s">
        <v>113</v>
      </c>
      <c r="K958" s="342">
        <v>239040</v>
      </c>
      <c r="L958" s="256"/>
      <c r="M958" s="256"/>
      <c r="N958" s="256"/>
      <c r="O958" s="256"/>
    </row>
    <row r="959" spans="1:15" s="333" customFormat="1" ht="42.75" x14ac:dyDescent="0.25">
      <c r="A959" s="610">
        <v>154</v>
      </c>
      <c r="B959" s="331" t="s">
        <v>2217</v>
      </c>
      <c r="C959" s="331" t="s">
        <v>168</v>
      </c>
      <c r="D959" s="331" t="s">
        <v>2218</v>
      </c>
      <c r="E959" s="331" t="s">
        <v>2219</v>
      </c>
      <c r="F959" s="331">
        <v>839</v>
      </c>
      <c r="G959" s="331" t="s">
        <v>143</v>
      </c>
      <c r="H959" s="562">
        <v>3</v>
      </c>
      <c r="I959" s="331" t="s">
        <v>112</v>
      </c>
      <c r="J959" s="331" t="s">
        <v>113</v>
      </c>
      <c r="K959" s="332">
        <v>1020000</v>
      </c>
      <c r="L959" s="331" t="s">
        <v>1300</v>
      </c>
      <c r="M959" s="331" t="s">
        <v>886</v>
      </c>
      <c r="N959" s="331" t="s">
        <v>22</v>
      </c>
      <c r="O959" s="331" t="s">
        <v>23</v>
      </c>
    </row>
    <row r="960" spans="1:15" s="333" customFormat="1" ht="28.5" x14ac:dyDescent="0.25">
      <c r="A960" s="795">
        <v>155</v>
      </c>
      <c r="B960" s="467" t="s">
        <v>133</v>
      </c>
      <c r="C960" s="471" t="s">
        <v>2303</v>
      </c>
      <c r="D960" s="331" t="s">
        <v>2304</v>
      </c>
      <c r="E960" s="331" t="s">
        <v>2305</v>
      </c>
      <c r="F960" s="331">
        <v>796</v>
      </c>
      <c r="G960" s="331" t="s">
        <v>107</v>
      </c>
      <c r="H960" s="562">
        <v>40992.85</v>
      </c>
      <c r="I960" s="331" t="s">
        <v>112</v>
      </c>
      <c r="J960" s="331" t="s">
        <v>113</v>
      </c>
      <c r="K960" s="332">
        <v>5875151.6399999997</v>
      </c>
      <c r="L960" s="331" t="s">
        <v>1300</v>
      </c>
      <c r="M960" s="331" t="s">
        <v>8</v>
      </c>
      <c r="N960" s="331" t="s">
        <v>22</v>
      </c>
      <c r="O960" s="331" t="s">
        <v>23</v>
      </c>
    </row>
    <row r="961" spans="1:15" s="333" customFormat="1" ht="135" x14ac:dyDescent="0.25">
      <c r="A961" s="796"/>
      <c r="B961" s="331"/>
      <c r="C961" s="331"/>
      <c r="D961" s="335" t="s">
        <v>2306</v>
      </c>
      <c r="E961" s="335" t="s">
        <v>3114</v>
      </c>
      <c r="F961" s="335">
        <v>796</v>
      </c>
      <c r="G961" s="335" t="s">
        <v>107</v>
      </c>
      <c r="H961" s="563">
        <v>561</v>
      </c>
      <c r="I961" s="335" t="s">
        <v>112</v>
      </c>
      <c r="J961" s="335" t="s">
        <v>113</v>
      </c>
      <c r="K961" s="342">
        <v>216764.79</v>
      </c>
      <c r="L961" s="335"/>
      <c r="M961" s="335"/>
      <c r="N961" s="335"/>
      <c r="O961" s="335"/>
    </row>
    <row r="962" spans="1:15" s="333" customFormat="1" ht="30" x14ac:dyDescent="0.25">
      <c r="A962" s="796"/>
      <c r="B962" s="331"/>
      <c r="C962" s="331"/>
      <c r="D962" s="335" t="s">
        <v>1611</v>
      </c>
      <c r="E962" s="335" t="s">
        <v>1612</v>
      </c>
      <c r="F962" s="335">
        <v>796</v>
      </c>
      <c r="G962" s="335" t="s">
        <v>107</v>
      </c>
      <c r="H962" s="563">
        <v>100.55</v>
      </c>
      <c r="I962" s="335" t="s">
        <v>112</v>
      </c>
      <c r="J962" s="335" t="s">
        <v>113</v>
      </c>
      <c r="K962" s="342">
        <v>5111.96</v>
      </c>
      <c r="L962" s="335"/>
      <c r="M962" s="335"/>
      <c r="N962" s="335"/>
      <c r="O962" s="335"/>
    </row>
    <row r="963" spans="1:15" s="333" customFormat="1" ht="30" x14ac:dyDescent="0.25">
      <c r="A963" s="796"/>
      <c r="B963" s="331"/>
      <c r="C963" s="331"/>
      <c r="D963" s="335" t="s">
        <v>2307</v>
      </c>
      <c r="E963" s="335" t="s">
        <v>2308</v>
      </c>
      <c r="F963" s="335">
        <v>796</v>
      </c>
      <c r="G963" s="335" t="s">
        <v>107</v>
      </c>
      <c r="H963" s="563">
        <v>333</v>
      </c>
      <c r="I963" s="335" t="s">
        <v>112</v>
      </c>
      <c r="J963" s="335" t="s">
        <v>113</v>
      </c>
      <c r="K963" s="342">
        <v>12134.52</v>
      </c>
      <c r="L963" s="335"/>
      <c r="M963" s="335"/>
      <c r="N963" s="335"/>
      <c r="O963" s="335"/>
    </row>
    <row r="964" spans="1:15" s="333" customFormat="1" ht="30" x14ac:dyDescent="0.25">
      <c r="A964" s="796"/>
      <c r="B964" s="331"/>
      <c r="C964" s="331"/>
      <c r="D964" s="335" t="s">
        <v>2309</v>
      </c>
      <c r="E964" s="335" t="s">
        <v>2310</v>
      </c>
      <c r="F964" s="335">
        <v>796</v>
      </c>
      <c r="G964" s="335" t="s">
        <v>107</v>
      </c>
      <c r="H964" s="563">
        <v>17898.150000000001</v>
      </c>
      <c r="I964" s="335" t="s">
        <v>112</v>
      </c>
      <c r="J964" s="335" t="s">
        <v>113</v>
      </c>
      <c r="K964" s="342">
        <v>16645.28</v>
      </c>
      <c r="L964" s="335"/>
      <c r="M964" s="335"/>
      <c r="N964" s="335"/>
      <c r="O964" s="335"/>
    </row>
    <row r="965" spans="1:15" s="333" customFormat="1" ht="120" x14ac:dyDescent="0.25">
      <c r="A965" s="796"/>
      <c r="B965" s="331"/>
      <c r="C965" s="331"/>
      <c r="D965" s="335" t="s">
        <v>2311</v>
      </c>
      <c r="E965" s="335" t="s">
        <v>3115</v>
      </c>
      <c r="F965" s="335">
        <v>796</v>
      </c>
      <c r="G965" s="335" t="s">
        <v>107</v>
      </c>
      <c r="H965" s="563">
        <v>880</v>
      </c>
      <c r="I965" s="335" t="s">
        <v>112</v>
      </c>
      <c r="J965" s="335" t="s">
        <v>113</v>
      </c>
      <c r="K965" s="342">
        <v>13200</v>
      </c>
      <c r="L965" s="335"/>
      <c r="M965" s="335"/>
      <c r="N965" s="335"/>
      <c r="O965" s="335"/>
    </row>
    <row r="966" spans="1:15" s="333" customFormat="1" ht="90" x14ac:dyDescent="0.25">
      <c r="A966" s="796"/>
      <c r="B966" s="331"/>
      <c r="C966" s="331"/>
      <c r="D966" s="335" t="s">
        <v>2312</v>
      </c>
      <c r="E966" s="335" t="s">
        <v>2313</v>
      </c>
      <c r="F966" s="335">
        <v>796</v>
      </c>
      <c r="G966" s="335" t="s">
        <v>107</v>
      </c>
      <c r="H966" s="563">
        <v>909</v>
      </c>
      <c r="I966" s="335" t="s">
        <v>112</v>
      </c>
      <c r="J966" s="335" t="s">
        <v>113</v>
      </c>
      <c r="K966" s="342">
        <v>241057.71</v>
      </c>
      <c r="L966" s="335"/>
      <c r="M966" s="335"/>
      <c r="N966" s="335"/>
      <c r="O966" s="335"/>
    </row>
    <row r="967" spans="1:15" s="333" customFormat="1" ht="120" x14ac:dyDescent="0.25">
      <c r="A967" s="796"/>
      <c r="B967" s="331"/>
      <c r="C967" s="331"/>
      <c r="D967" s="335" t="s">
        <v>2314</v>
      </c>
      <c r="E967" s="335" t="s">
        <v>2315</v>
      </c>
      <c r="F967" s="335">
        <v>796</v>
      </c>
      <c r="G967" s="335" t="s">
        <v>107</v>
      </c>
      <c r="H967" s="563">
        <v>619</v>
      </c>
      <c r="I967" s="335" t="s">
        <v>112</v>
      </c>
      <c r="J967" s="335" t="s">
        <v>113</v>
      </c>
      <c r="K967" s="342">
        <v>218197.5</v>
      </c>
      <c r="L967" s="335"/>
      <c r="M967" s="335"/>
      <c r="N967" s="335"/>
      <c r="O967" s="335"/>
    </row>
    <row r="968" spans="1:15" s="333" customFormat="1" ht="75" x14ac:dyDescent="0.25">
      <c r="A968" s="796"/>
      <c r="B968" s="331"/>
      <c r="C968" s="331"/>
      <c r="D968" s="335" t="s">
        <v>2316</v>
      </c>
      <c r="E968" s="335" t="s">
        <v>2317</v>
      </c>
      <c r="F968" s="335">
        <v>796</v>
      </c>
      <c r="G968" s="335" t="s">
        <v>107</v>
      </c>
      <c r="H968" s="563">
        <v>1375</v>
      </c>
      <c r="I968" s="335" t="s">
        <v>112</v>
      </c>
      <c r="J968" s="335" t="s">
        <v>113</v>
      </c>
      <c r="K968" s="342">
        <v>374728.75</v>
      </c>
      <c r="L968" s="335"/>
      <c r="M968" s="335"/>
      <c r="N968" s="335"/>
      <c r="O968" s="335"/>
    </row>
    <row r="969" spans="1:15" s="333" customFormat="1" ht="60" x14ac:dyDescent="0.25">
      <c r="A969" s="796"/>
      <c r="B969" s="331"/>
      <c r="C969" s="331"/>
      <c r="D969" s="335" t="s">
        <v>2318</v>
      </c>
      <c r="E969" s="335" t="s">
        <v>2319</v>
      </c>
      <c r="F969" s="335">
        <v>796</v>
      </c>
      <c r="G969" s="335" t="s">
        <v>107</v>
      </c>
      <c r="H969" s="563">
        <v>2475</v>
      </c>
      <c r="I969" s="335" t="s">
        <v>112</v>
      </c>
      <c r="J969" s="335" t="s">
        <v>113</v>
      </c>
      <c r="K969" s="342">
        <v>37125</v>
      </c>
      <c r="L969" s="335"/>
      <c r="M969" s="335"/>
      <c r="N969" s="335"/>
      <c r="O969" s="335"/>
    </row>
    <row r="970" spans="1:15" s="333" customFormat="1" ht="30" x14ac:dyDescent="0.25">
      <c r="A970" s="796"/>
      <c r="B970" s="331"/>
      <c r="C970" s="331"/>
      <c r="D970" s="335" t="s">
        <v>459</v>
      </c>
      <c r="E970" s="335" t="s">
        <v>460</v>
      </c>
      <c r="F970" s="335">
        <v>796</v>
      </c>
      <c r="G970" s="335" t="s">
        <v>107</v>
      </c>
      <c r="H970" s="563">
        <v>738</v>
      </c>
      <c r="I970" s="335" t="s">
        <v>112</v>
      </c>
      <c r="J970" s="335" t="s">
        <v>113</v>
      </c>
      <c r="K970" s="342">
        <v>11070</v>
      </c>
      <c r="L970" s="335"/>
      <c r="M970" s="335"/>
      <c r="N970" s="335"/>
      <c r="O970" s="335"/>
    </row>
    <row r="971" spans="1:15" s="333" customFormat="1" ht="30" x14ac:dyDescent="0.25">
      <c r="A971" s="796"/>
      <c r="B971" s="331"/>
      <c r="C971" s="331"/>
      <c r="D971" s="335" t="s">
        <v>2320</v>
      </c>
      <c r="E971" s="335" t="s">
        <v>2321</v>
      </c>
      <c r="F971" s="335">
        <v>796</v>
      </c>
      <c r="G971" s="335" t="s">
        <v>107</v>
      </c>
      <c r="H971" s="563">
        <v>480</v>
      </c>
      <c r="I971" s="335" t="s">
        <v>112</v>
      </c>
      <c r="J971" s="335" t="s">
        <v>113</v>
      </c>
      <c r="K971" s="342">
        <v>9600</v>
      </c>
      <c r="L971" s="335"/>
      <c r="M971" s="335"/>
      <c r="N971" s="335"/>
      <c r="O971" s="335"/>
    </row>
    <row r="972" spans="1:15" s="333" customFormat="1" ht="30" x14ac:dyDescent="0.25">
      <c r="A972" s="796"/>
      <c r="B972" s="331"/>
      <c r="C972" s="331"/>
      <c r="D972" s="335" t="s">
        <v>2322</v>
      </c>
      <c r="E972" s="335" t="s">
        <v>2323</v>
      </c>
      <c r="F972" s="335">
        <v>796</v>
      </c>
      <c r="G972" s="335" t="s">
        <v>107</v>
      </c>
      <c r="H972" s="563">
        <v>344</v>
      </c>
      <c r="I972" s="335" t="s">
        <v>112</v>
      </c>
      <c r="J972" s="335" t="s">
        <v>113</v>
      </c>
      <c r="K972" s="342">
        <v>6880</v>
      </c>
      <c r="L972" s="335"/>
      <c r="M972" s="335"/>
      <c r="N972" s="335"/>
      <c r="O972" s="335"/>
    </row>
    <row r="973" spans="1:15" s="333" customFormat="1" ht="60" x14ac:dyDescent="0.25">
      <c r="A973" s="796"/>
      <c r="B973" s="331"/>
      <c r="C973" s="331"/>
      <c r="D973" s="335" t="s">
        <v>2324</v>
      </c>
      <c r="E973" s="335" t="s">
        <v>2325</v>
      </c>
      <c r="F973" s="335">
        <v>796</v>
      </c>
      <c r="G973" s="335" t="s">
        <v>107</v>
      </c>
      <c r="H973" s="563">
        <v>108</v>
      </c>
      <c r="I973" s="335" t="s">
        <v>112</v>
      </c>
      <c r="J973" s="335" t="s">
        <v>113</v>
      </c>
      <c r="K973" s="342">
        <v>363.96</v>
      </c>
      <c r="L973" s="335"/>
      <c r="M973" s="335"/>
      <c r="N973" s="335"/>
      <c r="O973" s="335"/>
    </row>
    <row r="974" spans="1:15" s="333" customFormat="1" ht="30" x14ac:dyDescent="0.25">
      <c r="A974" s="796"/>
      <c r="B974" s="331"/>
      <c r="C974" s="331"/>
      <c r="D974" s="335" t="s">
        <v>2326</v>
      </c>
      <c r="E974" s="335" t="s">
        <v>2327</v>
      </c>
      <c r="F974" s="335">
        <v>796</v>
      </c>
      <c r="G974" s="335" t="s">
        <v>107</v>
      </c>
      <c r="H974" s="563">
        <v>1281</v>
      </c>
      <c r="I974" s="335" t="s">
        <v>112</v>
      </c>
      <c r="J974" s="335" t="s">
        <v>113</v>
      </c>
      <c r="K974" s="342">
        <v>25620</v>
      </c>
      <c r="L974" s="335"/>
      <c r="M974" s="335"/>
      <c r="N974" s="335"/>
      <c r="O974" s="335"/>
    </row>
    <row r="975" spans="1:15" s="333" customFormat="1" ht="135" x14ac:dyDescent="0.25">
      <c r="A975" s="796"/>
      <c r="B975" s="331"/>
      <c r="C975" s="331"/>
      <c r="D975" s="335" t="s">
        <v>2328</v>
      </c>
      <c r="E975" s="335" t="s">
        <v>3116</v>
      </c>
      <c r="F975" s="335">
        <v>796</v>
      </c>
      <c r="G975" s="335" t="s">
        <v>107</v>
      </c>
      <c r="H975" s="563">
        <v>10</v>
      </c>
      <c r="I975" s="335" t="s">
        <v>112</v>
      </c>
      <c r="J975" s="335" t="s">
        <v>113</v>
      </c>
      <c r="K975" s="342">
        <v>27398.2</v>
      </c>
      <c r="L975" s="335"/>
      <c r="M975" s="335"/>
      <c r="N975" s="335"/>
      <c r="O975" s="335"/>
    </row>
    <row r="976" spans="1:15" s="333" customFormat="1" ht="135" x14ac:dyDescent="0.25">
      <c r="A976" s="796"/>
      <c r="B976" s="331"/>
      <c r="C976" s="331"/>
      <c r="D976" s="335" t="s">
        <v>2329</v>
      </c>
      <c r="E976" s="335" t="s">
        <v>3117</v>
      </c>
      <c r="F976" s="335">
        <v>796</v>
      </c>
      <c r="G976" s="335" t="s">
        <v>107</v>
      </c>
      <c r="H976" s="563">
        <v>134.75</v>
      </c>
      <c r="I976" s="335" t="s">
        <v>112</v>
      </c>
      <c r="J976" s="335" t="s">
        <v>113</v>
      </c>
      <c r="K976" s="342">
        <v>21560</v>
      </c>
      <c r="L976" s="335"/>
      <c r="M976" s="335"/>
      <c r="N976" s="335"/>
      <c r="O976" s="335"/>
    </row>
    <row r="977" spans="1:15" s="333" customFormat="1" ht="135" x14ac:dyDescent="0.25">
      <c r="A977" s="796"/>
      <c r="B977" s="331"/>
      <c r="C977" s="331"/>
      <c r="D977" s="335" t="s">
        <v>2330</v>
      </c>
      <c r="E977" s="335" t="s">
        <v>3117</v>
      </c>
      <c r="F977" s="335">
        <v>796</v>
      </c>
      <c r="G977" s="335" t="s">
        <v>107</v>
      </c>
      <c r="H977" s="563">
        <v>123</v>
      </c>
      <c r="I977" s="335" t="s">
        <v>112</v>
      </c>
      <c r="J977" s="335" t="s">
        <v>113</v>
      </c>
      <c r="K977" s="342">
        <v>25830</v>
      </c>
      <c r="L977" s="335"/>
      <c r="M977" s="335"/>
      <c r="N977" s="335"/>
      <c r="O977" s="335"/>
    </row>
    <row r="978" spans="1:15" s="333" customFormat="1" ht="135" x14ac:dyDescent="0.25">
      <c r="A978" s="796"/>
      <c r="B978" s="331"/>
      <c r="C978" s="331"/>
      <c r="D978" s="335" t="s">
        <v>2331</v>
      </c>
      <c r="E978" s="335" t="s">
        <v>3117</v>
      </c>
      <c r="F978" s="335">
        <v>796</v>
      </c>
      <c r="G978" s="335" t="s">
        <v>107</v>
      </c>
      <c r="H978" s="563">
        <v>240</v>
      </c>
      <c r="I978" s="335" t="s">
        <v>112</v>
      </c>
      <c r="J978" s="335" t="s">
        <v>113</v>
      </c>
      <c r="K978" s="342">
        <v>93600</v>
      </c>
      <c r="L978" s="335"/>
      <c r="M978" s="335"/>
      <c r="N978" s="335"/>
      <c r="O978" s="335"/>
    </row>
    <row r="979" spans="1:15" s="333" customFormat="1" ht="135" x14ac:dyDescent="0.25">
      <c r="A979" s="796"/>
      <c r="B979" s="331"/>
      <c r="C979" s="331"/>
      <c r="D979" s="335" t="s">
        <v>2332</v>
      </c>
      <c r="E979" s="335" t="s">
        <v>3117</v>
      </c>
      <c r="F979" s="335">
        <v>796</v>
      </c>
      <c r="G979" s="335" t="s">
        <v>107</v>
      </c>
      <c r="H979" s="563">
        <v>288</v>
      </c>
      <c r="I979" s="335" t="s">
        <v>112</v>
      </c>
      <c r="J979" s="335" t="s">
        <v>113</v>
      </c>
      <c r="K979" s="342">
        <v>63360</v>
      </c>
      <c r="L979" s="335"/>
      <c r="M979" s="335"/>
      <c r="N979" s="335"/>
      <c r="O979" s="335"/>
    </row>
    <row r="980" spans="1:15" s="333" customFormat="1" ht="135" x14ac:dyDescent="0.25">
      <c r="A980" s="796"/>
      <c r="B980" s="331"/>
      <c r="C980" s="331"/>
      <c r="D980" s="335" t="s">
        <v>2333</v>
      </c>
      <c r="E980" s="335" t="s">
        <v>3117</v>
      </c>
      <c r="F980" s="335">
        <v>796</v>
      </c>
      <c r="G980" s="335" t="s">
        <v>107</v>
      </c>
      <c r="H980" s="563">
        <v>419</v>
      </c>
      <c r="I980" s="335" t="s">
        <v>112</v>
      </c>
      <c r="J980" s="335" t="s">
        <v>113</v>
      </c>
      <c r="K980" s="342">
        <v>138270</v>
      </c>
      <c r="L980" s="335"/>
      <c r="M980" s="335"/>
      <c r="N980" s="335"/>
      <c r="O980" s="335"/>
    </row>
    <row r="981" spans="1:15" s="333" customFormat="1" ht="135" x14ac:dyDescent="0.25">
      <c r="A981" s="796"/>
      <c r="B981" s="331"/>
      <c r="C981" s="331"/>
      <c r="D981" s="335" t="s">
        <v>2334</v>
      </c>
      <c r="E981" s="335" t="s">
        <v>3117</v>
      </c>
      <c r="F981" s="335">
        <v>796</v>
      </c>
      <c r="G981" s="335" t="s">
        <v>107</v>
      </c>
      <c r="H981" s="563">
        <v>372</v>
      </c>
      <c r="I981" s="335" t="s">
        <v>112</v>
      </c>
      <c r="J981" s="335" t="s">
        <v>113</v>
      </c>
      <c r="K981" s="342">
        <v>171120</v>
      </c>
      <c r="L981" s="335"/>
      <c r="M981" s="335"/>
      <c r="N981" s="335"/>
      <c r="O981" s="335"/>
    </row>
    <row r="982" spans="1:15" s="333" customFormat="1" ht="135" x14ac:dyDescent="0.25">
      <c r="A982" s="796"/>
      <c r="B982" s="331"/>
      <c r="C982" s="331"/>
      <c r="D982" s="335" t="s">
        <v>2335</v>
      </c>
      <c r="E982" s="335" t="s">
        <v>3117</v>
      </c>
      <c r="F982" s="335">
        <v>796</v>
      </c>
      <c r="G982" s="335" t="s">
        <v>107</v>
      </c>
      <c r="H982" s="563">
        <v>185</v>
      </c>
      <c r="I982" s="335" t="s">
        <v>112</v>
      </c>
      <c r="J982" s="335" t="s">
        <v>113</v>
      </c>
      <c r="K982" s="342">
        <v>98050</v>
      </c>
      <c r="L982" s="335"/>
      <c r="M982" s="335"/>
      <c r="N982" s="335"/>
      <c r="O982" s="335"/>
    </row>
    <row r="983" spans="1:15" s="333" customFormat="1" ht="30" x14ac:dyDescent="0.25">
      <c r="A983" s="796"/>
      <c r="B983" s="331"/>
      <c r="C983" s="331"/>
      <c r="D983" s="335" t="s">
        <v>2336</v>
      </c>
      <c r="E983" s="335" t="s">
        <v>2337</v>
      </c>
      <c r="F983" s="335">
        <v>796</v>
      </c>
      <c r="G983" s="335" t="s">
        <v>107</v>
      </c>
      <c r="H983" s="563">
        <v>87</v>
      </c>
      <c r="I983" s="335" t="s">
        <v>112</v>
      </c>
      <c r="J983" s="335" t="s">
        <v>113</v>
      </c>
      <c r="K983" s="342">
        <v>18270</v>
      </c>
      <c r="L983" s="335"/>
      <c r="M983" s="335"/>
      <c r="N983" s="335"/>
      <c r="O983" s="335"/>
    </row>
    <row r="984" spans="1:15" s="333" customFormat="1" ht="150" x14ac:dyDescent="0.25">
      <c r="A984" s="796"/>
      <c r="B984" s="331"/>
      <c r="C984" s="331"/>
      <c r="D984" s="335" t="s">
        <v>2338</v>
      </c>
      <c r="E984" s="335" t="s">
        <v>3118</v>
      </c>
      <c r="F984" s="335">
        <v>796</v>
      </c>
      <c r="G984" s="335" t="s">
        <v>107</v>
      </c>
      <c r="H984" s="563">
        <v>1084</v>
      </c>
      <c r="I984" s="335" t="s">
        <v>112</v>
      </c>
      <c r="J984" s="335" t="s">
        <v>113</v>
      </c>
      <c r="K984" s="342">
        <v>162600</v>
      </c>
      <c r="L984" s="335"/>
      <c r="M984" s="335"/>
      <c r="N984" s="335"/>
      <c r="O984" s="335"/>
    </row>
    <row r="985" spans="1:15" s="333" customFormat="1" ht="150" x14ac:dyDescent="0.25">
      <c r="A985" s="796"/>
      <c r="B985" s="331"/>
      <c r="C985" s="331"/>
      <c r="D985" s="335" t="s">
        <v>2339</v>
      </c>
      <c r="E985" s="335" t="s">
        <v>3118</v>
      </c>
      <c r="F985" s="335">
        <v>796</v>
      </c>
      <c r="G985" s="335" t="s">
        <v>107</v>
      </c>
      <c r="H985" s="563">
        <v>477</v>
      </c>
      <c r="I985" s="335" t="s">
        <v>112</v>
      </c>
      <c r="J985" s="335" t="s">
        <v>113</v>
      </c>
      <c r="K985" s="342">
        <v>190800</v>
      </c>
      <c r="L985" s="335"/>
      <c r="M985" s="335"/>
      <c r="N985" s="335"/>
      <c r="O985" s="335"/>
    </row>
    <row r="986" spans="1:15" s="333" customFormat="1" ht="150" x14ac:dyDescent="0.25">
      <c r="A986" s="796"/>
      <c r="B986" s="331"/>
      <c r="C986" s="331"/>
      <c r="D986" s="335" t="s">
        <v>2340</v>
      </c>
      <c r="E986" s="335" t="s">
        <v>3118</v>
      </c>
      <c r="F986" s="335">
        <v>796</v>
      </c>
      <c r="G986" s="335" t="s">
        <v>107</v>
      </c>
      <c r="H986" s="563">
        <v>565</v>
      </c>
      <c r="I986" s="335" t="s">
        <v>112</v>
      </c>
      <c r="J986" s="335" t="s">
        <v>113</v>
      </c>
      <c r="K986" s="342">
        <v>282500</v>
      </c>
      <c r="L986" s="335"/>
      <c r="M986" s="335"/>
      <c r="N986" s="335"/>
      <c r="O986" s="335"/>
    </row>
    <row r="987" spans="1:15" s="333" customFormat="1" ht="150" x14ac:dyDescent="0.25">
      <c r="A987" s="796"/>
      <c r="B987" s="331"/>
      <c r="C987" s="331"/>
      <c r="D987" s="335" t="s">
        <v>2341</v>
      </c>
      <c r="E987" s="335" t="s">
        <v>3118</v>
      </c>
      <c r="F987" s="335">
        <v>796</v>
      </c>
      <c r="G987" s="335" t="s">
        <v>107</v>
      </c>
      <c r="H987" s="563">
        <v>384</v>
      </c>
      <c r="I987" s="335" t="s">
        <v>112</v>
      </c>
      <c r="J987" s="335" t="s">
        <v>113</v>
      </c>
      <c r="K987" s="342">
        <v>422400</v>
      </c>
      <c r="L987" s="335"/>
      <c r="M987" s="335"/>
      <c r="N987" s="335"/>
      <c r="O987" s="335"/>
    </row>
    <row r="988" spans="1:15" s="333" customFormat="1" ht="150" x14ac:dyDescent="0.25">
      <c r="A988" s="796"/>
      <c r="B988" s="331"/>
      <c r="C988" s="331"/>
      <c r="D988" s="335" t="s">
        <v>2342</v>
      </c>
      <c r="E988" s="335" t="s">
        <v>3118</v>
      </c>
      <c r="F988" s="335">
        <v>796</v>
      </c>
      <c r="G988" s="335" t="s">
        <v>107</v>
      </c>
      <c r="H988" s="563">
        <v>809</v>
      </c>
      <c r="I988" s="335" t="s">
        <v>112</v>
      </c>
      <c r="J988" s="335" t="s">
        <v>113</v>
      </c>
      <c r="K988" s="342">
        <v>145620</v>
      </c>
      <c r="L988" s="335"/>
      <c r="M988" s="335"/>
      <c r="N988" s="335"/>
      <c r="O988" s="335"/>
    </row>
    <row r="989" spans="1:15" s="333" customFormat="1" ht="150" x14ac:dyDescent="0.25">
      <c r="A989" s="796"/>
      <c r="B989" s="331"/>
      <c r="C989" s="331"/>
      <c r="D989" s="335" t="s">
        <v>2343</v>
      </c>
      <c r="E989" s="335" t="s">
        <v>3118</v>
      </c>
      <c r="F989" s="335">
        <v>796</v>
      </c>
      <c r="G989" s="335" t="s">
        <v>107</v>
      </c>
      <c r="H989" s="563">
        <v>926</v>
      </c>
      <c r="I989" s="335" t="s">
        <v>112</v>
      </c>
      <c r="J989" s="335" t="s">
        <v>113</v>
      </c>
      <c r="K989" s="342">
        <v>203720</v>
      </c>
      <c r="L989" s="335"/>
      <c r="M989" s="335"/>
      <c r="N989" s="335"/>
      <c r="O989" s="335"/>
    </row>
    <row r="990" spans="1:15" s="333" customFormat="1" ht="150" x14ac:dyDescent="0.25">
      <c r="A990" s="796"/>
      <c r="B990" s="331"/>
      <c r="C990" s="331"/>
      <c r="D990" s="335" t="s">
        <v>2344</v>
      </c>
      <c r="E990" s="335" t="s">
        <v>3118</v>
      </c>
      <c r="F990" s="335">
        <v>796</v>
      </c>
      <c r="G990" s="335" t="s">
        <v>107</v>
      </c>
      <c r="H990" s="563">
        <v>105.4</v>
      </c>
      <c r="I990" s="335" t="s">
        <v>112</v>
      </c>
      <c r="J990" s="335" t="s">
        <v>113</v>
      </c>
      <c r="K990" s="342">
        <v>73780</v>
      </c>
      <c r="L990" s="335"/>
      <c r="M990" s="335"/>
      <c r="N990" s="335"/>
      <c r="O990" s="335"/>
    </row>
    <row r="991" spans="1:15" s="333" customFormat="1" ht="150" x14ac:dyDescent="0.25">
      <c r="A991" s="796"/>
      <c r="B991" s="331"/>
      <c r="C991" s="331"/>
      <c r="D991" s="335" t="s">
        <v>2345</v>
      </c>
      <c r="E991" s="335" t="s">
        <v>3118</v>
      </c>
      <c r="F991" s="335">
        <v>796</v>
      </c>
      <c r="G991" s="335" t="s">
        <v>107</v>
      </c>
      <c r="H991" s="563">
        <v>24</v>
      </c>
      <c r="I991" s="335" t="s">
        <v>112</v>
      </c>
      <c r="J991" s="335" t="s">
        <v>113</v>
      </c>
      <c r="K991" s="342">
        <v>16800</v>
      </c>
      <c r="L991" s="335"/>
      <c r="M991" s="335"/>
      <c r="N991" s="335"/>
      <c r="O991" s="335"/>
    </row>
    <row r="992" spans="1:15" s="333" customFormat="1" ht="150" x14ac:dyDescent="0.25">
      <c r="A992" s="796"/>
      <c r="B992" s="331"/>
      <c r="C992" s="331"/>
      <c r="D992" s="335" t="s">
        <v>2346</v>
      </c>
      <c r="E992" s="335" t="s">
        <v>3118</v>
      </c>
      <c r="F992" s="335">
        <v>796</v>
      </c>
      <c r="G992" s="335" t="s">
        <v>107</v>
      </c>
      <c r="H992" s="563">
        <v>1129</v>
      </c>
      <c r="I992" s="335" t="s">
        <v>112</v>
      </c>
      <c r="J992" s="335" t="s">
        <v>113</v>
      </c>
      <c r="K992" s="342">
        <v>282250</v>
      </c>
      <c r="L992" s="335"/>
      <c r="M992" s="335"/>
      <c r="N992" s="335"/>
      <c r="O992" s="335"/>
    </row>
    <row r="993" spans="1:15" s="333" customFormat="1" ht="150" x14ac:dyDescent="0.25">
      <c r="A993" s="796"/>
      <c r="B993" s="331"/>
      <c r="C993" s="331"/>
      <c r="D993" s="335" t="s">
        <v>2347</v>
      </c>
      <c r="E993" s="335" t="s">
        <v>3118</v>
      </c>
      <c r="F993" s="335">
        <v>796</v>
      </c>
      <c r="G993" s="335" t="s">
        <v>107</v>
      </c>
      <c r="H993" s="563">
        <v>891</v>
      </c>
      <c r="I993" s="335" t="s">
        <v>112</v>
      </c>
      <c r="J993" s="335" t="s">
        <v>113</v>
      </c>
      <c r="K993" s="342">
        <v>222750</v>
      </c>
      <c r="L993" s="335"/>
      <c r="M993" s="335"/>
      <c r="N993" s="335"/>
      <c r="O993" s="335"/>
    </row>
    <row r="994" spans="1:15" s="333" customFormat="1" ht="150" x14ac:dyDescent="0.25">
      <c r="A994" s="796"/>
      <c r="B994" s="331"/>
      <c r="C994" s="331"/>
      <c r="D994" s="335" t="s">
        <v>2348</v>
      </c>
      <c r="E994" s="335" t="s">
        <v>3118</v>
      </c>
      <c r="F994" s="335">
        <v>796</v>
      </c>
      <c r="G994" s="335" t="s">
        <v>107</v>
      </c>
      <c r="H994" s="563">
        <v>340</v>
      </c>
      <c r="I994" s="335" t="s">
        <v>112</v>
      </c>
      <c r="J994" s="335" t="s">
        <v>113</v>
      </c>
      <c r="K994" s="342">
        <v>102000</v>
      </c>
      <c r="L994" s="335"/>
      <c r="M994" s="335"/>
      <c r="N994" s="335"/>
      <c r="O994" s="335"/>
    </row>
    <row r="995" spans="1:15" s="333" customFormat="1" ht="150" x14ac:dyDescent="0.25">
      <c r="A995" s="796"/>
      <c r="B995" s="331"/>
      <c r="C995" s="331"/>
      <c r="D995" s="335" t="s">
        <v>2349</v>
      </c>
      <c r="E995" s="335" t="s">
        <v>3118</v>
      </c>
      <c r="F995" s="335">
        <v>796</v>
      </c>
      <c r="G995" s="335" t="s">
        <v>107</v>
      </c>
      <c r="H995" s="563">
        <v>21</v>
      </c>
      <c r="I995" s="335" t="s">
        <v>112</v>
      </c>
      <c r="J995" s="335" t="s">
        <v>113</v>
      </c>
      <c r="K995" s="342">
        <v>21000</v>
      </c>
      <c r="L995" s="335"/>
      <c r="M995" s="335"/>
      <c r="N995" s="335"/>
      <c r="O995" s="335"/>
    </row>
    <row r="996" spans="1:15" s="333" customFormat="1" ht="150" x14ac:dyDescent="0.25">
      <c r="A996" s="796"/>
      <c r="B996" s="331"/>
      <c r="C996" s="331"/>
      <c r="D996" s="335" t="s">
        <v>2350</v>
      </c>
      <c r="E996" s="335" t="s">
        <v>3118</v>
      </c>
      <c r="F996" s="335">
        <v>796</v>
      </c>
      <c r="G996" s="335" t="s">
        <v>107</v>
      </c>
      <c r="H996" s="563">
        <v>15</v>
      </c>
      <c r="I996" s="335" t="s">
        <v>112</v>
      </c>
      <c r="J996" s="335" t="s">
        <v>113</v>
      </c>
      <c r="K996" s="342">
        <v>31846.799999999999</v>
      </c>
      <c r="L996" s="335"/>
      <c r="M996" s="335"/>
      <c r="N996" s="335"/>
      <c r="O996" s="335"/>
    </row>
    <row r="997" spans="1:15" s="333" customFormat="1" ht="150" x14ac:dyDescent="0.25">
      <c r="A997" s="796"/>
      <c r="B997" s="331"/>
      <c r="C997" s="331"/>
      <c r="D997" s="335" t="s">
        <v>2351</v>
      </c>
      <c r="E997" s="335" t="s">
        <v>3118</v>
      </c>
      <c r="F997" s="335">
        <v>796</v>
      </c>
      <c r="G997" s="335" t="s">
        <v>107</v>
      </c>
      <c r="H997" s="563">
        <v>728</v>
      </c>
      <c r="I997" s="335" t="s">
        <v>112</v>
      </c>
      <c r="J997" s="335" t="s">
        <v>113</v>
      </c>
      <c r="K997" s="342">
        <v>182000</v>
      </c>
      <c r="L997" s="335"/>
      <c r="M997" s="335"/>
      <c r="N997" s="335"/>
      <c r="O997" s="335"/>
    </row>
    <row r="998" spans="1:15" s="333" customFormat="1" ht="150" x14ac:dyDescent="0.25">
      <c r="A998" s="796"/>
      <c r="B998" s="331"/>
      <c r="C998" s="331"/>
      <c r="D998" s="335" t="s">
        <v>2352</v>
      </c>
      <c r="E998" s="335" t="s">
        <v>3118</v>
      </c>
      <c r="F998" s="335">
        <v>796</v>
      </c>
      <c r="G998" s="335" t="s">
        <v>107</v>
      </c>
      <c r="H998" s="563">
        <v>603</v>
      </c>
      <c r="I998" s="335" t="s">
        <v>112</v>
      </c>
      <c r="J998" s="335" t="s">
        <v>113</v>
      </c>
      <c r="K998" s="342">
        <v>180900</v>
      </c>
      <c r="L998" s="335"/>
      <c r="M998" s="335"/>
      <c r="N998" s="335"/>
      <c r="O998" s="335"/>
    </row>
    <row r="999" spans="1:15" s="333" customFormat="1" ht="150" x14ac:dyDescent="0.25">
      <c r="A999" s="796"/>
      <c r="B999" s="331"/>
      <c r="C999" s="331"/>
      <c r="D999" s="335" t="s">
        <v>2353</v>
      </c>
      <c r="E999" s="335" t="s">
        <v>3118</v>
      </c>
      <c r="F999" s="335">
        <v>796</v>
      </c>
      <c r="G999" s="335" t="s">
        <v>107</v>
      </c>
      <c r="H999" s="563">
        <v>455</v>
      </c>
      <c r="I999" s="335" t="s">
        <v>112</v>
      </c>
      <c r="J999" s="335" t="s">
        <v>113</v>
      </c>
      <c r="K999" s="342">
        <v>182000</v>
      </c>
      <c r="L999" s="335"/>
      <c r="M999" s="335"/>
      <c r="N999" s="335"/>
      <c r="O999" s="335"/>
    </row>
    <row r="1000" spans="1:15" s="333" customFormat="1" ht="150" x14ac:dyDescent="0.25">
      <c r="A1000" s="796"/>
      <c r="B1000" s="331"/>
      <c r="C1000" s="331"/>
      <c r="D1000" s="335" t="s">
        <v>2354</v>
      </c>
      <c r="E1000" s="335" t="s">
        <v>3118</v>
      </c>
      <c r="F1000" s="335">
        <v>796</v>
      </c>
      <c r="G1000" s="335" t="s">
        <v>107</v>
      </c>
      <c r="H1000" s="563">
        <v>22</v>
      </c>
      <c r="I1000" s="335" t="s">
        <v>112</v>
      </c>
      <c r="J1000" s="335" t="s">
        <v>113</v>
      </c>
      <c r="K1000" s="342">
        <v>44000</v>
      </c>
      <c r="L1000" s="335"/>
      <c r="M1000" s="335"/>
      <c r="N1000" s="335"/>
      <c r="O1000" s="335"/>
    </row>
    <row r="1001" spans="1:15" s="333" customFormat="1" ht="150" x14ac:dyDescent="0.25">
      <c r="A1001" s="796"/>
      <c r="B1001" s="331"/>
      <c r="C1001" s="331"/>
      <c r="D1001" s="335" t="s">
        <v>2355</v>
      </c>
      <c r="E1001" s="335" t="s">
        <v>3118</v>
      </c>
      <c r="F1001" s="335">
        <v>796</v>
      </c>
      <c r="G1001" s="335" t="s">
        <v>107</v>
      </c>
      <c r="H1001" s="563">
        <v>57</v>
      </c>
      <c r="I1001" s="335" t="s">
        <v>112</v>
      </c>
      <c r="J1001" s="335" t="s">
        <v>113</v>
      </c>
      <c r="K1001" s="342">
        <v>68400</v>
      </c>
      <c r="L1001" s="335"/>
      <c r="M1001" s="335"/>
      <c r="N1001" s="335"/>
      <c r="O1001" s="335"/>
    </row>
    <row r="1002" spans="1:15" s="333" customFormat="1" ht="150" x14ac:dyDescent="0.25">
      <c r="A1002" s="796"/>
      <c r="B1002" s="331"/>
      <c r="C1002" s="331"/>
      <c r="D1002" s="335" t="s">
        <v>2356</v>
      </c>
      <c r="E1002" s="335" t="s">
        <v>3118</v>
      </c>
      <c r="F1002" s="335">
        <v>796</v>
      </c>
      <c r="G1002" s="335" t="s">
        <v>107</v>
      </c>
      <c r="H1002" s="563">
        <v>66</v>
      </c>
      <c r="I1002" s="335" t="s">
        <v>112</v>
      </c>
      <c r="J1002" s="335" t="s">
        <v>113</v>
      </c>
      <c r="K1002" s="342">
        <v>52800</v>
      </c>
      <c r="L1002" s="335"/>
      <c r="M1002" s="335"/>
      <c r="N1002" s="335"/>
      <c r="O1002" s="335"/>
    </row>
    <row r="1003" spans="1:15" s="333" customFormat="1" ht="30" x14ac:dyDescent="0.25">
      <c r="A1003" s="796"/>
      <c r="B1003" s="331"/>
      <c r="C1003" s="331"/>
      <c r="D1003" s="335" t="s">
        <v>2357</v>
      </c>
      <c r="E1003" s="335" t="s">
        <v>2358</v>
      </c>
      <c r="F1003" s="335">
        <v>796</v>
      </c>
      <c r="G1003" s="335" t="s">
        <v>107</v>
      </c>
      <c r="H1003" s="563">
        <v>216</v>
      </c>
      <c r="I1003" s="335" t="s">
        <v>112</v>
      </c>
      <c r="J1003" s="335" t="s">
        <v>113</v>
      </c>
      <c r="K1003" s="342">
        <v>151200</v>
      </c>
      <c r="L1003" s="335"/>
      <c r="M1003" s="335"/>
      <c r="N1003" s="335"/>
      <c r="O1003" s="335"/>
    </row>
    <row r="1004" spans="1:15" s="333" customFormat="1" ht="45" x14ac:dyDescent="0.25">
      <c r="A1004" s="796"/>
      <c r="B1004" s="331"/>
      <c r="C1004" s="331"/>
      <c r="D1004" s="335" t="s">
        <v>2359</v>
      </c>
      <c r="E1004" s="335" t="s">
        <v>2360</v>
      </c>
      <c r="F1004" s="335">
        <v>796</v>
      </c>
      <c r="G1004" s="335" t="s">
        <v>107</v>
      </c>
      <c r="H1004" s="563">
        <v>168</v>
      </c>
      <c r="I1004" s="335" t="s">
        <v>112</v>
      </c>
      <c r="J1004" s="335" t="s">
        <v>113</v>
      </c>
      <c r="K1004" s="342">
        <v>60648</v>
      </c>
      <c r="L1004" s="335"/>
      <c r="M1004" s="335"/>
      <c r="N1004" s="335"/>
      <c r="O1004" s="335"/>
    </row>
    <row r="1005" spans="1:15" s="333" customFormat="1" ht="45" x14ac:dyDescent="0.25">
      <c r="A1005" s="796"/>
      <c r="B1005" s="331"/>
      <c r="C1005" s="331"/>
      <c r="D1005" s="335" t="s">
        <v>2361</v>
      </c>
      <c r="E1005" s="335" t="s">
        <v>2362</v>
      </c>
      <c r="F1005" s="335">
        <v>796</v>
      </c>
      <c r="G1005" s="335" t="s">
        <v>107</v>
      </c>
      <c r="H1005" s="563">
        <v>47</v>
      </c>
      <c r="I1005" s="335" t="s">
        <v>112</v>
      </c>
      <c r="J1005" s="335" t="s">
        <v>113</v>
      </c>
      <c r="K1005" s="342">
        <v>57002.54</v>
      </c>
      <c r="L1005" s="335"/>
      <c r="M1005" s="335"/>
      <c r="N1005" s="335"/>
      <c r="O1005" s="335"/>
    </row>
    <row r="1006" spans="1:15" s="333" customFormat="1" ht="135" x14ac:dyDescent="0.25">
      <c r="A1006" s="796"/>
      <c r="B1006" s="331"/>
      <c r="C1006" s="331"/>
      <c r="D1006" s="335" t="s">
        <v>2363</v>
      </c>
      <c r="E1006" s="335" t="s">
        <v>3122</v>
      </c>
      <c r="F1006" s="335">
        <v>796</v>
      </c>
      <c r="G1006" s="335" t="s">
        <v>107</v>
      </c>
      <c r="H1006" s="563">
        <v>124</v>
      </c>
      <c r="I1006" s="335" t="s">
        <v>112</v>
      </c>
      <c r="J1006" s="335" t="s">
        <v>113</v>
      </c>
      <c r="K1006" s="342">
        <v>80600</v>
      </c>
      <c r="L1006" s="335"/>
      <c r="M1006" s="335"/>
      <c r="N1006" s="335"/>
      <c r="O1006" s="335"/>
    </row>
    <row r="1007" spans="1:15" s="333" customFormat="1" ht="135" x14ac:dyDescent="0.25">
      <c r="A1007" s="796"/>
      <c r="B1007" s="331"/>
      <c r="C1007" s="331"/>
      <c r="D1007" s="335" t="s">
        <v>2364</v>
      </c>
      <c r="E1007" s="335" t="s">
        <v>3122</v>
      </c>
      <c r="F1007" s="335">
        <v>796</v>
      </c>
      <c r="G1007" s="335" t="s">
        <v>107</v>
      </c>
      <c r="H1007" s="563">
        <v>45</v>
      </c>
      <c r="I1007" s="335" t="s">
        <v>112</v>
      </c>
      <c r="J1007" s="335" t="s">
        <v>113</v>
      </c>
      <c r="K1007" s="342">
        <v>27000</v>
      </c>
      <c r="L1007" s="335"/>
      <c r="M1007" s="335"/>
      <c r="N1007" s="335"/>
      <c r="O1007" s="335"/>
    </row>
    <row r="1008" spans="1:15" s="333" customFormat="1" ht="135" x14ac:dyDescent="0.25">
      <c r="A1008" s="796"/>
      <c r="B1008" s="331"/>
      <c r="C1008" s="331"/>
      <c r="D1008" s="335" t="s">
        <v>2365</v>
      </c>
      <c r="E1008" s="335" t="s">
        <v>3119</v>
      </c>
      <c r="F1008" s="335">
        <v>796</v>
      </c>
      <c r="G1008" s="335" t="s">
        <v>107</v>
      </c>
      <c r="H1008" s="563">
        <v>28</v>
      </c>
      <c r="I1008" s="335" t="s">
        <v>112</v>
      </c>
      <c r="J1008" s="335" t="s">
        <v>113</v>
      </c>
      <c r="K1008" s="342">
        <v>58686.879999999997</v>
      </c>
      <c r="L1008" s="335"/>
      <c r="M1008" s="335"/>
      <c r="N1008" s="335"/>
      <c r="O1008" s="335"/>
    </row>
    <row r="1009" spans="1:16" s="333" customFormat="1" ht="120" x14ac:dyDescent="0.25">
      <c r="A1009" s="796"/>
      <c r="B1009" s="331"/>
      <c r="C1009" s="331"/>
      <c r="D1009" s="335" t="s">
        <v>2366</v>
      </c>
      <c r="E1009" s="335" t="s">
        <v>2367</v>
      </c>
      <c r="F1009" s="335">
        <v>796</v>
      </c>
      <c r="G1009" s="335" t="s">
        <v>107</v>
      </c>
      <c r="H1009" s="563">
        <v>420</v>
      </c>
      <c r="I1009" s="335" t="s">
        <v>112</v>
      </c>
      <c r="J1009" s="335" t="s">
        <v>113</v>
      </c>
      <c r="K1009" s="342">
        <v>27300</v>
      </c>
      <c r="L1009" s="335"/>
      <c r="M1009" s="335"/>
      <c r="N1009" s="335"/>
      <c r="O1009" s="335"/>
    </row>
    <row r="1010" spans="1:16" s="333" customFormat="1" ht="105" x14ac:dyDescent="0.25">
      <c r="A1010" s="796"/>
      <c r="B1010" s="331"/>
      <c r="C1010" s="331"/>
      <c r="D1010" s="335" t="s">
        <v>1017</v>
      </c>
      <c r="E1010" s="335" t="s">
        <v>1018</v>
      </c>
      <c r="F1010" s="335">
        <v>796</v>
      </c>
      <c r="G1010" s="335" t="s">
        <v>107</v>
      </c>
      <c r="H1010" s="563">
        <v>1000</v>
      </c>
      <c r="I1010" s="335" t="s">
        <v>112</v>
      </c>
      <c r="J1010" s="335" t="s">
        <v>113</v>
      </c>
      <c r="K1010" s="342">
        <v>25000</v>
      </c>
      <c r="L1010" s="335"/>
      <c r="M1010" s="335"/>
      <c r="N1010" s="335"/>
      <c r="O1010" s="335"/>
    </row>
    <row r="1011" spans="1:16" s="333" customFormat="1" ht="150" x14ac:dyDescent="0.25">
      <c r="A1011" s="796"/>
      <c r="B1011" s="331"/>
      <c r="C1011" s="331"/>
      <c r="D1011" s="335" t="s">
        <v>2368</v>
      </c>
      <c r="E1011" s="335" t="s">
        <v>2369</v>
      </c>
      <c r="F1011" s="335" t="s">
        <v>1235</v>
      </c>
      <c r="G1011" s="335" t="s">
        <v>1441</v>
      </c>
      <c r="H1011" s="563">
        <v>6</v>
      </c>
      <c r="I1011" s="335" t="s">
        <v>112</v>
      </c>
      <c r="J1011" s="335" t="s">
        <v>113</v>
      </c>
      <c r="K1011" s="342">
        <v>6843.78</v>
      </c>
      <c r="L1011" s="335"/>
      <c r="M1011" s="335"/>
      <c r="N1011" s="335"/>
      <c r="O1011" s="335"/>
    </row>
    <row r="1012" spans="1:16" s="333" customFormat="1" ht="150" x14ac:dyDescent="0.25">
      <c r="A1012" s="796"/>
      <c r="B1012" s="331"/>
      <c r="C1012" s="331"/>
      <c r="D1012" s="335" t="s">
        <v>2370</v>
      </c>
      <c r="E1012" s="335" t="s">
        <v>2371</v>
      </c>
      <c r="F1012" s="335" t="s">
        <v>1235</v>
      </c>
      <c r="G1012" s="335" t="s">
        <v>1441</v>
      </c>
      <c r="H1012" s="563">
        <v>170</v>
      </c>
      <c r="I1012" s="335" t="s">
        <v>112</v>
      </c>
      <c r="J1012" s="335" t="s">
        <v>113</v>
      </c>
      <c r="K1012" s="342">
        <v>16078.6</v>
      </c>
      <c r="L1012" s="335"/>
      <c r="M1012" s="335"/>
      <c r="N1012" s="335"/>
      <c r="O1012" s="335"/>
    </row>
    <row r="1013" spans="1:16" s="333" customFormat="1" ht="150" x14ac:dyDescent="0.25">
      <c r="A1013" s="796"/>
      <c r="B1013" s="331"/>
      <c r="C1013" s="331"/>
      <c r="D1013" s="335" t="s">
        <v>2372</v>
      </c>
      <c r="E1013" s="335" t="s">
        <v>2373</v>
      </c>
      <c r="F1013" s="335" t="s">
        <v>1235</v>
      </c>
      <c r="G1013" s="335" t="s">
        <v>1441</v>
      </c>
      <c r="H1013" s="563">
        <v>88</v>
      </c>
      <c r="I1013" s="335" t="s">
        <v>112</v>
      </c>
      <c r="J1013" s="335" t="s">
        <v>113</v>
      </c>
      <c r="K1013" s="342">
        <v>12789.04</v>
      </c>
      <c r="L1013" s="335"/>
      <c r="M1013" s="335"/>
      <c r="N1013" s="335"/>
      <c r="O1013" s="335"/>
    </row>
    <row r="1014" spans="1:16" s="333" customFormat="1" ht="30" x14ac:dyDescent="0.25">
      <c r="A1014" s="796"/>
      <c r="B1014" s="331"/>
      <c r="C1014" s="331"/>
      <c r="D1014" s="335" t="s">
        <v>2374</v>
      </c>
      <c r="E1014" s="335" t="s">
        <v>153</v>
      </c>
      <c r="F1014" s="335">
        <v>796</v>
      </c>
      <c r="G1014" s="335" t="s">
        <v>107</v>
      </c>
      <c r="H1014" s="563">
        <v>15</v>
      </c>
      <c r="I1014" s="335" t="s">
        <v>112</v>
      </c>
      <c r="J1014" s="335" t="s">
        <v>113</v>
      </c>
      <c r="K1014" s="342">
        <v>5415.45</v>
      </c>
      <c r="L1014" s="335"/>
      <c r="M1014" s="335"/>
      <c r="N1014" s="335"/>
      <c r="O1014" s="335"/>
    </row>
    <row r="1015" spans="1:16" s="333" customFormat="1" ht="150" x14ac:dyDescent="0.25">
      <c r="A1015" s="796"/>
      <c r="B1015" s="331"/>
      <c r="C1015" s="331"/>
      <c r="D1015" s="335" t="s">
        <v>2375</v>
      </c>
      <c r="E1015" s="335" t="s">
        <v>3118</v>
      </c>
      <c r="F1015" s="335">
        <v>796</v>
      </c>
      <c r="G1015" s="335" t="s">
        <v>107</v>
      </c>
      <c r="H1015" s="563">
        <v>2</v>
      </c>
      <c r="I1015" s="335" t="s">
        <v>112</v>
      </c>
      <c r="J1015" s="335" t="s">
        <v>113</v>
      </c>
      <c r="K1015" s="342">
        <v>2000</v>
      </c>
      <c r="L1015" s="335"/>
      <c r="M1015" s="472"/>
      <c r="N1015" s="335"/>
      <c r="O1015" s="335"/>
    </row>
    <row r="1016" spans="1:16" s="333" customFormat="1" ht="30" x14ac:dyDescent="0.25">
      <c r="A1016" s="799"/>
      <c r="B1016" s="331"/>
      <c r="C1016" s="331"/>
      <c r="D1016" s="335" t="s">
        <v>1516</v>
      </c>
      <c r="E1016" s="335" t="s">
        <v>153</v>
      </c>
      <c r="F1016" s="335">
        <v>796</v>
      </c>
      <c r="G1016" s="335" t="s">
        <v>107</v>
      </c>
      <c r="H1016" s="563">
        <v>2</v>
      </c>
      <c r="I1016" s="335" t="s">
        <v>112</v>
      </c>
      <c r="J1016" s="335" t="s">
        <v>113</v>
      </c>
      <c r="K1016" s="342">
        <v>1726</v>
      </c>
      <c r="L1016" s="335"/>
      <c r="M1016" s="335"/>
      <c r="N1016" s="335"/>
      <c r="O1016" s="335"/>
    </row>
    <row r="1017" spans="1:16" s="333" customFormat="1" ht="85.5" x14ac:dyDescent="0.25">
      <c r="A1017" s="473">
        <v>156</v>
      </c>
      <c r="B1017" s="474" t="s">
        <v>0</v>
      </c>
      <c r="C1017" s="474" t="s">
        <v>1</v>
      </c>
      <c r="D1017" s="475" t="s">
        <v>2388</v>
      </c>
      <c r="E1017" s="474" t="s">
        <v>3</v>
      </c>
      <c r="F1017" s="475">
        <v>233</v>
      </c>
      <c r="G1017" s="474" t="s">
        <v>4</v>
      </c>
      <c r="H1017" s="598" t="s">
        <v>2389</v>
      </c>
      <c r="I1017" s="472" t="s">
        <v>2225</v>
      </c>
      <c r="J1017" s="472" t="s">
        <v>2402</v>
      </c>
      <c r="K1017" s="476">
        <v>2270190</v>
      </c>
      <c r="L1017" s="477" t="s">
        <v>1300</v>
      </c>
      <c r="M1017" s="478" t="s">
        <v>8</v>
      </c>
      <c r="N1017" s="474" t="s">
        <v>9</v>
      </c>
      <c r="O1017" s="474" t="s">
        <v>171</v>
      </c>
    </row>
    <row r="1018" spans="1:16" s="333" customFormat="1" ht="57" x14ac:dyDescent="0.25">
      <c r="A1018" s="479">
        <v>157</v>
      </c>
      <c r="B1018" s="480" t="s">
        <v>3189</v>
      </c>
      <c r="C1018" s="480" t="s">
        <v>3190</v>
      </c>
      <c r="D1018" s="480" t="s">
        <v>3239</v>
      </c>
      <c r="E1018" s="480" t="s">
        <v>3191</v>
      </c>
      <c r="F1018" s="481">
        <v>796</v>
      </c>
      <c r="G1018" s="480" t="s">
        <v>17</v>
      </c>
      <c r="H1018" s="599">
        <v>107900</v>
      </c>
      <c r="I1018" s="481" t="s">
        <v>355</v>
      </c>
      <c r="J1018" s="481" t="s">
        <v>2789</v>
      </c>
      <c r="K1018" s="482">
        <v>764335</v>
      </c>
      <c r="L1018" s="480" t="s">
        <v>1300</v>
      </c>
      <c r="M1018" s="480" t="s">
        <v>8</v>
      </c>
      <c r="N1018" s="480" t="s">
        <v>22</v>
      </c>
      <c r="O1018" s="331" t="s">
        <v>23</v>
      </c>
      <c r="P1018" s="363"/>
    </row>
    <row r="1019" spans="1:16" s="333" customFormat="1" ht="45" x14ac:dyDescent="0.25">
      <c r="A1019" s="483"/>
      <c r="B1019" s="484"/>
      <c r="C1019" s="484"/>
      <c r="D1019" s="484" t="s">
        <v>3193</v>
      </c>
      <c r="E1019" s="484" t="s">
        <v>3194</v>
      </c>
      <c r="F1019" s="485">
        <v>796</v>
      </c>
      <c r="G1019" s="484" t="s">
        <v>17</v>
      </c>
      <c r="H1019" s="600">
        <v>57200</v>
      </c>
      <c r="I1019" s="485" t="s">
        <v>355</v>
      </c>
      <c r="J1019" s="485" t="s">
        <v>2789</v>
      </c>
      <c r="K1019" s="486">
        <v>457600</v>
      </c>
      <c r="L1019" s="484"/>
      <c r="M1019" s="484" t="s">
        <v>8</v>
      </c>
      <c r="N1019" s="484"/>
      <c r="O1019" s="484"/>
      <c r="P1019" s="363"/>
    </row>
    <row r="1020" spans="1:16" s="333" customFormat="1" ht="45" x14ac:dyDescent="0.25">
      <c r="A1020" s="487"/>
      <c r="B1020" s="484"/>
      <c r="C1020" s="484"/>
      <c r="D1020" s="484" t="s">
        <v>3195</v>
      </c>
      <c r="E1020" s="484" t="s">
        <v>3196</v>
      </c>
      <c r="F1020" s="485">
        <v>796</v>
      </c>
      <c r="G1020" s="484" t="s">
        <v>17</v>
      </c>
      <c r="H1020" s="600">
        <v>50700</v>
      </c>
      <c r="I1020" s="485" t="s">
        <v>355</v>
      </c>
      <c r="J1020" s="485" t="s">
        <v>2789</v>
      </c>
      <c r="K1020" s="486">
        <v>306735</v>
      </c>
      <c r="L1020" s="484"/>
      <c r="M1020" s="484" t="s">
        <v>8</v>
      </c>
      <c r="N1020" s="484"/>
      <c r="O1020" s="484"/>
      <c r="P1020" s="363"/>
    </row>
    <row r="1021" spans="1:16" s="333" customFormat="1" ht="57" x14ac:dyDescent="0.25">
      <c r="A1021" s="479">
        <v>158</v>
      </c>
      <c r="B1021" s="480" t="s">
        <v>3189</v>
      </c>
      <c r="C1021" s="480" t="s">
        <v>3197</v>
      </c>
      <c r="D1021" s="480" t="s">
        <v>3240</v>
      </c>
      <c r="E1021" s="480" t="s">
        <v>3198</v>
      </c>
      <c r="F1021" s="481">
        <v>796</v>
      </c>
      <c r="G1021" s="480" t="s">
        <v>17</v>
      </c>
      <c r="H1021" s="599">
        <v>817074</v>
      </c>
      <c r="I1021" s="481" t="s">
        <v>112</v>
      </c>
      <c r="J1021" s="481" t="s">
        <v>113</v>
      </c>
      <c r="K1021" s="482">
        <v>1218133.04</v>
      </c>
      <c r="L1021" s="480" t="s">
        <v>1300</v>
      </c>
      <c r="M1021" s="480" t="s">
        <v>8</v>
      </c>
      <c r="N1021" s="480" t="s">
        <v>22</v>
      </c>
      <c r="O1021" s="331" t="s">
        <v>23</v>
      </c>
      <c r="P1021" s="363"/>
    </row>
    <row r="1022" spans="1:16" s="333" customFormat="1" ht="45" x14ac:dyDescent="0.25">
      <c r="A1022" s="483"/>
      <c r="B1022" s="484"/>
      <c r="C1022" s="484"/>
      <c r="D1022" s="484" t="s">
        <v>3200</v>
      </c>
      <c r="E1022" s="484" t="s">
        <v>3201</v>
      </c>
      <c r="F1022" s="485">
        <v>796</v>
      </c>
      <c r="G1022" s="484" t="s">
        <v>17</v>
      </c>
      <c r="H1022" s="600">
        <v>2100</v>
      </c>
      <c r="I1022" s="485" t="s">
        <v>112</v>
      </c>
      <c r="J1022" s="485" t="s">
        <v>2850</v>
      </c>
      <c r="K1022" s="486">
        <v>38220</v>
      </c>
      <c r="L1022" s="484"/>
      <c r="M1022" s="484" t="s">
        <v>8</v>
      </c>
      <c r="N1022" s="484"/>
      <c r="O1022" s="484"/>
      <c r="P1022" s="363"/>
    </row>
    <row r="1023" spans="1:16" s="333" customFormat="1" ht="30" x14ac:dyDescent="0.25">
      <c r="A1023" s="483"/>
      <c r="B1023" s="484"/>
      <c r="C1023" s="484"/>
      <c r="D1023" s="484" t="s">
        <v>3202</v>
      </c>
      <c r="E1023" s="484" t="s">
        <v>3203</v>
      </c>
      <c r="F1023" s="485">
        <v>796</v>
      </c>
      <c r="G1023" s="484" t="s">
        <v>17</v>
      </c>
      <c r="H1023" s="600">
        <v>4150</v>
      </c>
      <c r="I1023" s="485" t="s">
        <v>112</v>
      </c>
      <c r="J1023" s="485" t="s">
        <v>2850</v>
      </c>
      <c r="K1023" s="486">
        <v>26394</v>
      </c>
      <c r="L1023" s="484"/>
      <c r="M1023" s="484" t="s">
        <v>8</v>
      </c>
      <c r="N1023" s="484"/>
      <c r="O1023" s="484"/>
      <c r="P1023" s="363"/>
    </row>
    <row r="1024" spans="1:16" s="333" customFormat="1" ht="60" x14ac:dyDescent="0.25">
      <c r="A1024" s="483"/>
      <c r="B1024" s="484"/>
      <c r="C1024" s="484"/>
      <c r="D1024" s="484" t="s">
        <v>3204</v>
      </c>
      <c r="E1024" s="484" t="s">
        <v>3205</v>
      </c>
      <c r="F1024" s="485">
        <v>796</v>
      </c>
      <c r="G1024" s="484" t="s">
        <v>17</v>
      </c>
      <c r="H1024" s="600">
        <v>54950</v>
      </c>
      <c r="I1024" s="485" t="s">
        <v>355</v>
      </c>
      <c r="J1024" s="485" t="s">
        <v>2789</v>
      </c>
      <c r="K1024" s="486">
        <v>140122.5</v>
      </c>
      <c r="L1024" s="484"/>
      <c r="M1024" s="484" t="s">
        <v>8</v>
      </c>
      <c r="N1024" s="484"/>
      <c r="O1024" s="484"/>
      <c r="P1024" s="363"/>
    </row>
    <row r="1025" spans="1:16" s="333" customFormat="1" ht="45" x14ac:dyDescent="0.25">
      <c r="A1025" s="483"/>
      <c r="B1025" s="484"/>
      <c r="C1025" s="484"/>
      <c r="D1025" s="484" t="s">
        <v>3206</v>
      </c>
      <c r="E1025" s="484" t="s">
        <v>3207</v>
      </c>
      <c r="F1025" s="485">
        <v>796</v>
      </c>
      <c r="G1025" s="484" t="s">
        <v>17</v>
      </c>
      <c r="H1025" s="600">
        <v>5045</v>
      </c>
      <c r="I1025" s="485" t="s">
        <v>112</v>
      </c>
      <c r="J1025" s="485" t="s">
        <v>3208</v>
      </c>
      <c r="K1025" s="486">
        <v>11754.85</v>
      </c>
      <c r="L1025" s="484"/>
      <c r="M1025" s="484" t="s">
        <v>8</v>
      </c>
      <c r="N1025" s="484"/>
      <c r="O1025" s="484"/>
      <c r="P1025" s="363"/>
    </row>
    <row r="1026" spans="1:16" s="333" customFormat="1" ht="45" x14ac:dyDescent="0.25">
      <c r="A1026" s="483"/>
      <c r="B1026" s="484"/>
      <c r="C1026" s="484"/>
      <c r="D1026" s="484" t="s">
        <v>3209</v>
      </c>
      <c r="E1026" s="484" t="s">
        <v>3210</v>
      </c>
      <c r="F1026" s="485">
        <v>796</v>
      </c>
      <c r="G1026" s="484" t="s">
        <v>17</v>
      </c>
      <c r="H1026" s="600">
        <v>194703</v>
      </c>
      <c r="I1026" s="485" t="s">
        <v>112</v>
      </c>
      <c r="J1026" s="485" t="s">
        <v>3199</v>
      </c>
      <c r="K1026" s="486">
        <v>268690.14</v>
      </c>
      <c r="L1026" s="484"/>
      <c r="M1026" s="484" t="s">
        <v>8</v>
      </c>
      <c r="N1026" s="484"/>
      <c r="O1026" s="484"/>
      <c r="P1026" s="363"/>
    </row>
    <row r="1027" spans="1:16" s="333" customFormat="1" ht="30" x14ac:dyDescent="0.25">
      <c r="A1027" s="483"/>
      <c r="B1027" s="484"/>
      <c r="C1027" s="484"/>
      <c r="D1027" s="484" t="s">
        <v>3211</v>
      </c>
      <c r="E1027" s="484" t="s">
        <v>3212</v>
      </c>
      <c r="F1027" s="485">
        <v>796</v>
      </c>
      <c r="G1027" s="484" t="s">
        <v>17</v>
      </c>
      <c r="H1027" s="600">
        <v>1000</v>
      </c>
      <c r="I1027" s="485" t="s">
        <v>355</v>
      </c>
      <c r="J1027" s="485" t="s">
        <v>2789</v>
      </c>
      <c r="K1027" s="486">
        <v>45760</v>
      </c>
      <c r="L1027" s="484"/>
      <c r="M1027" s="484" t="s">
        <v>8</v>
      </c>
      <c r="N1027" s="484"/>
      <c r="O1027" s="484"/>
      <c r="P1027" s="363"/>
    </row>
    <row r="1028" spans="1:16" s="333" customFormat="1" ht="45" x14ac:dyDescent="0.25">
      <c r="A1028" s="483"/>
      <c r="B1028" s="484"/>
      <c r="C1028" s="484"/>
      <c r="D1028" s="484" t="s">
        <v>3213</v>
      </c>
      <c r="E1028" s="484" t="s">
        <v>3214</v>
      </c>
      <c r="F1028" s="485">
        <v>796</v>
      </c>
      <c r="G1028" s="484" t="s">
        <v>17</v>
      </c>
      <c r="H1028" s="600">
        <v>11000</v>
      </c>
      <c r="I1028" s="485" t="s">
        <v>355</v>
      </c>
      <c r="J1028" s="485" t="s">
        <v>2850</v>
      </c>
      <c r="K1028" s="486">
        <v>15950</v>
      </c>
      <c r="L1028" s="484"/>
      <c r="M1028" s="484" t="s">
        <v>8</v>
      </c>
      <c r="N1028" s="484"/>
      <c r="O1028" s="484"/>
      <c r="P1028" s="363"/>
    </row>
    <row r="1029" spans="1:16" s="333" customFormat="1" ht="45" x14ac:dyDescent="0.25">
      <c r="A1029" s="483"/>
      <c r="B1029" s="484"/>
      <c r="C1029" s="484"/>
      <c r="D1029" s="484" t="s">
        <v>3215</v>
      </c>
      <c r="E1029" s="484" t="s">
        <v>3216</v>
      </c>
      <c r="F1029" s="485">
        <v>796</v>
      </c>
      <c r="G1029" s="484" t="s">
        <v>17</v>
      </c>
      <c r="H1029" s="600">
        <v>12505</v>
      </c>
      <c r="I1029" s="485" t="s">
        <v>112</v>
      </c>
      <c r="J1029" s="485" t="s">
        <v>3217</v>
      </c>
      <c r="K1029" s="486">
        <v>12505</v>
      </c>
      <c r="L1029" s="484"/>
      <c r="M1029" s="484" t="s">
        <v>8</v>
      </c>
      <c r="N1029" s="484"/>
      <c r="O1029" s="484"/>
      <c r="P1029" s="363"/>
    </row>
    <row r="1030" spans="1:16" s="333" customFormat="1" ht="45" x14ac:dyDescent="0.25">
      <c r="A1030" s="483"/>
      <c r="B1030" s="484"/>
      <c r="C1030" s="484"/>
      <c r="D1030" s="484" t="s">
        <v>3218</v>
      </c>
      <c r="E1030" s="484" t="s">
        <v>3219</v>
      </c>
      <c r="F1030" s="485">
        <v>796</v>
      </c>
      <c r="G1030" s="484" t="s">
        <v>17</v>
      </c>
      <c r="H1030" s="600">
        <v>30175</v>
      </c>
      <c r="I1030" s="485" t="s">
        <v>112</v>
      </c>
      <c r="J1030" s="485" t="s">
        <v>3220</v>
      </c>
      <c r="K1030" s="486">
        <v>49788.75</v>
      </c>
      <c r="L1030" s="484"/>
      <c r="M1030" s="484" t="s">
        <v>8</v>
      </c>
      <c r="N1030" s="484"/>
      <c r="O1030" s="484"/>
      <c r="P1030" s="363"/>
    </row>
    <row r="1031" spans="1:16" s="333" customFormat="1" ht="60" x14ac:dyDescent="0.25">
      <c r="A1031" s="483"/>
      <c r="B1031" s="484"/>
      <c r="C1031" s="484"/>
      <c r="D1031" s="484" t="s">
        <v>3221</v>
      </c>
      <c r="E1031" s="484" t="s">
        <v>3222</v>
      </c>
      <c r="F1031" s="485">
        <v>796</v>
      </c>
      <c r="G1031" s="484" t="s">
        <v>17</v>
      </c>
      <c r="H1031" s="600">
        <v>1500</v>
      </c>
      <c r="I1031" s="485" t="s">
        <v>112</v>
      </c>
      <c r="J1031" s="485" t="s">
        <v>2787</v>
      </c>
      <c r="K1031" s="486">
        <v>1800</v>
      </c>
      <c r="L1031" s="484"/>
      <c r="M1031" s="484" t="s">
        <v>8</v>
      </c>
      <c r="N1031" s="484"/>
      <c r="O1031" s="484"/>
      <c r="P1031" s="363"/>
    </row>
    <row r="1032" spans="1:16" s="333" customFormat="1" ht="45" x14ac:dyDescent="0.25">
      <c r="A1032" s="483"/>
      <c r="B1032" s="484"/>
      <c r="C1032" s="484"/>
      <c r="D1032" s="484" t="s">
        <v>3223</v>
      </c>
      <c r="E1032" s="484" t="s">
        <v>3224</v>
      </c>
      <c r="F1032" s="485">
        <v>796</v>
      </c>
      <c r="G1032" s="484" t="s">
        <v>17</v>
      </c>
      <c r="H1032" s="600">
        <v>20000</v>
      </c>
      <c r="I1032" s="485" t="s">
        <v>355</v>
      </c>
      <c r="J1032" s="485" t="s">
        <v>2789</v>
      </c>
      <c r="K1032" s="486">
        <v>11800</v>
      </c>
      <c r="L1032" s="484"/>
      <c r="M1032" s="484" t="s">
        <v>8</v>
      </c>
      <c r="N1032" s="484"/>
      <c r="O1032" s="484"/>
      <c r="P1032" s="363"/>
    </row>
    <row r="1033" spans="1:16" s="333" customFormat="1" ht="30" x14ac:dyDescent="0.25">
      <c r="A1033" s="483"/>
      <c r="B1033" s="484"/>
      <c r="C1033" s="484"/>
      <c r="D1033" s="484" t="s">
        <v>3225</v>
      </c>
      <c r="E1033" s="484" t="s">
        <v>3226</v>
      </c>
      <c r="F1033" s="485">
        <v>796</v>
      </c>
      <c r="G1033" s="484" t="s">
        <v>17</v>
      </c>
      <c r="H1033" s="600">
        <v>3000</v>
      </c>
      <c r="I1033" s="485" t="s">
        <v>355</v>
      </c>
      <c r="J1033" s="485" t="s">
        <v>2789</v>
      </c>
      <c r="K1033" s="486">
        <v>11700</v>
      </c>
      <c r="L1033" s="484"/>
      <c r="M1033" s="484" t="s">
        <v>8</v>
      </c>
      <c r="N1033" s="484"/>
      <c r="O1033" s="484"/>
      <c r="P1033" s="363"/>
    </row>
    <row r="1034" spans="1:16" s="333" customFormat="1" ht="30" x14ac:dyDescent="0.25">
      <c r="A1034" s="483"/>
      <c r="B1034" s="484"/>
      <c r="C1034" s="484"/>
      <c r="D1034" s="484" t="s">
        <v>3227</v>
      </c>
      <c r="E1034" s="484" t="s">
        <v>3228</v>
      </c>
      <c r="F1034" s="485">
        <v>796</v>
      </c>
      <c r="G1034" s="484" t="s">
        <v>17</v>
      </c>
      <c r="H1034" s="600">
        <v>55705</v>
      </c>
      <c r="I1034" s="485" t="s">
        <v>112</v>
      </c>
      <c r="J1034" s="485" t="s">
        <v>3229</v>
      </c>
      <c r="K1034" s="486">
        <v>108624.75</v>
      </c>
      <c r="L1034" s="484"/>
      <c r="M1034" s="484" t="s">
        <v>8</v>
      </c>
      <c r="N1034" s="484"/>
      <c r="O1034" s="484"/>
      <c r="P1034" s="363"/>
    </row>
    <row r="1035" spans="1:16" s="333" customFormat="1" ht="30" x14ac:dyDescent="0.25">
      <c r="A1035" s="483"/>
      <c r="B1035" s="484"/>
      <c r="C1035" s="484"/>
      <c r="D1035" s="484" t="s">
        <v>3230</v>
      </c>
      <c r="E1035" s="484" t="s">
        <v>3231</v>
      </c>
      <c r="F1035" s="485">
        <v>796</v>
      </c>
      <c r="G1035" s="484" t="s">
        <v>17</v>
      </c>
      <c r="H1035" s="600">
        <v>1080</v>
      </c>
      <c r="I1035" s="485" t="s">
        <v>112</v>
      </c>
      <c r="J1035" s="485" t="s">
        <v>2831</v>
      </c>
      <c r="K1035" s="486">
        <v>4546.8</v>
      </c>
      <c r="L1035" s="484"/>
      <c r="M1035" s="484" t="s">
        <v>8</v>
      </c>
      <c r="N1035" s="484"/>
      <c r="O1035" s="484"/>
      <c r="P1035" s="363"/>
    </row>
    <row r="1036" spans="1:16" s="333" customFormat="1" ht="45" x14ac:dyDescent="0.25">
      <c r="A1036" s="483"/>
      <c r="B1036" s="484"/>
      <c r="C1036" s="484"/>
      <c r="D1036" s="484" t="s">
        <v>3232</v>
      </c>
      <c r="E1036" s="484" t="s">
        <v>3233</v>
      </c>
      <c r="F1036" s="485">
        <v>796</v>
      </c>
      <c r="G1036" s="484" t="s">
        <v>17</v>
      </c>
      <c r="H1036" s="600">
        <v>320661</v>
      </c>
      <c r="I1036" s="485" t="s">
        <v>112</v>
      </c>
      <c r="J1036" s="485" t="s">
        <v>3234</v>
      </c>
      <c r="K1036" s="486">
        <v>400826.25</v>
      </c>
      <c r="L1036" s="484"/>
      <c r="M1036" s="484" t="s">
        <v>8</v>
      </c>
      <c r="N1036" s="484"/>
      <c r="O1036" s="484"/>
      <c r="P1036" s="363"/>
    </row>
    <row r="1037" spans="1:16" s="333" customFormat="1" ht="45" x14ac:dyDescent="0.25">
      <c r="A1037" s="487"/>
      <c r="B1037" s="484"/>
      <c r="C1037" s="484"/>
      <c r="D1037" s="484" t="s">
        <v>3235</v>
      </c>
      <c r="E1037" s="484" t="s">
        <v>3236</v>
      </c>
      <c r="F1037" s="485">
        <v>796</v>
      </c>
      <c r="G1037" s="484" t="s">
        <v>17</v>
      </c>
      <c r="H1037" s="600">
        <v>99500</v>
      </c>
      <c r="I1037" s="485" t="s">
        <v>112</v>
      </c>
      <c r="J1037" s="485" t="s">
        <v>3237</v>
      </c>
      <c r="K1037" s="486">
        <v>69650</v>
      </c>
      <c r="L1037" s="484"/>
      <c r="M1037" s="484" t="s">
        <v>8</v>
      </c>
      <c r="N1037" s="484"/>
      <c r="O1037" s="484"/>
      <c r="P1037" s="363"/>
    </row>
    <row r="1038" spans="1:16" s="338" customFormat="1" ht="28.5" x14ac:dyDescent="0.2">
      <c r="A1038" s="334">
        <v>160</v>
      </c>
      <c r="B1038" s="331" t="s">
        <v>3865</v>
      </c>
      <c r="C1038" s="331" t="s">
        <v>3263</v>
      </c>
      <c r="D1038" s="331" t="s">
        <v>3866</v>
      </c>
      <c r="E1038" s="331" t="s">
        <v>3867</v>
      </c>
      <c r="F1038" s="331" t="s">
        <v>135</v>
      </c>
      <c r="G1038" s="331" t="s">
        <v>63</v>
      </c>
      <c r="H1038" s="562">
        <v>1</v>
      </c>
      <c r="I1038" s="331" t="s">
        <v>18</v>
      </c>
      <c r="J1038" s="331" t="s">
        <v>33</v>
      </c>
      <c r="K1038" s="332">
        <v>654000</v>
      </c>
      <c r="L1038" s="331" t="s">
        <v>1300</v>
      </c>
      <c r="M1038" s="331" t="s">
        <v>886</v>
      </c>
      <c r="N1038" s="331" t="s">
        <v>22</v>
      </c>
      <c r="O1038" s="331" t="s">
        <v>171</v>
      </c>
    </row>
    <row r="1039" spans="1:16" s="288" customFormat="1" ht="57" x14ac:dyDescent="0.25">
      <c r="A1039" s="789">
        <v>161</v>
      </c>
      <c r="B1039" s="317" t="s">
        <v>3275</v>
      </c>
      <c r="C1039" s="317" t="s">
        <v>3276</v>
      </c>
      <c r="D1039" s="317" t="s">
        <v>3277</v>
      </c>
      <c r="E1039" s="317" t="s">
        <v>3278</v>
      </c>
      <c r="F1039" s="318">
        <v>796</v>
      </c>
      <c r="G1039" s="317" t="s">
        <v>17</v>
      </c>
      <c r="H1039" s="560">
        <v>253</v>
      </c>
      <c r="I1039" s="318" t="s">
        <v>18</v>
      </c>
      <c r="J1039" s="318" t="s">
        <v>2789</v>
      </c>
      <c r="K1039" s="454">
        <v>600018</v>
      </c>
      <c r="L1039" s="317" t="s">
        <v>1300</v>
      </c>
      <c r="M1039" s="317" t="s">
        <v>2915</v>
      </c>
      <c r="N1039" s="331" t="s">
        <v>22</v>
      </c>
      <c r="O1039" s="331" t="s">
        <v>171</v>
      </c>
      <c r="P1039" s="255" t="s">
        <v>3578</v>
      </c>
    </row>
    <row r="1040" spans="1:16" s="288" customFormat="1" ht="30" x14ac:dyDescent="0.25">
      <c r="A1040" s="790"/>
      <c r="B1040" s="322"/>
      <c r="C1040" s="322"/>
      <c r="D1040" s="322" t="s">
        <v>3279</v>
      </c>
      <c r="E1040" s="322" t="s">
        <v>3280</v>
      </c>
      <c r="F1040" s="320">
        <v>796</v>
      </c>
      <c r="G1040" s="322" t="s">
        <v>17</v>
      </c>
      <c r="H1040" s="530">
        <v>4</v>
      </c>
      <c r="I1040" s="320" t="s">
        <v>18</v>
      </c>
      <c r="J1040" s="320" t="s">
        <v>2789</v>
      </c>
      <c r="K1040" s="345">
        <v>46068</v>
      </c>
      <c r="L1040" s="322"/>
      <c r="M1040" s="322"/>
      <c r="N1040" s="322"/>
      <c r="O1040" s="322"/>
    </row>
    <row r="1041" spans="1:19" s="288" customFormat="1" ht="30" x14ac:dyDescent="0.25">
      <c r="A1041" s="790"/>
      <c r="B1041" s="322"/>
      <c r="C1041" s="322"/>
      <c r="D1041" s="322" t="s">
        <v>3281</v>
      </c>
      <c r="E1041" s="322" t="s">
        <v>3282</v>
      </c>
      <c r="F1041" s="320">
        <v>796</v>
      </c>
      <c r="G1041" s="322" t="s">
        <v>17</v>
      </c>
      <c r="H1041" s="530">
        <v>2</v>
      </c>
      <c r="I1041" s="320" t="s">
        <v>18</v>
      </c>
      <c r="J1041" s="320" t="s">
        <v>2789</v>
      </c>
      <c r="K1041" s="345">
        <v>24780</v>
      </c>
      <c r="L1041" s="322"/>
      <c r="M1041" s="322"/>
      <c r="N1041" s="322"/>
      <c r="O1041" s="322"/>
    </row>
    <row r="1042" spans="1:19" s="288" customFormat="1" ht="30" x14ac:dyDescent="0.25">
      <c r="A1042" s="790"/>
      <c r="B1042" s="322"/>
      <c r="C1042" s="322"/>
      <c r="D1042" s="322" t="s">
        <v>3283</v>
      </c>
      <c r="E1042" s="322" t="s">
        <v>3284</v>
      </c>
      <c r="F1042" s="320">
        <v>796</v>
      </c>
      <c r="G1042" s="322" t="s">
        <v>17</v>
      </c>
      <c r="H1042" s="530">
        <v>4</v>
      </c>
      <c r="I1042" s="320" t="s">
        <v>18</v>
      </c>
      <c r="J1042" s="320" t="s">
        <v>2789</v>
      </c>
      <c r="K1042" s="345">
        <v>34372</v>
      </c>
      <c r="L1042" s="322"/>
      <c r="M1042" s="322"/>
      <c r="N1042" s="322"/>
      <c r="O1042" s="322"/>
    </row>
    <row r="1043" spans="1:19" s="288" customFormat="1" ht="30" x14ac:dyDescent="0.25">
      <c r="A1043" s="790"/>
      <c r="B1043" s="322"/>
      <c r="C1043" s="322"/>
      <c r="D1043" s="322" t="s">
        <v>3285</v>
      </c>
      <c r="E1043" s="322" t="s">
        <v>3286</v>
      </c>
      <c r="F1043" s="320">
        <v>796</v>
      </c>
      <c r="G1043" s="322" t="s">
        <v>17</v>
      </c>
      <c r="H1043" s="530">
        <v>2</v>
      </c>
      <c r="I1043" s="320" t="s">
        <v>18</v>
      </c>
      <c r="J1043" s="320" t="s">
        <v>2789</v>
      </c>
      <c r="K1043" s="345">
        <v>68628</v>
      </c>
      <c r="L1043" s="322"/>
      <c r="M1043" s="322"/>
      <c r="N1043" s="322"/>
      <c r="O1043" s="322"/>
    </row>
    <row r="1044" spans="1:19" s="288" customFormat="1" ht="30" x14ac:dyDescent="0.25">
      <c r="A1044" s="790"/>
      <c r="B1044" s="322"/>
      <c r="C1044" s="322"/>
      <c r="D1044" s="322" t="s">
        <v>3287</v>
      </c>
      <c r="E1044" s="322" t="s">
        <v>3288</v>
      </c>
      <c r="F1044" s="320">
        <v>796</v>
      </c>
      <c r="G1044" s="322" t="s">
        <v>17</v>
      </c>
      <c r="H1044" s="530">
        <v>6</v>
      </c>
      <c r="I1044" s="320" t="s">
        <v>18</v>
      </c>
      <c r="J1044" s="320" t="s">
        <v>2789</v>
      </c>
      <c r="K1044" s="345">
        <v>125034</v>
      </c>
      <c r="L1044" s="322"/>
      <c r="M1044" s="322"/>
      <c r="N1044" s="322"/>
      <c r="O1044" s="322"/>
    </row>
    <row r="1045" spans="1:19" s="288" customFormat="1" ht="45" x14ac:dyDescent="0.25">
      <c r="A1045" s="790"/>
      <c r="B1045" s="322"/>
      <c r="C1045" s="322"/>
      <c r="D1045" s="322" t="s">
        <v>3289</v>
      </c>
      <c r="E1045" s="322" t="s">
        <v>3290</v>
      </c>
      <c r="F1045" s="320">
        <v>796</v>
      </c>
      <c r="G1045" s="322" t="s">
        <v>17</v>
      </c>
      <c r="H1045" s="530">
        <v>4</v>
      </c>
      <c r="I1045" s="320" t="s">
        <v>18</v>
      </c>
      <c r="J1045" s="320" t="s">
        <v>2789</v>
      </c>
      <c r="K1045" s="345">
        <v>37220</v>
      </c>
      <c r="L1045" s="322"/>
      <c r="M1045" s="322"/>
      <c r="N1045" s="322"/>
      <c r="O1045" s="322"/>
    </row>
    <row r="1046" spans="1:19" s="288" customFormat="1" ht="30" x14ac:dyDescent="0.25">
      <c r="A1046" s="790"/>
      <c r="B1046" s="322"/>
      <c r="C1046" s="322"/>
      <c r="D1046" s="322" t="s">
        <v>3291</v>
      </c>
      <c r="E1046" s="322" t="s">
        <v>3292</v>
      </c>
      <c r="F1046" s="320">
        <v>796</v>
      </c>
      <c r="G1046" s="322" t="s">
        <v>17</v>
      </c>
      <c r="H1046" s="530">
        <v>4</v>
      </c>
      <c r="I1046" s="320" t="s">
        <v>18</v>
      </c>
      <c r="J1046" s="320" t="s">
        <v>2789</v>
      </c>
      <c r="K1046" s="345">
        <v>37644</v>
      </c>
      <c r="L1046" s="322"/>
      <c r="M1046" s="322"/>
      <c r="N1046" s="322"/>
      <c r="O1046" s="322"/>
    </row>
    <row r="1047" spans="1:19" s="288" customFormat="1" ht="45" x14ac:dyDescent="0.25">
      <c r="A1047" s="790"/>
      <c r="B1047" s="322"/>
      <c r="C1047" s="322"/>
      <c r="D1047" s="322" t="s">
        <v>3293</v>
      </c>
      <c r="E1047" s="322" t="s">
        <v>3294</v>
      </c>
      <c r="F1047" s="320">
        <v>796</v>
      </c>
      <c r="G1047" s="322" t="s">
        <v>17</v>
      </c>
      <c r="H1047" s="530">
        <v>4</v>
      </c>
      <c r="I1047" s="320" t="s">
        <v>18</v>
      </c>
      <c r="J1047" s="320" t="s">
        <v>2789</v>
      </c>
      <c r="K1047" s="345">
        <v>37220</v>
      </c>
      <c r="L1047" s="322"/>
      <c r="M1047" s="322"/>
      <c r="N1047" s="322"/>
      <c r="O1047" s="322"/>
    </row>
    <row r="1048" spans="1:19" s="288" customFormat="1" ht="30" x14ac:dyDescent="0.25">
      <c r="A1048" s="790"/>
      <c r="B1048" s="322"/>
      <c r="C1048" s="322"/>
      <c r="D1048" s="322" t="s">
        <v>3295</v>
      </c>
      <c r="E1048" s="322" t="s">
        <v>3296</v>
      </c>
      <c r="F1048" s="320">
        <v>796</v>
      </c>
      <c r="G1048" s="322" t="s">
        <v>17</v>
      </c>
      <c r="H1048" s="530">
        <v>4</v>
      </c>
      <c r="I1048" s="320" t="s">
        <v>18</v>
      </c>
      <c r="J1048" s="320" t="s">
        <v>2789</v>
      </c>
      <c r="K1048" s="345">
        <v>37644</v>
      </c>
      <c r="L1048" s="322"/>
      <c r="M1048" s="322"/>
      <c r="N1048" s="322"/>
      <c r="O1048" s="322"/>
    </row>
    <row r="1049" spans="1:19" s="288" customFormat="1" x14ac:dyDescent="0.25">
      <c r="A1049" s="790"/>
      <c r="B1049" s="322"/>
      <c r="C1049" s="322"/>
      <c r="D1049" s="322" t="s">
        <v>3297</v>
      </c>
      <c r="E1049" s="322" t="s">
        <v>3298</v>
      </c>
      <c r="F1049" s="320">
        <v>796</v>
      </c>
      <c r="G1049" s="322" t="s">
        <v>17</v>
      </c>
      <c r="H1049" s="530">
        <v>6</v>
      </c>
      <c r="I1049" s="320" t="s">
        <v>18</v>
      </c>
      <c r="J1049" s="320" t="s">
        <v>2789</v>
      </c>
      <c r="K1049" s="345">
        <v>27492</v>
      </c>
      <c r="L1049" s="322"/>
      <c r="M1049" s="322"/>
      <c r="N1049" s="322"/>
      <c r="O1049" s="322"/>
    </row>
    <row r="1050" spans="1:19" s="288" customFormat="1" x14ac:dyDescent="0.25">
      <c r="A1050" s="790"/>
      <c r="B1050" s="322"/>
      <c r="C1050" s="322"/>
      <c r="D1050" s="322" t="s">
        <v>3299</v>
      </c>
      <c r="E1050" s="322" t="s">
        <v>3300</v>
      </c>
      <c r="F1050" s="320">
        <v>796</v>
      </c>
      <c r="G1050" s="322" t="s">
        <v>17</v>
      </c>
      <c r="H1050" s="530">
        <v>4</v>
      </c>
      <c r="I1050" s="320" t="s">
        <v>18</v>
      </c>
      <c r="J1050" s="320" t="s">
        <v>2789</v>
      </c>
      <c r="K1050" s="345">
        <v>4660</v>
      </c>
      <c r="L1050" s="322"/>
      <c r="M1050" s="322"/>
      <c r="N1050" s="322"/>
      <c r="O1050" s="322"/>
    </row>
    <row r="1051" spans="1:19" s="288" customFormat="1" ht="30" x14ac:dyDescent="0.25">
      <c r="A1051" s="790"/>
      <c r="B1051" s="322"/>
      <c r="C1051" s="322"/>
      <c r="D1051" s="322" t="s">
        <v>3301</v>
      </c>
      <c r="E1051" s="322" t="s">
        <v>3302</v>
      </c>
      <c r="F1051" s="320">
        <v>796</v>
      </c>
      <c r="G1051" s="322" t="s">
        <v>17</v>
      </c>
      <c r="H1051" s="530">
        <v>200</v>
      </c>
      <c r="I1051" s="320" t="s">
        <v>18</v>
      </c>
      <c r="J1051" s="320" t="s">
        <v>2789</v>
      </c>
      <c r="K1051" s="345">
        <v>14600</v>
      </c>
      <c r="L1051" s="322"/>
      <c r="M1051" s="322"/>
      <c r="N1051" s="322"/>
      <c r="O1051" s="322"/>
    </row>
    <row r="1052" spans="1:19" s="288" customFormat="1" x14ac:dyDescent="0.25">
      <c r="A1052" s="790"/>
      <c r="B1052" s="322"/>
      <c r="C1052" s="322"/>
      <c r="D1052" s="322" t="s">
        <v>3303</v>
      </c>
      <c r="E1052" s="322" t="s">
        <v>3304</v>
      </c>
      <c r="F1052" s="320">
        <v>796</v>
      </c>
      <c r="G1052" s="322" t="s">
        <v>17</v>
      </c>
      <c r="H1052" s="530">
        <v>4</v>
      </c>
      <c r="I1052" s="320" t="s">
        <v>18</v>
      </c>
      <c r="J1052" s="320" t="s">
        <v>2789</v>
      </c>
      <c r="K1052" s="345">
        <v>44440</v>
      </c>
      <c r="L1052" s="322"/>
      <c r="M1052" s="322"/>
      <c r="N1052" s="322"/>
      <c r="O1052" s="322"/>
    </row>
    <row r="1053" spans="1:19" s="288" customFormat="1" ht="30" x14ac:dyDescent="0.25">
      <c r="A1053" s="790"/>
      <c r="B1053" s="322"/>
      <c r="C1053" s="322"/>
      <c r="D1053" s="322" t="s">
        <v>3305</v>
      </c>
      <c r="E1053" s="322" t="s">
        <v>3306</v>
      </c>
      <c r="F1053" s="320">
        <v>796</v>
      </c>
      <c r="G1053" s="322" t="s">
        <v>17</v>
      </c>
      <c r="H1053" s="530">
        <v>1</v>
      </c>
      <c r="I1053" s="320" t="s">
        <v>18</v>
      </c>
      <c r="J1053" s="320" t="s">
        <v>2789</v>
      </c>
      <c r="K1053" s="345">
        <v>5776</v>
      </c>
      <c r="L1053" s="322"/>
      <c r="M1053" s="322"/>
      <c r="N1053" s="322"/>
      <c r="O1053" s="322"/>
    </row>
    <row r="1054" spans="1:19" s="288" customFormat="1" ht="30" x14ac:dyDescent="0.25">
      <c r="A1054" s="791"/>
      <c r="B1054" s="322"/>
      <c r="C1054" s="322"/>
      <c r="D1054" s="322" t="s">
        <v>3307</v>
      </c>
      <c r="E1054" s="322" t="s">
        <v>3308</v>
      </c>
      <c r="F1054" s="320">
        <v>796</v>
      </c>
      <c r="G1054" s="322" t="s">
        <v>17</v>
      </c>
      <c r="H1054" s="530">
        <v>4</v>
      </c>
      <c r="I1054" s="320" t="s">
        <v>18</v>
      </c>
      <c r="J1054" s="320" t="s">
        <v>2789</v>
      </c>
      <c r="K1054" s="345">
        <v>54440</v>
      </c>
      <c r="L1054" s="322"/>
      <c r="M1054" s="322"/>
      <c r="N1054" s="322"/>
      <c r="O1054" s="322"/>
    </row>
    <row r="1055" spans="1:19" s="288" customFormat="1" ht="28.5" x14ac:dyDescent="0.25">
      <c r="A1055" s="789">
        <v>162</v>
      </c>
      <c r="B1055" s="317" t="s">
        <v>3605</v>
      </c>
      <c r="C1055" s="317" t="s">
        <v>2678</v>
      </c>
      <c r="D1055" s="317" t="s">
        <v>4132</v>
      </c>
      <c r="E1055" s="317" t="s">
        <v>1523</v>
      </c>
      <c r="F1055" s="318" t="s">
        <v>135</v>
      </c>
      <c r="G1055" s="317" t="s">
        <v>63</v>
      </c>
      <c r="H1055" s="560">
        <v>8</v>
      </c>
      <c r="I1055" s="318" t="s">
        <v>1230</v>
      </c>
      <c r="J1055" s="318" t="s">
        <v>4133</v>
      </c>
      <c r="K1055" s="344">
        <v>1195600</v>
      </c>
      <c r="L1055" s="317" t="s">
        <v>2518</v>
      </c>
      <c r="M1055" s="317" t="s">
        <v>2487</v>
      </c>
      <c r="N1055" s="317" t="s">
        <v>22</v>
      </c>
      <c r="O1055" s="317" t="s">
        <v>171</v>
      </c>
      <c r="P1055" s="792" t="s">
        <v>4197</v>
      </c>
      <c r="Q1055" s="317" t="s">
        <v>4193</v>
      </c>
      <c r="R1055" s="288">
        <v>4921</v>
      </c>
      <c r="S1055" s="288">
        <v>4921</v>
      </c>
    </row>
    <row r="1056" spans="1:19" s="288" customFormat="1" ht="30" x14ac:dyDescent="0.25">
      <c r="A1056" s="790"/>
      <c r="B1056" s="322"/>
      <c r="C1056" s="322"/>
      <c r="D1056" s="322" t="s">
        <v>4194</v>
      </c>
      <c r="E1056" s="322" t="s">
        <v>3580</v>
      </c>
      <c r="F1056" s="320" t="s">
        <v>135</v>
      </c>
      <c r="G1056" s="322" t="s">
        <v>63</v>
      </c>
      <c r="H1056" s="530">
        <v>1</v>
      </c>
      <c r="I1056" s="320" t="s">
        <v>1230</v>
      </c>
      <c r="J1056" s="320" t="s">
        <v>2832</v>
      </c>
      <c r="K1056" s="345">
        <v>84000</v>
      </c>
      <c r="L1056" s="322"/>
      <c r="M1056" s="322"/>
      <c r="N1056" s="322"/>
      <c r="O1056" s="322"/>
      <c r="P1056" s="793"/>
      <c r="Q1056" s="322"/>
      <c r="R1056" s="288">
        <v>2</v>
      </c>
    </row>
    <row r="1057" spans="1:18" s="288" customFormat="1" ht="30" x14ac:dyDescent="0.25">
      <c r="A1057" s="790"/>
      <c r="B1057" s="322"/>
      <c r="C1057" s="322"/>
      <c r="D1057" s="322" t="s">
        <v>4195</v>
      </c>
      <c r="E1057" s="322" t="s">
        <v>4196</v>
      </c>
      <c r="F1057" s="320" t="s">
        <v>135</v>
      </c>
      <c r="G1057" s="322" t="s">
        <v>63</v>
      </c>
      <c r="H1057" s="530">
        <v>1</v>
      </c>
      <c r="I1057" s="320" t="s">
        <v>1230</v>
      </c>
      <c r="J1057" s="320" t="s">
        <v>2832</v>
      </c>
      <c r="K1057" s="345">
        <v>84000</v>
      </c>
      <c r="L1057" s="322"/>
      <c r="M1057" s="322"/>
      <c r="N1057" s="322"/>
      <c r="O1057" s="322"/>
      <c r="P1057" s="793"/>
      <c r="Q1057" s="322"/>
      <c r="R1057" s="288">
        <v>2</v>
      </c>
    </row>
    <row r="1058" spans="1:18" s="288" customFormat="1" x14ac:dyDescent="0.25">
      <c r="A1058" s="790"/>
      <c r="B1058" s="322"/>
      <c r="C1058" s="322"/>
      <c r="D1058" s="322" t="s">
        <v>4135</v>
      </c>
      <c r="E1058" s="322" t="s">
        <v>3610</v>
      </c>
      <c r="F1058" s="320" t="s">
        <v>135</v>
      </c>
      <c r="G1058" s="322" t="s">
        <v>63</v>
      </c>
      <c r="H1058" s="530">
        <v>1</v>
      </c>
      <c r="I1058" s="320" t="s">
        <v>1230</v>
      </c>
      <c r="J1058" s="320" t="s">
        <v>2835</v>
      </c>
      <c r="K1058" s="345">
        <v>140700</v>
      </c>
      <c r="L1058" s="322"/>
      <c r="M1058" s="322"/>
      <c r="N1058" s="322"/>
      <c r="O1058" s="322"/>
      <c r="P1058" s="793"/>
      <c r="Q1058" s="322"/>
      <c r="R1058" s="288">
        <v>2</v>
      </c>
    </row>
    <row r="1059" spans="1:18" s="288" customFormat="1" x14ac:dyDescent="0.25">
      <c r="A1059" s="790"/>
      <c r="B1059" s="322"/>
      <c r="C1059" s="322"/>
      <c r="D1059" s="322" t="s">
        <v>4136</v>
      </c>
      <c r="E1059" s="322" t="s">
        <v>3610</v>
      </c>
      <c r="F1059" s="320" t="s">
        <v>135</v>
      </c>
      <c r="G1059" s="322" t="s">
        <v>63</v>
      </c>
      <c r="H1059" s="530">
        <v>1</v>
      </c>
      <c r="I1059" s="320" t="s">
        <v>1230</v>
      </c>
      <c r="J1059" s="320" t="s">
        <v>2835</v>
      </c>
      <c r="K1059" s="345">
        <v>123900</v>
      </c>
      <c r="L1059" s="322"/>
      <c r="M1059" s="322"/>
      <c r="N1059" s="322"/>
      <c r="O1059" s="322"/>
      <c r="P1059" s="793"/>
      <c r="Q1059" s="322"/>
      <c r="R1059" s="288">
        <v>2</v>
      </c>
    </row>
    <row r="1060" spans="1:18" s="288" customFormat="1" x14ac:dyDescent="0.25">
      <c r="A1060" s="790"/>
      <c r="B1060" s="322"/>
      <c r="C1060" s="322"/>
      <c r="D1060" s="322" t="s">
        <v>4137</v>
      </c>
      <c r="E1060" s="322" t="s">
        <v>3610</v>
      </c>
      <c r="F1060" s="320" t="s">
        <v>135</v>
      </c>
      <c r="G1060" s="322" t="s">
        <v>63</v>
      </c>
      <c r="H1060" s="530">
        <v>1</v>
      </c>
      <c r="I1060" s="320" t="s">
        <v>1230</v>
      </c>
      <c r="J1060" s="320" t="s">
        <v>2835</v>
      </c>
      <c r="K1060" s="345">
        <v>88200</v>
      </c>
      <c r="L1060" s="322"/>
      <c r="M1060" s="322"/>
      <c r="N1060" s="322"/>
      <c r="O1060" s="322"/>
      <c r="P1060" s="793"/>
      <c r="Q1060" s="322"/>
      <c r="R1060" s="288">
        <v>2</v>
      </c>
    </row>
    <row r="1061" spans="1:18" s="288" customFormat="1" x14ac:dyDescent="0.25">
      <c r="A1061" s="790"/>
      <c r="B1061" s="322"/>
      <c r="C1061" s="322"/>
      <c r="D1061" s="322" t="s">
        <v>4138</v>
      </c>
      <c r="E1061" s="322" t="s">
        <v>3610</v>
      </c>
      <c r="F1061" s="320" t="s">
        <v>135</v>
      </c>
      <c r="G1061" s="322" t="s">
        <v>63</v>
      </c>
      <c r="H1061" s="530">
        <v>1</v>
      </c>
      <c r="I1061" s="320" t="s">
        <v>1230</v>
      </c>
      <c r="J1061" s="320" t="s">
        <v>2835</v>
      </c>
      <c r="K1061" s="345">
        <v>105000</v>
      </c>
      <c r="L1061" s="322"/>
      <c r="M1061" s="322"/>
      <c r="N1061" s="322"/>
      <c r="O1061" s="322"/>
      <c r="P1061" s="793"/>
      <c r="Q1061" s="322"/>
      <c r="R1061" s="288">
        <v>2</v>
      </c>
    </row>
    <row r="1062" spans="1:18" s="288" customFormat="1" ht="30" x14ac:dyDescent="0.25">
      <c r="A1062" s="790"/>
      <c r="B1062" s="322"/>
      <c r="C1062" s="322"/>
      <c r="D1062" s="322" t="s">
        <v>4139</v>
      </c>
      <c r="E1062" s="322" t="s">
        <v>3610</v>
      </c>
      <c r="F1062" s="320" t="s">
        <v>135</v>
      </c>
      <c r="G1062" s="322" t="s">
        <v>63</v>
      </c>
      <c r="H1062" s="530">
        <v>1</v>
      </c>
      <c r="I1062" s="320" t="s">
        <v>1230</v>
      </c>
      <c r="J1062" s="320" t="s">
        <v>3261</v>
      </c>
      <c r="K1062" s="345">
        <v>235200</v>
      </c>
      <c r="L1062" s="322"/>
      <c r="M1062" s="322"/>
      <c r="N1062" s="322"/>
      <c r="O1062" s="322"/>
      <c r="P1062" s="793"/>
      <c r="Q1062" s="322"/>
      <c r="R1062" s="288">
        <v>2</v>
      </c>
    </row>
    <row r="1063" spans="1:18" s="288" customFormat="1" ht="30" x14ac:dyDescent="0.25">
      <c r="A1063" s="791"/>
      <c r="B1063" s="322"/>
      <c r="C1063" s="322"/>
      <c r="D1063" s="322" t="s">
        <v>4140</v>
      </c>
      <c r="E1063" s="322" t="s">
        <v>4141</v>
      </c>
      <c r="F1063" s="320" t="s">
        <v>135</v>
      </c>
      <c r="G1063" s="322" t="s">
        <v>63</v>
      </c>
      <c r="H1063" s="530">
        <v>1</v>
      </c>
      <c r="I1063" s="320" t="s">
        <v>1230</v>
      </c>
      <c r="J1063" s="320" t="s">
        <v>2832</v>
      </c>
      <c r="K1063" s="345">
        <v>334600</v>
      </c>
      <c r="L1063" s="322"/>
      <c r="M1063" s="322"/>
      <c r="N1063" s="322"/>
      <c r="O1063" s="322"/>
      <c r="P1063" s="794"/>
      <c r="Q1063" s="322"/>
      <c r="R1063" s="288">
        <v>2</v>
      </c>
    </row>
    <row r="1064" spans="1:18" s="288" customFormat="1" ht="57" x14ac:dyDescent="0.25">
      <c r="A1064" s="789">
        <v>163</v>
      </c>
      <c r="B1064" s="317" t="s">
        <v>845</v>
      </c>
      <c r="C1064" s="317" t="s">
        <v>846</v>
      </c>
      <c r="D1064" s="317" t="s">
        <v>4142</v>
      </c>
      <c r="E1064" s="317" t="s">
        <v>1523</v>
      </c>
      <c r="F1064" s="318" t="s">
        <v>135</v>
      </c>
      <c r="G1064" s="317" t="s">
        <v>63</v>
      </c>
      <c r="H1064" s="560">
        <v>2</v>
      </c>
      <c r="I1064" s="318" t="s">
        <v>355</v>
      </c>
      <c r="J1064" s="318" t="s">
        <v>2789</v>
      </c>
      <c r="K1064" s="344">
        <v>803000</v>
      </c>
      <c r="L1064" s="317" t="s">
        <v>2518</v>
      </c>
      <c r="M1064" s="317" t="s">
        <v>2518</v>
      </c>
      <c r="N1064" s="317" t="s">
        <v>22</v>
      </c>
      <c r="O1064" s="317" t="s">
        <v>10</v>
      </c>
      <c r="P1064" s="792">
        <v>5506</v>
      </c>
      <c r="Q1064" s="317" t="s">
        <v>3843</v>
      </c>
      <c r="R1064" s="288">
        <v>1</v>
      </c>
    </row>
    <row r="1065" spans="1:18" s="288" customFormat="1" ht="45" x14ac:dyDescent="0.25">
      <c r="A1065" s="790"/>
      <c r="B1065" s="322"/>
      <c r="C1065" s="322"/>
      <c r="D1065" s="322" t="s">
        <v>4143</v>
      </c>
      <c r="E1065" s="322"/>
      <c r="F1065" s="320" t="s">
        <v>135</v>
      </c>
      <c r="G1065" s="322" t="s">
        <v>63</v>
      </c>
      <c r="H1065" s="530">
        <v>1</v>
      </c>
      <c r="I1065" s="320" t="s">
        <v>355</v>
      </c>
      <c r="J1065" s="320" t="s">
        <v>2789</v>
      </c>
      <c r="K1065" s="345">
        <v>403000</v>
      </c>
      <c r="L1065" s="322"/>
      <c r="M1065" s="322"/>
      <c r="N1065" s="322"/>
      <c r="O1065" s="322"/>
      <c r="P1065" s="793"/>
      <c r="Q1065" s="322"/>
      <c r="R1065" s="288">
        <v>2</v>
      </c>
    </row>
    <row r="1066" spans="1:18" s="288" customFormat="1" ht="45" x14ac:dyDescent="0.25">
      <c r="A1066" s="791"/>
      <c r="B1066" s="322"/>
      <c r="C1066" s="322"/>
      <c r="D1066" s="322" t="s">
        <v>4144</v>
      </c>
      <c r="E1066" s="322"/>
      <c r="F1066" s="320" t="s">
        <v>135</v>
      </c>
      <c r="G1066" s="322" t="s">
        <v>63</v>
      </c>
      <c r="H1066" s="530">
        <v>1</v>
      </c>
      <c r="I1066" s="320" t="s">
        <v>355</v>
      </c>
      <c r="J1066" s="320" t="s">
        <v>2789</v>
      </c>
      <c r="K1066" s="345">
        <v>400000</v>
      </c>
      <c r="L1066" s="322"/>
      <c r="M1066" s="322"/>
      <c r="N1066" s="322"/>
      <c r="O1066" s="322"/>
      <c r="P1066" s="794"/>
      <c r="Q1066" s="322"/>
      <c r="R1066" s="288">
        <v>2</v>
      </c>
    </row>
    <row r="1067" spans="1:18" s="288" customFormat="1" ht="28.5" x14ac:dyDescent="0.25">
      <c r="A1067" s="789">
        <v>164</v>
      </c>
      <c r="B1067" s="317" t="s">
        <v>3605</v>
      </c>
      <c r="C1067" s="317" t="s">
        <v>2678</v>
      </c>
      <c r="D1067" s="317" t="s">
        <v>4147</v>
      </c>
      <c r="E1067" s="317"/>
      <c r="F1067" s="623" t="s">
        <v>135</v>
      </c>
      <c r="G1067" s="488" t="s">
        <v>63</v>
      </c>
      <c r="H1067" s="601">
        <v>12</v>
      </c>
      <c r="I1067" s="318" t="s">
        <v>4164</v>
      </c>
      <c r="J1067" s="318" t="s">
        <v>2831</v>
      </c>
      <c r="K1067" s="344">
        <v>1155000</v>
      </c>
      <c r="L1067" s="317" t="s">
        <v>2518</v>
      </c>
      <c r="M1067" s="317" t="s">
        <v>2487</v>
      </c>
      <c r="N1067" s="317" t="s">
        <v>22</v>
      </c>
      <c r="O1067" s="317" t="s">
        <v>171</v>
      </c>
      <c r="P1067" s="792">
        <v>5500</v>
      </c>
      <c r="Q1067" s="317" t="s">
        <v>3736</v>
      </c>
      <c r="R1067" s="288">
        <v>1</v>
      </c>
    </row>
    <row r="1068" spans="1:18" s="288" customFormat="1" x14ac:dyDescent="0.25">
      <c r="A1068" s="790"/>
      <c r="B1068" s="322"/>
      <c r="C1068" s="322"/>
      <c r="D1068" s="322" t="s">
        <v>4148</v>
      </c>
      <c r="E1068" s="322" t="s">
        <v>4149</v>
      </c>
      <c r="F1068" s="623" t="s">
        <v>135</v>
      </c>
      <c r="G1068" s="488" t="s">
        <v>63</v>
      </c>
      <c r="H1068" s="601">
        <v>1</v>
      </c>
      <c r="I1068" s="320" t="s">
        <v>4164</v>
      </c>
      <c r="J1068" s="320" t="s">
        <v>2895</v>
      </c>
      <c r="K1068" s="345">
        <v>70000</v>
      </c>
      <c r="L1068" s="322"/>
      <c r="M1068" s="322"/>
      <c r="N1068" s="322"/>
      <c r="O1068" s="322"/>
      <c r="P1068" s="793"/>
      <c r="Q1068" s="322"/>
      <c r="R1068" s="288">
        <v>2</v>
      </c>
    </row>
    <row r="1069" spans="1:18" s="288" customFormat="1" x14ac:dyDescent="0.25">
      <c r="A1069" s="790"/>
      <c r="B1069" s="322"/>
      <c r="C1069" s="322"/>
      <c r="D1069" s="322" t="s">
        <v>4150</v>
      </c>
      <c r="E1069" s="322" t="s">
        <v>4149</v>
      </c>
      <c r="F1069" s="623" t="s">
        <v>135</v>
      </c>
      <c r="G1069" s="488" t="s">
        <v>63</v>
      </c>
      <c r="H1069" s="601">
        <v>1</v>
      </c>
      <c r="I1069" s="320" t="s">
        <v>4164</v>
      </c>
      <c r="J1069" s="320" t="s">
        <v>2895</v>
      </c>
      <c r="K1069" s="345">
        <v>84000</v>
      </c>
      <c r="L1069" s="322"/>
      <c r="M1069" s="322"/>
      <c r="N1069" s="322"/>
      <c r="O1069" s="322"/>
      <c r="P1069" s="793"/>
      <c r="Q1069" s="322"/>
      <c r="R1069" s="288">
        <v>2</v>
      </c>
    </row>
    <row r="1070" spans="1:18" s="288" customFormat="1" x14ac:dyDescent="0.25">
      <c r="A1070" s="790"/>
      <c r="B1070" s="322"/>
      <c r="C1070" s="322"/>
      <c r="D1070" s="322" t="s">
        <v>4151</v>
      </c>
      <c r="E1070" s="322" t="s">
        <v>4149</v>
      </c>
      <c r="F1070" s="623" t="s">
        <v>135</v>
      </c>
      <c r="G1070" s="488" t="s">
        <v>63</v>
      </c>
      <c r="H1070" s="601">
        <v>1</v>
      </c>
      <c r="I1070" s="320" t="s">
        <v>4164</v>
      </c>
      <c r="J1070" s="320" t="s">
        <v>2895</v>
      </c>
      <c r="K1070" s="345">
        <v>77000</v>
      </c>
      <c r="L1070" s="322"/>
      <c r="M1070" s="322"/>
      <c r="N1070" s="322"/>
      <c r="O1070" s="322"/>
      <c r="P1070" s="793"/>
      <c r="Q1070" s="322"/>
      <c r="R1070" s="288">
        <v>2</v>
      </c>
    </row>
    <row r="1071" spans="1:18" s="288" customFormat="1" x14ac:dyDescent="0.25">
      <c r="A1071" s="790"/>
      <c r="B1071" s="322"/>
      <c r="C1071" s="322"/>
      <c r="D1071" s="322" t="s">
        <v>4152</v>
      </c>
      <c r="E1071" s="322" t="s">
        <v>4149</v>
      </c>
      <c r="F1071" s="623" t="s">
        <v>135</v>
      </c>
      <c r="G1071" s="488" t="s">
        <v>63</v>
      </c>
      <c r="H1071" s="601">
        <v>1</v>
      </c>
      <c r="I1071" s="320" t="s">
        <v>4164</v>
      </c>
      <c r="J1071" s="320" t="s">
        <v>2895</v>
      </c>
      <c r="K1071" s="345">
        <v>102200</v>
      </c>
      <c r="L1071" s="322"/>
      <c r="M1071" s="322"/>
      <c r="N1071" s="322"/>
      <c r="O1071" s="322"/>
      <c r="P1071" s="793"/>
      <c r="Q1071" s="322"/>
      <c r="R1071" s="288">
        <v>2</v>
      </c>
    </row>
    <row r="1072" spans="1:18" s="288" customFormat="1" x14ac:dyDescent="0.25">
      <c r="A1072" s="790"/>
      <c r="B1072" s="322"/>
      <c r="C1072" s="322"/>
      <c r="D1072" s="322" t="s">
        <v>4153</v>
      </c>
      <c r="E1072" s="322" t="s">
        <v>4149</v>
      </c>
      <c r="F1072" s="623" t="s">
        <v>135</v>
      </c>
      <c r="G1072" s="488" t="s">
        <v>63</v>
      </c>
      <c r="H1072" s="601">
        <v>1</v>
      </c>
      <c r="I1072" s="320" t="s">
        <v>4164</v>
      </c>
      <c r="J1072" s="320" t="s">
        <v>2895</v>
      </c>
      <c r="K1072" s="345">
        <v>56000</v>
      </c>
      <c r="L1072" s="322"/>
      <c r="M1072" s="322"/>
      <c r="N1072" s="322"/>
      <c r="O1072" s="322"/>
      <c r="P1072" s="793"/>
      <c r="Q1072" s="322"/>
      <c r="R1072" s="288">
        <v>2</v>
      </c>
    </row>
    <row r="1073" spans="1:19" s="288" customFormat="1" x14ac:dyDescent="0.25">
      <c r="A1073" s="790"/>
      <c r="B1073" s="322"/>
      <c r="C1073" s="322"/>
      <c r="D1073" s="322" t="s">
        <v>4154</v>
      </c>
      <c r="E1073" s="322" t="s">
        <v>4149</v>
      </c>
      <c r="F1073" s="623" t="s">
        <v>135</v>
      </c>
      <c r="G1073" s="488" t="s">
        <v>63</v>
      </c>
      <c r="H1073" s="601">
        <v>1</v>
      </c>
      <c r="I1073" s="320" t="s">
        <v>4164</v>
      </c>
      <c r="J1073" s="320" t="s">
        <v>2895</v>
      </c>
      <c r="K1073" s="345">
        <v>91000</v>
      </c>
      <c r="L1073" s="322"/>
      <c r="M1073" s="322"/>
      <c r="N1073" s="322"/>
      <c r="O1073" s="322"/>
      <c r="P1073" s="793"/>
      <c r="Q1073" s="322"/>
      <c r="R1073" s="288">
        <v>2</v>
      </c>
    </row>
    <row r="1074" spans="1:19" s="288" customFormat="1" x14ac:dyDescent="0.25">
      <c r="A1074" s="790"/>
      <c r="B1074" s="322"/>
      <c r="C1074" s="322"/>
      <c r="D1074" s="322" t="s">
        <v>4155</v>
      </c>
      <c r="E1074" s="322" t="s">
        <v>4149</v>
      </c>
      <c r="F1074" s="623" t="s">
        <v>135</v>
      </c>
      <c r="G1074" s="488" t="s">
        <v>63</v>
      </c>
      <c r="H1074" s="601">
        <v>1</v>
      </c>
      <c r="I1074" s="320" t="s">
        <v>4164</v>
      </c>
      <c r="J1074" s="320" t="s">
        <v>2895</v>
      </c>
      <c r="K1074" s="345">
        <v>107800</v>
      </c>
      <c r="L1074" s="322"/>
      <c r="M1074" s="322"/>
      <c r="N1074" s="322"/>
      <c r="O1074" s="322"/>
      <c r="P1074" s="793"/>
      <c r="Q1074" s="322"/>
      <c r="R1074" s="288">
        <v>2</v>
      </c>
    </row>
    <row r="1075" spans="1:19" s="288" customFormat="1" x14ac:dyDescent="0.25">
      <c r="A1075" s="790"/>
      <c r="B1075" s="322"/>
      <c r="C1075" s="322"/>
      <c r="D1075" s="322" t="s">
        <v>4156</v>
      </c>
      <c r="E1075" s="322" t="s">
        <v>3610</v>
      </c>
      <c r="F1075" s="623" t="s">
        <v>135</v>
      </c>
      <c r="G1075" s="488" t="s">
        <v>63</v>
      </c>
      <c r="H1075" s="601">
        <v>1</v>
      </c>
      <c r="I1075" s="320" t="s">
        <v>4164</v>
      </c>
      <c r="J1075" s="320" t="s">
        <v>2789</v>
      </c>
      <c r="K1075" s="345">
        <v>147000</v>
      </c>
      <c r="L1075" s="322"/>
      <c r="M1075" s="322"/>
      <c r="N1075" s="322"/>
      <c r="O1075" s="322"/>
      <c r="P1075" s="793"/>
      <c r="Q1075" s="322"/>
      <c r="R1075" s="288">
        <v>2</v>
      </c>
    </row>
    <row r="1076" spans="1:19" s="288" customFormat="1" x14ac:dyDescent="0.25">
      <c r="A1076" s="790"/>
      <c r="B1076" s="322"/>
      <c r="C1076" s="322"/>
      <c r="D1076" s="322" t="s">
        <v>4157</v>
      </c>
      <c r="E1076" s="322" t="s">
        <v>4149</v>
      </c>
      <c r="F1076" s="623" t="s">
        <v>135</v>
      </c>
      <c r="G1076" s="488" t="s">
        <v>63</v>
      </c>
      <c r="H1076" s="601">
        <v>1</v>
      </c>
      <c r="I1076" s="320" t="s">
        <v>4164</v>
      </c>
      <c r="J1076" s="320" t="s">
        <v>2789</v>
      </c>
      <c r="K1076" s="345">
        <v>140000</v>
      </c>
      <c r="L1076" s="322"/>
      <c r="M1076" s="322"/>
      <c r="N1076" s="322"/>
      <c r="O1076" s="322"/>
      <c r="P1076" s="793"/>
      <c r="Q1076" s="322"/>
      <c r="R1076" s="288">
        <v>2</v>
      </c>
    </row>
    <row r="1077" spans="1:19" s="288" customFormat="1" x14ac:dyDescent="0.25">
      <c r="A1077" s="790"/>
      <c r="B1077" s="322"/>
      <c r="C1077" s="322"/>
      <c r="D1077" s="322" t="s">
        <v>4158</v>
      </c>
      <c r="E1077" s="322" t="s">
        <v>3610</v>
      </c>
      <c r="F1077" s="623" t="s">
        <v>135</v>
      </c>
      <c r="G1077" s="488" t="s">
        <v>63</v>
      </c>
      <c r="H1077" s="601">
        <v>1</v>
      </c>
      <c r="I1077" s="320" t="s">
        <v>4164</v>
      </c>
      <c r="J1077" s="320" t="s">
        <v>2789</v>
      </c>
      <c r="K1077" s="345">
        <v>196000</v>
      </c>
      <c r="L1077" s="322"/>
      <c r="M1077" s="322"/>
      <c r="N1077" s="322"/>
      <c r="O1077" s="322"/>
      <c r="P1077" s="793"/>
      <c r="Q1077" s="322"/>
      <c r="R1077" s="288">
        <v>2</v>
      </c>
    </row>
    <row r="1078" spans="1:19" s="288" customFormat="1" x14ac:dyDescent="0.25">
      <c r="A1078" s="790"/>
      <c r="B1078" s="322"/>
      <c r="C1078" s="322"/>
      <c r="D1078" s="322" t="s">
        <v>4159</v>
      </c>
      <c r="E1078" s="322" t="s">
        <v>3610</v>
      </c>
      <c r="F1078" s="623" t="s">
        <v>135</v>
      </c>
      <c r="G1078" s="488" t="s">
        <v>63</v>
      </c>
      <c r="H1078" s="601">
        <v>1</v>
      </c>
      <c r="I1078" s="320" t="s">
        <v>4164</v>
      </c>
      <c r="J1078" s="320" t="s">
        <v>2789</v>
      </c>
      <c r="K1078" s="345">
        <v>35000</v>
      </c>
      <c r="L1078" s="322"/>
      <c r="M1078" s="322"/>
      <c r="N1078" s="322"/>
      <c r="O1078" s="322"/>
      <c r="P1078" s="793"/>
      <c r="Q1078" s="322"/>
      <c r="R1078" s="288">
        <v>2</v>
      </c>
    </row>
    <row r="1079" spans="1:19" s="288" customFormat="1" x14ac:dyDescent="0.25">
      <c r="A1079" s="791"/>
      <c r="B1079" s="322"/>
      <c r="C1079" s="322"/>
      <c r="D1079" s="322" t="s">
        <v>4160</v>
      </c>
      <c r="E1079" s="322" t="s">
        <v>3610</v>
      </c>
      <c r="F1079" s="623" t="s">
        <v>135</v>
      </c>
      <c r="G1079" s="488" t="s">
        <v>63</v>
      </c>
      <c r="H1079" s="601">
        <v>1</v>
      </c>
      <c r="I1079" s="320" t="s">
        <v>4164</v>
      </c>
      <c r="J1079" s="320" t="s">
        <v>2789</v>
      </c>
      <c r="K1079" s="345">
        <v>49000</v>
      </c>
      <c r="L1079" s="322"/>
      <c r="M1079" s="322"/>
      <c r="N1079" s="322"/>
      <c r="O1079" s="322"/>
      <c r="P1079" s="794"/>
      <c r="Q1079" s="322"/>
      <c r="R1079" s="288">
        <v>2</v>
      </c>
    </row>
    <row r="1080" spans="1:19" s="288" customFormat="1" ht="28.5" x14ac:dyDescent="0.25">
      <c r="A1080" s="346">
        <v>165</v>
      </c>
      <c r="B1080" s="317" t="s">
        <v>3605</v>
      </c>
      <c r="C1080" s="317" t="s">
        <v>2678</v>
      </c>
      <c r="D1080" s="317" t="s">
        <v>4163</v>
      </c>
      <c r="E1080" s="317"/>
      <c r="F1080" s="623" t="s">
        <v>135</v>
      </c>
      <c r="G1080" s="488" t="s">
        <v>63</v>
      </c>
      <c r="H1080" s="601">
        <v>12</v>
      </c>
      <c r="I1080" s="318" t="s">
        <v>4165</v>
      </c>
      <c r="J1080" s="318" t="s">
        <v>2835</v>
      </c>
      <c r="K1080" s="344">
        <v>1500000</v>
      </c>
      <c r="L1080" s="317" t="s">
        <v>2518</v>
      </c>
      <c r="M1080" s="317" t="s">
        <v>313</v>
      </c>
      <c r="N1080" s="317" t="s">
        <v>22</v>
      </c>
      <c r="O1080" s="317" t="s">
        <v>171</v>
      </c>
      <c r="P1080" s="489" t="s">
        <v>4187</v>
      </c>
      <c r="Q1080" s="317" t="s">
        <v>3736</v>
      </c>
      <c r="R1080" s="288">
        <v>1</v>
      </c>
    </row>
    <row r="1081" spans="1:19" s="288" customFormat="1" ht="42.75" x14ac:dyDescent="0.25">
      <c r="A1081" s="789">
        <v>166</v>
      </c>
      <c r="B1081" s="317" t="s">
        <v>3806</v>
      </c>
      <c r="C1081" s="317" t="s">
        <v>4175</v>
      </c>
      <c r="D1081" s="317" t="s">
        <v>4176</v>
      </c>
      <c r="E1081" s="317" t="s">
        <v>4177</v>
      </c>
      <c r="F1081" s="318"/>
      <c r="G1081" s="317"/>
      <c r="H1081" s="560"/>
      <c r="I1081" s="318" t="s">
        <v>112</v>
      </c>
      <c r="J1081" s="318" t="s">
        <v>2789</v>
      </c>
      <c r="K1081" s="344">
        <v>1820000</v>
      </c>
      <c r="L1081" s="317" t="s">
        <v>2488</v>
      </c>
      <c r="M1081" s="317" t="s">
        <v>2453</v>
      </c>
      <c r="N1081" s="317" t="s">
        <v>22</v>
      </c>
      <c r="O1081" s="317" t="s">
        <v>23</v>
      </c>
      <c r="P1081" s="792">
        <v>2528</v>
      </c>
      <c r="Q1081" s="317" t="s">
        <v>4178</v>
      </c>
      <c r="R1081" s="288">
        <v>1</v>
      </c>
      <c r="S1081" s="288">
        <v>2528</v>
      </c>
    </row>
    <row r="1082" spans="1:19" s="288" customFormat="1" ht="45" x14ac:dyDescent="0.25">
      <c r="A1082" s="790"/>
      <c r="B1082" s="322"/>
      <c r="C1082" s="322"/>
      <c r="D1082" s="322" t="s">
        <v>4179</v>
      </c>
      <c r="E1082" s="322" t="s">
        <v>4180</v>
      </c>
      <c r="F1082" s="320"/>
      <c r="G1082" s="322"/>
      <c r="H1082" s="530"/>
      <c r="I1082" s="320" t="s">
        <v>112</v>
      </c>
      <c r="J1082" s="320" t="s">
        <v>2789</v>
      </c>
      <c r="K1082" s="345">
        <v>120000</v>
      </c>
      <c r="L1082" s="322"/>
      <c r="M1082" s="322"/>
      <c r="N1082" s="322"/>
      <c r="O1082" s="322"/>
      <c r="P1082" s="793"/>
      <c r="Q1082" s="322"/>
      <c r="R1082" s="288">
        <v>2</v>
      </c>
    </row>
    <row r="1083" spans="1:19" s="288" customFormat="1" ht="45" x14ac:dyDescent="0.25">
      <c r="A1083" s="790"/>
      <c r="B1083" s="322"/>
      <c r="C1083" s="322"/>
      <c r="D1083" s="322" t="s">
        <v>4181</v>
      </c>
      <c r="E1083" s="322" t="s">
        <v>4180</v>
      </c>
      <c r="F1083" s="320"/>
      <c r="G1083" s="322"/>
      <c r="H1083" s="530"/>
      <c r="I1083" s="320" t="s">
        <v>112</v>
      </c>
      <c r="J1083" s="320" t="s">
        <v>2789</v>
      </c>
      <c r="K1083" s="345">
        <v>320000</v>
      </c>
      <c r="L1083" s="322"/>
      <c r="M1083" s="322"/>
      <c r="N1083" s="322"/>
      <c r="O1083" s="322"/>
      <c r="P1083" s="793"/>
      <c r="Q1083" s="322"/>
      <c r="R1083" s="288">
        <v>2</v>
      </c>
    </row>
    <row r="1084" spans="1:19" s="288" customFormat="1" ht="45" x14ac:dyDescent="0.25">
      <c r="A1084" s="790"/>
      <c r="B1084" s="322"/>
      <c r="C1084" s="322"/>
      <c r="D1084" s="322" t="s">
        <v>4182</v>
      </c>
      <c r="E1084" s="322" t="s">
        <v>4180</v>
      </c>
      <c r="F1084" s="320"/>
      <c r="G1084" s="322"/>
      <c r="H1084" s="530"/>
      <c r="I1084" s="320" t="s">
        <v>112</v>
      </c>
      <c r="J1084" s="320" t="s">
        <v>2789</v>
      </c>
      <c r="K1084" s="345">
        <v>400000</v>
      </c>
      <c r="L1084" s="322"/>
      <c r="M1084" s="322"/>
      <c r="N1084" s="322"/>
      <c r="O1084" s="322"/>
      <c r="P1084" s="793"/>
      <c r="Q1084" s="322"/>
      <c r="R1084" s="288">
        <v>2</v>
      </c>
    </row>
    <row r="1085" spans="1:19" s="288" customFormat="1" ht="45" x14ac:dyDescent="0.25">
      <c r="A1085" s="790"/>
      <c r="B1085" s="322"/>
      <c r="C1085" s="322"/>
      <c r="D1085" s="322" t="s">
        <v>4183</v>
      </c>
      <c r="E1085" s="322" t="s">
        <v>4180</v>
      </c>
      <c r="F1085" s="320"/>
      <c r="G1085" s="322"/>
      <c r="H1085" s="530"/>
      <c r="I1085" s="320" t="s">
        <v>112</v>
      </c>
      <c r="J1085" s="320" t="s">
        <v>2789</v>
      </c>
      <c r="K1085" s="345">
        <v>480000</v>
      </c>
      <c r="L1085" s="322"/>
      <c r="M1085" s="322"/>
      <c r="N1085" s="322"/>
      <c r="O1085" s="322"/>
      <c r="P1085" s="793"/>
      <c r="Q1085" s="322"/>
      <c r="R1085" s="288">
        <v>2</v>
      </c>
    </row>
    <row r="1086" spans="1:19" s="288" customFormat="1" ht="45" x14ac:dyDescent="0.25">
      <c r="A1086" s="790"/>
      <c r="B1086" s="322"/>
      <c r="C1086" s="322"/>
      <c r="D1086" s="322" t="s">
        <v>4184</v>
      </c>
      <c r="E1086" s="322" t="s">
        <v>4180</v>
      </c>
      <c r="F1086" s="320"/>
      <c r="G1086" s="322"/>
      <c r="H1086" s="530"/>
      <c r="I1086" s="320" t="s">
        <v>112</v>
      </c>
      <c r="J1086" s="320" t="s">
        <v>2789</v>
      </c>
      <c r="K1086" s="345">
        <v>90000</v>
      </c>
      <c r="L1086" s="322"/>
      <c r="M1086" s="322"/>
      <c r="N1086" s="322"/>
      <c r="O1086" s="322"/>
      <c r="P1086" s="793"/>
      <c r="Q1086" s="322"/>
      <c r="R1086" s="288">
        <v>2</v>
      </c>
    </row>
    <row r="1087" spans="1:19" s="288" customFormat="1" ht="45" x14ac:dyDescent="0.25">
      <c r="A1087" s="790"/>
      <c r="B1087" s="322"/>
      <c r="C1087" s="322"/>
      <c r="D1087" s="322" t="s">
        <v>4185</v>
      </c>
      <c r="E1087" s="322" t="s">
        <v>4180</v>
      </c>
      <c r="F1087" s="320"/>
      <c r="G1087" s="322"/>
      <c r="H1087" s="530"/>
      <c r="I1087" s="320" t="s">
        <v>112</v>
      </c>
      <c r="J1087" s="320" t="s">
        <v>2789</v>
      </c>
      <c r="K1087" s="345">
        <v>160000</v>
      </c>
      <c r="L1087" s="322"/>
      <c r="M1087" s="322"/>
      <c r="N1087" s="322"/>
      <c r="O1087" s="322"/>
      <c r="P1087" s="793"/>
      <c r="Q1087" s="322"/>
      <c r="R1087" s="288">
        <v>2</v>
      </c>
    </row>
    <row r="1088" spans="1:19" s="288" customFormat="1" ht="30" x14ac:dyDescent="0.25">
      <c r="A1088" s="791"/>
      <c r="B1088" s="322"/>
      <c r="C1088" s="322"/>
      <c r="D1088" s="322" t="s">
        <v>4186</v>
      </c>
      <c r="E1088" s="322" t="s">
        <v>4180</v>
      </c>
      <c r="F1088" s="320"/>
      <c r="G1088" s="322"/>
      <c r="H1088" s="530"/>
      <c r="I1088" s="320" t="s">
        <v>112</v>
      </c>
      <c r="J1088" s="320" t="s">
        <v>2789</v>
      </c>
      <c r="K1088" s="345">
        <v>250000</v>
      </c>
      <c r="L1088" s="322"/>
      <c r="M1088" s="322"/>
      <c r="N1088" s="322"/>
      <c r="O1088" s="322"/>
      <c r="P1088" s="794"/>
      <c r="Q1088" s="322"/>
      <c r="R1088" s="288">
        <v>2</v>
      </c>
    </row>
    <row r="1089" spans="1:18" s="288" customFormat="1" ht="28.5" x14ac:dyDescent="0.25">
      <c r="A1089" s="789">
        <v>167</v>
      </c>
      <c r="B1089" s="317" t="s">
        <v>3895</v>
      </c>
      <c r="C1089" s="317" t="s">
        <v>3896</v>
      </c>
      <c r="D1089" s="317" t="s">
        <v>3897</v>
      </c>
      <c r="E1089" s="317" t="s">
        <v>881</v>
      </c>
      <c r="F1089" s="318">
        <v>839</v>
      </c>
      <c r="G1089" s="317" t="s">
        <v>17</v>
      </c>
      <c r="H1089" s="560">
        <v>2477</v>
      </c>
      <c r="I1089" s="318" t="s">
        <v>18</v>
      </c>
      <c r="J1089" s="318" t="s">
        <v>2789</v>
      </c>
      <c r="K1089" s="344">
        <v>1503620.62</v>
      </c>
      <c r="L1089" s="317" t="s">
        <v>2518</v>
      </c>
      <c r="M1089" s="317" t="s">
        <v>30</v>
      </c>
      <c r="N1089" s="317" t="s">
        <v>22</v>
      </c>
      <c r="O1089" s="317" t="s">
        <v>23</v>
      </c>
      <c r="P1089" s="792">
        <v>5435</v>
      </c>
      <c r="Q1089" s="317" t="s">
        <v>4134</v>
      </c>
      <c r="R1089" s="288">
        <v>1</v>
      </c>
    </row>
    <row r="1090" spans="1:18" s="288" customFormat="1" ht="105" x14ac:dyDescent="0.25">
      <c r="A1090" s="790"/>
      <c r="B1090" s="322"/>
      <c r="C1090" s="322"/>
      <c r="D1090" s="322" t="s">
        <v>3898</v>
      </c>
      <c r="E1090" s="322" t="s">
        <v>3899</v>
      </c>
      <c r="F1090" s="320">
        <v>796</v>
      </c>
      <c r="G1090" s="322" t="s">
        <v>17</v>
      </c>
      <c r="H1090" s="530">
        <v>2</v>
      </c>
      <c r="I1090" s="320" t="s">
        <v>18</v>
      </c>
      <c r="J1090" s="320" t="s">
        <v>2789</v>
      </c>
      <c r="K1090" s="345">
        <v>8400</v>
      </c>
      <c r="L1090" s="322"/>
      <c r="M1090" s="322"/>
      <c r="N1090" s="322"/>
      <c r="O1090" s="322"/>
      <c r="P1090" s="793"/>
      <c r="Q1090" s="322"/>
      <c r="R1090" s="288">
        <v>2</v>
      </c>
    </row>
    <row r="1091" spans="1:18" s="288" customFormat="1" ht="90" x14ac:dyDescent="0.25">
      <c r="A1091" s="790"/>
      <c r="B1091" s="322"/>
      <c r="C1091" s="322"/>
      <c r="D1091" s="322" t="s">
        <v>2632</v>
      </c>
      <c r="E1091" s="322" t="s">
        <v>3900</v>
      </c>
      <c r="F1091" s="320">
        <v>796</v>
      </c>
      <c r="G1091" s="322" t="s">
        <v>17</v>
      </c>
      <c r="H1091" s="530">
        <v>82</v>
      </c>
      <c r="I1091" s="320" t="s">
        <v>18</v>
      </c>
      <c r="J1091" s="320" t="s">
        <v>2789</v>
      </c>
      <c r="K1091" s="345">
        <v>9020</v>
      </c>
      <c r="L1091" s="322"/>
      <c r="M1091" s="322"/>
      <c r="N1091" s="322"/>
      <c r="O1091" s="322"/>
      <c r="P1091" s="793"/>
      <c r="Q1091" s="322"/>
      <c r="R1091" s="288">
        <v>2</v>
      </c>
    </row>
    <row r="1092" spans="1:18" s="288" customFormat="1" ht="75" x14ac:dyDescent="0.25">
      <c r="A1092" s="790"/>
      <c r="B1092" s="322"/>
      <c r="C1092" s="322"/>
      <c r="D1092" s="322" t="s">
        <v>3901</v>
      </c>
      <c r="E1092" s="322" t="s">
        <v>3902</v>
      </c>
      <c r="F1092" s="320">
        <v>796</v>
      </c>
      <c r="G1092" s="322" t="s">
        <v>17</v>
      </c>
      <c r="H1092" s="530">
        <v>65</v>
      </c>
      <c r="I1092" s="320" t="s">
        <v>18</v>
      </c>
      <c r="J1092" s="320" t="s">
        <v>2789</v>
      </c>
      <c r="K1092" s="345">
        <v>9100</v>
      </c>
      <c r="L1092" s="322"/>
      <c r="M1092" s="322"/>
      <c r="N1092" s="322"/>
      <c r="O1092" s="322"/>
      <c r="P1092" s="793"/>
      <c r="Q1092" s="322"/>
      <c r="R1092" s="288">
        <v>2</v>
      </c>
    </row>
    <row r="1093" spans="1:18" s="288" customFormat="1" ht="45" x14ac:dyDescent="0.25">
      <c r="A1093" s="790"/>
      <c r="B1093" s="322"/>
      <c r="C1093" s="322"/>
      <c r="D1093" s="322" t="s">
        <v>3903</v>
      </c>
      <c r="E1093" s="322" t="s">
        <v>3904</v>
      </c>
      <c r="F1093" s="320">
        <v>796</v>
      </c>
      <c r="G1093" s="322" t="s">
        <v>17</v>
      </c>
      <c r="H1093" s="530">
        <v>12</v>
      </c>
      <c r="I1093" s="320" t="s">
        <v>18</v>
      </c>
      <c r="J1093" s="320" t="s">
        <v>2789</v>
      </c>
      <c r="K1093" s="345">
        <v>1020</v>
      </c>
      <c r="L1093" s="322"/>
      <c r="M1093" s="322"/>
      <c r="N1093" s="322"/>
      <c r="O1093" s="322"/>
      <c r="P1093" s="793"/>
      <c r="Q1093" s="322"/>
      <c r="R1093" s="288">
        <v>2</v>
      </c>
    </row>
    <row r="1094" spans="1:18" s="288" customFormat="1" ht="45" x14ac:dyDescent="0.25">
      <c r="A1094" s="790"/>
      <c r="B1094" s="322"/>
      <c r="C1094" s="322"/>
      <c r="D1094" s="322" t="s">
        <v>3905</v>
      </c>
      <c r="E1094" s="322" t="s">
        <v>3904</v>
      </c>
      <c r="F1094" s="320">
        <v>796</v>
      </c>
      <c r="G1094" s="322" t="s">
        <v>17</v>
      </c>
      <c r="H1094" s="530">
        <v>15</v>
      </c>
      <c r="I1094" s="320" t="s">
        <v>18</v>
      </c>
      <c r="J1094" s="320" t="s">
        <v>2789</v>
      </c>
      <c r="K1094" s="345">
        <v>1980</v>
      </c>
      <c r="L1094" s="322"/>
      <c r="M1094" s="322"/>
      <c r="N1094" s="322"/>
      <c r="O1094" s="322"/>
      <c r="P1094" s="793"/>
      <c r="Q1094" s="322"/>
      <c r="R1094" s="288">
        <v>2</v>
      </c>
    </row>
    <row r="1095" spans="1:18" s="288" customFormat="1" ht="45" x14ac:dyDescent="0.25">
      <c r="A1095" s="790"/>
      <c r="B1095" s="322"/>
      <c r="C1095" s="322"/>
      <c r="D1095" s="322" t="s">
        <v>3906</v>
      </c>
      <c r="E1095" s="322" t="s">
        <v>3904</v>
      </c>
      <c r="F1095" s="320">
        <v>796</v>
      </c>
      <c r="G1095" s="322" t="s">
        <v>17</v>
      </c>
      <c r="H1095" s="530">
        <v>10</v>
      </c>
      <c r="I1095" s="320" t="s">
        <v>18</v>
      </c>
      <c r="J1095" s="320" t="s">
        <v>2789</v>
      </c>
      <c r="K1095" s="345">
        <v>960</v>
      </c>
      <c r="L1095" s="322"/>
      <c r="M1095" s="322"/>
      <c r="N1095" s="322"/>
      <c r="O1095" s="322"/>
      <c r="P1095" s="793"/>
      <c r="Q1095" s="322"/>
      <c r="R1095" s="288">
        <v>2</v>
      </c>
    </row>
    <row r="1096" spans="1:18" s="288" customFormat="1" ht="45" x14ac:dyDescent="0.25">
      <c r="A1096" s="790"/>
      <c r="B1096" s="322"/>
      <c r="C1096" s="322"/>
      <c r="D1096" s="322" t="s">
        <v>3907</v>
      </c>
      <c r="E1096" s="322" t="s">
        <v>3904</v>
      </c>
      <c r="F1096" s="320">
        <v>796</v>
      </c>
      <c r="G1096" s="322" t="s">
        <v>17</v>
      </c>
      <c r="H1096" s="530">
        <v>10</v>
      </c>
      <c r="I1096" s="320" t="s">
        <v>18</v>
      </c>
      <c r="J1096" s="320" t="s">
        <v>2789</v>
      </c>
      <c r="K1096" s="345">
        <v>5000</v>
      </c>
      <c r="L1096" s="322"/>
      <c r="M1096" s="322"/>
      <c r="N1096" s="322"/>
      <c r="O1096" s="322"/>
      <c r="P1096" s="793"/>
      <c r="Q1096" s="322"/>
      <c r="R1096" s="288">
        <v>2</v>
      </c>
    </row>
    <row r="1097" spans="1:18" s="288" customFormat="1" ht="45" x14ac:dyDescent="0.25">
      <c r="A1097" s="790"/>
      <c r="B1097" s="322"/>
      <c r="C1097" s="322"/>
      <c r="D1097" s="322" t="s">
        <v>3908</v>
      </c>
      <c r="E1097" s="322" t="s">
        <v>3904</v>
      </c>
      <c r="F1097" s="320">
        <v>796</v>
      </c>
      <c r="G1097" s="322" t="s">
        <v>17</v>
      </c>
      <c r="H1097" s="530">
        <v>10</v>
      </c>
      <c r="I1097" s="320" t="s">
        <v>18</v>
      </c>
      <c r="J1097" s="320" t="s">
        <v>2789</v>
      </c>
      <c r="K1097" s="345">
        <v>3370</v>
      </c>
      <c r="L1097" s="322"/>
      <c r="M1097" s="322"/>
      <c r="N1097" s="322"/>
      <c r="O1097" s="322"/>
      <c r="P1097" s="793"/>
      <c r="Q1097" s="322"/>
      <c r="R1097" s="288">
        <v>2</v>
      </c>
    </row>
    <row r="1098" spans="1:18" s="288" customFormat="1" ht="45" x14ac:dyDescent="0.25">
      <c r="A1098" s="790"/>
      <c r="B1098" s="322"/>
      <c r="C1098" s="322"/>
      <c r="D1098" s="322" t="s">
        <v>3909</v>
      </c>
      <c r="E1098" s="322" t="s">
        <v>3904</v>
      </c>
      <c r="F1098" s="320">
        <v>796</v>
      </c>
      <c r="G1098" s="322" t="s">
        <v>17</v>
      </c>
      <c r="H1098" s="530">
        <v>15</v>
      </c>
      <c r="I1098" s="320" t="s">
        <v>18</v>
      </c>
      <c r="J1098" s="320" t="s">
        <v>2789</v>
      </c>
      <c r="K1098" s="345">
        <v>7500</v>
      </c>
      <c r="L1098" s="322"/>
      <c r="M1098" s="322"/>
      <c r="N1098" s="322"/>
      <c r="O1098" s="322"/>
      <c r="P1098" s="793"/>
      <c r="Q1098" s="322"/>
      <c r="R1098" s="288">
        <v>2</v>
      </c>
    </row>
    <row r="1099" spans="1:18" s="288" customFormat="1" ht="45" x14ac:dyDescent="0.25">
      <c r="A1099" s="790"/>
      <c r="B1099" s="322"/>
      <c r="C1099" s="322"/>
      <c r="D1099" s="322" t="s">
        <v>3910</v>
      </c>
      <c r="E1099" s="322" t="s">
        <v>3904</v>
      </c>
      <c r="F1099" s="320">
        <v>796</v>
      </c>
      <c r="G1099" s="322" t="s">
        <v>17</v>
      </c>
      <c r="H1099" s="530">
        <v>12</v>
      </c>
      <c r="I1099" s="320" t="s">
        <v>18</v>
      </c>
      <c r="J1099" s="320" t="s">
        <v>2789</v>
      </c>
      <c r="K1099" s="345">
        <v>1440</v>
      </c>
      <c r="L1099" s="322"/>
      <c r="M1099" s="322"/>
      <c r="N1099" s="322"/>
      <c r="O1099" s="322"/>
      <c r="P1099" s="793"/>
      <c r="Q1099" s="322"/>
      <c r="R1099" s="288">
        <v>2</v>
      </c>
    </row>
    <row r="1100" spans="1:18" s="288" customFormat="1" ht="45" x14ac:dyDescent="0.25">
      <c r="A1100" s="790"/>
      <c r="B1100" s="322"/>
      <c r="C1100" s="322"/>
      <c r="D1100" s="322" t="s">
        <v>3911</v>
      </c>
      <c r="E1100" s="322" t="s">
        <v>3904</v>
      </c>
      <c r="F1100" s="320">
        <v>796</v>
      </c>
      <c r="G1100" s="322" t="s">
        <v>17</v>
      </c>
      <c r="H1100" s="530">
        <v>16</v>
      </c>
      <c r="I1100" s="320" t="s">
        <v>18</v>
      </c>
      <c r="J1100" s="320" t="s">
        <v>2789</v>
      </c>
      <c r="K1100" s="345">
        <v>8000</v>
      </c>
      <c r="L1100" s="322"/>
      <c r="M1100" s="322"/>
      <c r="N1100" s="322"/>
      <c r="O1100" s="322"/>
      <c r="P1100" s="793"/>
      <c r="Q1100" s="322"/>
      <c r="R1100" s="288">
        <v>2</v>
      </c>
    </row>
    <row r="1101" spans="1:18" s="288" customFormat="1" ht="45" x14ac:dyDescent="0.25">
      <c r="A1101" s="790"/>
      <c r="B1101" s="322"/>
      <c r="C1101" s="322"/>
      <c r="D1101" s="322" t="s">
        <v>3912</v>
      </c>
      <c r="E1101" s="322" t="s">
        <v>3904</v>
      </c>
      <c r="F1101" s="320">
        <v>796</v>
      </c>
      <c r="G1101" s="322" t="s">
        <v>17</v>
      </c>
      <c r="H1101" s="530">
        <v>6</v>
      </c>
      <c r="I1101" s="320" t="s">
        <v>18</v>
      </c>
      <c r="J1101" s="320" t="s">
        <v>2789</v>
      </c>
      <c r="K1101" s="345">
        <v>3000</v>
      </c>
      <c r="L1101" s="322"/>
      <c r="M1101" s="322"/>
      <c r="N1101" s="322"/>
      <c r="O1101" s="322"/>
      <c r="P1101" s="793"/>
      <c r="Q1101" s="322"/>
      <c r="R1101" s="288">
        <v>2</v>
      </c>
    </row>
    <row r="1102" spans="1:18" s="288" customFormat="1" ht="45" x14ac:dyDescent="0.25">
      <c r="A1102" s="790"/>
      <c r="B1102" s="322"/>
      <c r="C1102" s="322"/>
      <c r="D1102" s="322" t="s">
        <v>3913</v>
      </c>
      <c r="E1102" s="322" t="s">
        <v>3904</v>
      </c>
      <c r="F1102" s="320">
        <v>796</v>
      </c>
      <c r="G1102" s="322" t="s">
        <v>17</v>
      </c>
      <c r="H1102" s="530">
        <v>10</v>
      </c>
      <c r="I1102" s="320" t="s">
        <v>18</v>
      </c>
      <c r="J1102" s="320" t="s">
        <v>2789</v>
      </c>
      <c r="K1102" s="345">
        <v>2776.2</v>
      </c>
      <c r="L1102" s="322"/>
      <c r="M1102" s="322"/>
      <c r="N1102" s="322"/>
      <c r="O1102" s="322"/>
      <c r="P1102" s="793"/>
      <c r="Q1102" s="322"/>
      <c r="R1102" s="288">
        <v>2</v>
      </c>
    </row>
    <row r="1103" spans="1:18" s="288" customFormat="1" ht="45" x14ac:dyDescent="0.25">
      <c r="A1103" s="790"/>
      <c r="B1103" s="322"/>
      <c r="C1103" s="322"/>
      <c r="D1103" s="322" t="s">
        <v>3914</v>
      </c>
      <c r="E1103" s="322" t="s">
        <v>3904</v>
      </c>
      <c r="F1103" s="320">
        <v>796</v>
      </c>
      <c r="G1103" s="322" t="s">
        <v>17</v>
      </c>
      <c r="H1103" s="530">
        <v>5</v>
      </c>
      <c r="I1103" s="320" t="s">
        <v>18</v>
      </c>
      <c r="J1103" s="320" t="s">
        <v>2789</v>
      </c>
      <c r="K1103" s="345">
        <v>1400</v>
      </c>
      <c r="L1103" s="322"/>
      <c r="M1103" s="322"/>
      <c r="N1103" s="322"/>
      <c r="O1103" s="322"/>
      <c r="P1103" s="793"/>
      <c r="Q1103" s="322"/>
      <c r="R1103" s="288">
        <v>2</v>
      </c>
    </row>
    <row r="1104" spans="1:18" s="288" customFormat="1" ht="45" x14ac:dyDescent="0.25">
      <c r="A1104" s="790"/>
      <c r="B1104" s="322"/>
      <c r="C1104" s="322"/>
      <c r="D1104" s="322" t="s">
        <v>3915</v>
      </c>
      <c r="E1104" s="322" t="s">
        <v>3904</v>
      </c>
      <c r="F1104" s="320">
        <v>796</v>
      </c>
      <c r="G1104" s="322" t="s">
        <v>17</v>
      </c>
      <c r="H1104" s="530">
        <v>5</v>
      </c>
      <c r="I1104" s="320" t="s">
        <v>18</v>
      </c>
      <c r="J1104" s="320" t="s">
        <v>2789</v>
      </c>
      <c r="K1104" s="345">
        <v>1800</v>
      </c>
      <c r="L1104" s="322"/>
      <c r="M1104" s="322"/>
      <c r="N1104" s="322"/>
      <c r="O1104" s="322"/>
      <c r="P1104" s="793"/>
      <c r="Q1104" s="322"/>
      <c r="R1104" s="288">
        <v>2</v>
      </c>
    </row>
    <row r="1105" spans="1:18" s="288" customFormat="1" ht="45" x14ac:dyDescent="0.25">
      <c r="A1105" s="790"/>
      <c r="B1105" s="322"/>
      <c r="C1105" s="322"/>
      <c r="D1105" s="322" t="s">
        <v>3916</v>
      </c>
      <c r="E1105" s="322" t="s">
        <v>3904</v>
      </c>
      <c r="F1105" s="320">
        <v>796</v>
      </c>
      <c r="G1105" s="322" t="s">
        <v>17</v>
      </c>
      <c r="H1105" s="530">
        <v>5</v>
      </c>
      <c r="I1105" s="320" t="s">
        <v>18</v>
      </c>
      <c r="J1105" s="320" t="s">
        <v>2789</v>
      </c>
      <c r="K1105" s="345">
        <v>2470</v>
      </c>
      <c r="L1105" s="322"/>
      <c r="M1105" s="322"/>
      <c r="N1105" s="322"/>
      <c r="O1105" s="322"/>
      <c r="P1105" s="793"/>
      <c r="Q1105" s="322"/>
      <c r="R1105" s="288">
        <v>2</v>
      </c>
    </row>
    <row r="1106" spans="1:18" s="288" customFormat="1" ht="60" x14ac:dyDescent="0.25">
      <c r="A1106" s="790"/>
      <c r="B1106" s="322"/>
      <c r="C1106" s="322"/>
      <c r="D1106" s="322" t="s">
        <v>3917</v>
      </c>
      <c r="E1106" s="322" t="s">
        <v>3918</v>
      </c>
      <c r="F1106" s="320">
        <v>796</v>
      </c>
      <c r="G1106" s="322" t="s">
        <v>17</v>
      </c>
      <c r="H1106" s="530">
        <v>15</v>
      </c>
      <c r="I1106" s="320" t="s">
        <v>18</v>
      </c>
      <c r="J1106" s="320" t="s">
        <v>2789</v>
      </c>
      <c r="K1106" s="345">
        <v>7500</v>
      </c>
      <c r="L1106" s="322"/>
      <c r="M1106" s="322"/>
      <c r="N1106" s="322"/>
      <c r="O1106" s="322"/>
      <c r="P1106" s="793"/>
      <c r="Q1106" s="322"/>
      <c r="R1106" s="288">
        <v>2</v>
      </c>
    </row>
    <row r="1107" spans="1:18" s="288" customFormat="1" ht="45" x14ac:dyDescent="0.25">
      <c r="A1107" s="790"/>
      <c r="B1107" s="322"/>
      <c r="C1107" s="322"/>
      <c r="D1107" s="322" t="s">
        <v>3919</v>
      </c>
      <c r="E1107" s="322" t="s">
        <v>3904</v>
      </c>
      <c r="F1107" s="320">
        <v>796</v>
      </c>
      <c r="G1107" s="322" t="s">
        <v>17</v>
      </c>
      <c r="H1107" s="530">
        <v>5</v>
      </c>
      <c r="I1107" s="320" t="s">
        <v>18</v>
      </c>
      <c r="J1107" s="320" t="s">
        <v>2789</v>
      </c>
      <c r="K1107" s="345">
        <v>1775</v>
      </c>
      <c r="L1107" s="322"/>
      <c r="M1107" s="322"/>
      <c r="N1107" s="322"/>
      <c r="O1107" s="322"/>
      <c r="P1107" s="793"/>
      <c r="Q1107" s="322"/>
      <c r="R1107" s="288">
        <v>2</v>
      </c>
    </row>
    <row r="1108" spans="1:18" s="288" customFormat="1" ht="60" x14ac:dyDescent="0.25">
      <c r="A1108" s="790"/>
      <c r="B1108" s="322"/>
      <c r="C1108" s="322"/>
      <c r="D1108" s="322" t="s">
        <v>3920</v>
      </c>
      <c r="E1108" s="322" t="s">
        <v>3921</v>
      </c>
      <c r="F1108" s="320">
        <v>796</v>
      </c>
      <c r="G1108" s="322" t="s">
        <v>17</v>
      </c>
      <c r="H1108" s="530">
        <v>5</v>
      </c>
      <c r="I1108" s="320" t="s">
        <v>18</v>
      </c>
      <c r="J1108" s="320" t="s">
        <v>2789</v>
      </c>
      <c r="K1108" s="345">
        <v>2500</v>
      </c>
      <c r="L1108" s="322"/>
      <c r="M1108" s="322"/>
      <c r="N1108" s="322"/>
      <c r="O1108" s="322"/>
      <c r="P1108" s="793"/>
      <c r="Q1108" s="322"/>
      <c r="R1108" s="288">
        <v>2</v>
      </c>
    </row>
    <row r="1109" spans="1:18" s="288" customFormat="1" ht="45" x14ac:dyDescent="0.25">
      <c r="A1109" s="790"/>
      <c r="B1109" s="322"/>
      <c r="C1109" s="322"/>
      <c r="D1109" s="322" t="s">
        <v>3922</v>
      </c>
      <c r="E1109" s="322" t="s">
        <v>3904</v>
      </c>
      <c r="F1109" s="320">
        <v>796</v>
      </c>
      <c r="G1109" s="322" t="s">
        <v>17</v>
      </c>
      <c r="H1109" s="530">
        <v>4</v>
      </c>
      <c r="I1109" s="320" t="s">
        <v>18</v>
      </c>
      <c r="J1109" s="320" t="s">
        <v>2789</v>
      </c>
      <c r="K1109" s="345">
        <v>1520</v>
      </c>
      <c r="L1109" s="322"/>
      <c r="M1109" s="322"/>
      <c r="N1109" s="322"/>
      <c r="O1109" s="322"/>
      <c r="P1109" s="793"/>
      <c r="Q1109" s="322"/>
      <c r="R1109" s="288">
        <v>2</v>
      </c>
    </row>
    <row r="1110" spans="1:18" s="288" customFormat="1" ht="45" x14ac:dyDescent="0.25">
      <c r="A1110" s="790"/>
      <c r="B1110" s="322"/>
      <c r="C1110" s="322"/>
      <c r="D1110" s="322" t="s">
        <v>3923</v>
      </c>
      <c r="E1110" s="322" t="s">
        <v>3904</v>
      </c>
      <c r="F1110" s="320">
        <v>796</v>
      </c>
      <c r="G1110" s="322" t="s">
        <v>17</v>
      </c>
      <c r="H1110" s="530">
        <v>3</v>
      </c>
      <c r="I1110" s="320" t="s">
        <v>18</v>
      </c>
      <c r="J1110" s="320" t="s">
        <v>2789</v>
      </c>
      <c r="K1110" s="345">
        <v>2310</v>
      </c>
      <c r="L1110" s="322"/>
      <c r="M1110" s="322"/>
      <c r="N1110" s="322"/>
      <c r="O1110" s="322"/>
      <c r="P1110" s="793"/>
      <c r="Q1110" s="322"/>
      <c r="R1110" s="288">
        <v>2</v>
      </c>
    </row>
    <row r="1111" spans="1:18" s="288" customFormat="1" ht="90" x14ac:dyDescent="0.25">
      <c r="A1111" s="790"/>
      <c r="B1111" s="322"/>
      <c r="C1111" s="322"/>
      <c r="D1111" s="322" t="s">
        <v>3924</v>
      </c>
      <c r="E1111" s="322" t="s">
        <v>3925</v>
      </c>
      <c r="F1111" s="320">
        <v>796</v>
      </c>
      <c r="G1111" s="322" t="s">
        <v>17</v>
      </c>
      <c r="H1111" s="530">
        <v>5</v>
      </c>
      <c r="I1111" s="320" t="s">
        <v>18</v>
      </c>
      <c r="J1111" s="320" t="s">
        <v>2789</v>
      </c>
      <c r="K1111" s="345">
        <v>9250</v>
      </c>
      <c r="L1111" s="322"/>
      <c r="M1111" s="322"/>
      <c r="N1111" s="322"/>
      <c r="O1111" s="322"/>
      <c r="P1111" s="793"/>
      <c r="Q1111" s="322"/>
      <c r="R1111" s="288">
        <v>2</v>
      </c>
    </row>
    <row r="1112" spans="1:18" s="288" customFormat="1" ht="60" x14ac:dyDescent="0.25">
      <c r="A1112" s="790"/>
      <c r="B1112" s="322"/>
      <c r="C1112" s="322"/>
      <c r="D1112" s="322" t="s">
        <v>3926</v>
      </c>
      <c r="E1112" s="322" t="s">
        <v>3927</v>
      </c>
      <c r="F1112" s="320">
        <v>796</v>
      </c>
      <c r="G1112" s="322" t="s">
        <v>17</v>
      </c>
      <c r="H1112" s="530">
        <v>9</v>
      </c>
      <c r="I1112" s="320" t="s">
        <v>18</v>
      </c>
      <c r="J1112" s="320" t="s">
        <v>2789</v>
      </c>
      <c r="K1112" s="345">
        <v>4500</v>
      </c>
      <c r="L1112" s="322"/>
      <c r="M1112" s="322"/>
      <c r="N1112" s="322"/>
      <c r="O1112" s="322"/>
      <c r="P1112" s="793"/>
      <c r="Q1112" s="322"/>
      <c r="R1112" s="288">
        <v>2</v>
      </c>
    </row>
    <row r="1113" spans="1:18" s="288" customFormat="1" ht="45" x14ac:dyDescent="0.25">
      <c r="A1113" s="790"/>
      <c r="B1113" s="322"/>
      <c r="C1113" s="322"/>
      <c r="D1113" s="322" t="s">
        <v>3928</v>
      </c>
      <c r="E1113" s="322" t="s">
        <v>3904</v>
      </c>
      <c r="F1113" s="320">
        <v>796</v>
      </c>
      <c r="G1113" s="322" t="s">
        <v>17</v>
      </c>
      <c r="H1113" s="530">
        <v>10</v>
      </c>
      <c r="I1113" s="320" t="s">
        <v>18</v>
      </c>
      <c r="J1113" s="320" t="s">
        <v>2789</v>
      </c>
      <c r="K1113" s="345">
        <v>770</v>
      </c>
      <c r="L1113" s="322"/>
      <c r="M1113" s="322"/>
      <c r="N1113" s="322"/>
      <c r="O1113" s="322"/>
      <c r="P1113" s="793"/>
      <c r="Q1113" s="322"/>
      <c r="R1113" s="288">
        <v>2</v>
      </c>
    </row>
    <row r="1114" spans="1:18" s="288" customFormat="1" ht="45" x14ac:dyDescent="0.25">
      <c r="A1114" s="790"/>
      <c r="B1114" s="322"/>
      <c r="C1114" s="322"/>
      <c r="D1114" s="322" t="s">
        <v>3929</v>
      </c>
      <c r="E1114" s="322" t="s">
        <v>3904</v>
      </c>
      <c r="F1114" s="320">
        <v>796</v>
      </c>
      <c r="G1114" s="322" t="s">
        <v>17</v>
      </c>
      <c r="H1114" s="530">
        <v>25</v>
      </c>
      <c r="I1114" s="320" t="s">
        <v>18</v>
      </c>
      <c r="J1114" s="320" t="s">
        <v>2789</v>
      </c>
      <c r="K1114" s="345">
        <v>2000</v>
      </c>
      <c r="L1114" s="322"/>
      <c r="M1114" s="322"/>
      <c r="N1114" s="322"/>
      <c r="O1114" s="322"/>
      <c r="P1114" s="793"/>
      <c r="Q1114" s="322"/>
      <c r="R1114" s="288">
        <v>2</v>
      </c>
    </row>
    <row r="1115" spans="1:18" s="288" customFormat="1" ht="45" x14ac:dyDescent="0.25">
      <c r="A1115" s="790"/>
      <c r="B1115" s="322"/>
      <c r="C1115" s="322"/>
      <c r="D1115" s="322" t="s">
        <v>3930</v>
      </c>
      <c r="E1115" s="322" t="s">
        <v>3904</v>
      </c>
      <c r="F1115" s="320">
        <v>796</v>
      </c>
      <c r="G1115" s="322" t="s">
        <v>17</v>
      </c>
      <c r="H1115" s="530">
        <v>25</v>
      </c>
      <c r="I1115" s="320" t="s">
        <v>18</v>
      </c>
      <c r="J1115" s="320" t="s">
        <v>2789</v>
      </c>
      <c r="K1115" s="345">
        <v>2250</v>
      </c>
      <c r="L1115" s="322"/>
      <c r="M1115" s="322"/>
      <c r="N1115" s="322"/>
      <c r="O1115" s="322"/>
      <c r="P1115" s="793"/>
      <c r="Q1115" s="322"/>
      <c r="R1115" s="288">
        <v>2</v>
      </c>
    </row>
    <row r="1116" spans="1:18" s="288" customFormat="1" ht="45" x14ac:dyDescent="0.25">
      <c r="A1116" s="790"/>
      <c r="B1116" s="322"/>
      <c r="C1116" s="322"/>
      <c r="D1116" s="322" t="s">
        <v>3931</v>
      </c>
      <c r="E1116" s="322" t="s">
        <v>3904</v>
      </c>
      <c r="F1116" s="320">
        <v>796</v>
      </c>
      <c r="G1116" s="322" t="s">
        <v>17</v>
      </c>
      <c r="H1116" s="530">
        <v>10</v>
      </c>
      <c r="I1116" s="320" t="s">
        <v>18</v>
      </c>
      <c r="J1116" s="320" t="s">
        <v>2789</v>
      </c>
      <c r="K1116" s="345">
        <v>1170</v>
      </c>
      <c r="L1116" s="322"/>
      <c r="M1116" s="322"/>
      <c r="N1116" s="322"/>
      <c r="O1116" s="322"/>
      <c r="P1116" s="793"/>
      <c r="Q1116" s="322"/>
      <c r="R1116" s="288">
        <v>2</v>
      </c>
    </row>
    <row r="1117" spans="1:18" s="288" customFormat="1" ht="45" x14ac:dyDescent="0.25">
      <c r="A1117" s="790"/>
      <c r="B1117" s="322"/>
      <c r="C1117" s="322"/>
      <c r="D1117" s="322" t="s">
        <v>3932</v>
      </c>
      <c r="E1117" s="322" t="s">
        <v>3904</v>
      </c>
      <c r="F1117" s="320">
        <v>796</v>
      </c>
      <c r="G1117" s="322" t="s">
        <v>17</v>
      </c>
      <c r="H1117" s="530">
        <v>10</v>
      </c>
      <c r="I1117" s="320" t="s">
        <v>18</v>
      </c>
      <c r="J1117" s="320" t="s">
        <v>2789</v>
      </c>
      <c r="K1117" s="345">
        <v>1570</v>
      </c>
      <c r="L1117" s="322"/>
      <c r="M1117" s="322"/>
      <c r="N1117" s="322"/>
      <c r="O1117" s="322"/>
      <c r="P1117" s="793"/>
      <c r="Q1117" s="322"/>
      <c r="R1117" s="288">
        <v>2</v>
      </c>
    </row>
    <row r="1118" spans="1:18" s="288" customFormat="1" ht="45" x14ac:dyDescent="0.25">
      <c r="A1118" s="790"/>
      <c r="B1118" s="322"/>
      <c r="C1118" s="322"/>
      <c r="D1118" s="322" t="s">
        <v>3933</v>
      </c>
      <c r="E1118" s="322" t="s">
        <v>3904</v>
      </c>
      <c r="F1118" s="320">
        <v>796</v>
      </c>
      <c r="G1118" s="322" t="s">
        <v>17</v>
      </c>
      <c r="H1118" s="530">
        <v>22</v>
      </c>
      <c r="I1118" s="320" t="s">
        <v>18</v>
      </c>
      <c r="J1118" s="320" t="s">
        <v>2789</v>
      </c>
      <c r="K1118" s="345">
        <v>11000</v>
      </c>
      <c r="L1118" s="322"/>
      <c r="M1118" s="322"/>
      <c r="N1118" s="322"/>
      <c r="O1118" s="322"/>
      <c r="P1118" s="793"/>
      <c r="Q1118" s="322"/>
      <c r="R1118" s="288">
        <v>2</v>
      </c>
    </row>
    <row r="1119" spans="1:18" s="288" customFormat="1" ht="105" x14ac:dyDescent="0.25">
      <c r="A1119" s="790"/>
      <c r="B1119" s="322"/>
      <c r="C1119" s="322"/>
      <c r="D1119" s="322" t="s">
        <v>3934</v>
      </c>
      <c r="E1119" s="322" t="s">
        <v>3935</v>
      </c>
      <c r="F1119" s="320">
        <v>796</v>
      </c>
      <c r="G1119" s="322" t="s">
        <v>17</v>
      </c>
      <c r="H1119" s="530">
        <v>10</v>
      </c>
      <c r="I1119" s="320" t="s">
        <v>18</v>
      </c>
      <c r="J1119" s="320" t="s">
        <v>2789</v>
      </c>
      <c r="K1119" s="345">
        <v>22800</v>
      </c>
      <c r="L1119" s="322"/>
      <c r="M1119" s="322"/>
      <c r="N1119" s="322"/>
      <c r="O1119" s="322"/>
      <c r="P1119" s="793"/>
      <c r="Q1119" s="322"/>
      <c r="R1119" s="288">
        <v>2</v>
      </c>
    </row>
    <row r="1120" spans="1:18" s="288" customFormat="1" ht="90" x14ac:dyDescent="0.25">
      <c r="A1120" s="790"/>
      <c r="B1120" s="322"/>
      <c r="C1120" s="322"/>
      <c r="D1120" s="322" t="s">
        <v>3936</v>
      </c>
      <c r="E1120" s="322" t="s">
        <v>3937</v>
      </c>
      <c r="F1120" s="320">
        <v>796</v>
      </c>
      <c r="G1120" s="322" t="s">
        <v>17</v>
      </c>
      <c r="H1120" s="530">
        <v>1</v>
      </c>
      <c r="I1120" s="320" t="s">
        <v>18</v>
      </c>
      <c r="J1120" s="320" t="s">
        <v>2789</v>
      </c>
      <c r="K1120" s="345">
        <v>6670</v>
      </c>
      <c r="L1120" s="322"/>
      <c r="M1120" s="322"/>
      <c r="N1120" s="322"/>
      <c r="O1120" s="322"/>
      <c r="P1120" s="793"/>
      <c r="Q1120" s="322"/>
      <c r="R1120" s="288">
        <v>2</v>
      </c>
    </row>
    <row r="1121" spans="1:18" s="288" customFormat="1" ht="75" x14ac:dyDescent="0.25">
      <c r="A1121" s="790"/>
      <c r="B1121" s="322"/>
      <c r="C1121" s="322"/>
      <c r="D1121" s="322" t="s">
        <v>368</v>
      </c>
      <c r="E1121" s="322" t="s">
        <v>369</v>
      </c>
      <c r="F1121" s="320">
        <v>796</v>
      </c>
      <c r="G1121" s="322" t="s">
        <v>17</v>
      </c>
      <c r="H1121" s="530">
        <v>4</v>
      </c>
      <c r="I1121" s="320" t="s">
        <v>18</v>
      </c>
      <c r="J1121" s="320" t="s">
        <v>2789</v>
      </c>
      <c r="K1121" s="345">
        <v>1976</v>
      </c>
      <c r="L1121" s="322"/>
      <c r="M1121" s="322"/>
      <c r="N1121" s="322"/>
      <c r="O1121" s="322"/>
      <c r="P1121" s="793"/>
      <c r="Q1121" s="322"/>
      <c r="R1121" s="288">
        <v>2</v>
      </c>
    </row>
    <row r="1122" spans="1:18" s="288" customFormat="1" ht="75" x14ac:dyDescent="0.25">
      <c r="A1122" s="790"/>
      <c r="B1122" s="322"/>
      <c r="C1122" s="322"/>
      <c r="D1122" s="322" t="s">
        <v>374</v>
      </c>
      <c r="E1122" s="322" t="s">
        <v>375</v>
      </c>
      <c r="F1122" s="320">
        <v>796</v>
      </c>
      <c r="G1122" s="322" t="s">
        <v>17</v>
      </c>
      <c r="H1122" s="530">
        <v>9</v>
      </c>
      <c r="I1122" s="320" t="s">
        <v>18</v>
      </c>
      <c r="J1122" s="320" t="s">
        <v>2789</v>
      </c>
      <c r="K1122" s="345">
        <v>11340</v>
      </c>
      <c r="L1122" s="322"/>
      <c r="M1122" s="322"/>
      <c r="N1122" s="322"/>
      <c r="O1122" s="322"/>
      <c r="P1122" s="793"/>
      <c r="Q1122" s="322"/>
      <c r="R1122" s="288">
        <v>2</v>
      </c>
    </row>
    <row r="1123" spans="1:18" s="288" customFormat="1" ht="75" x14ac:dyDescent="0.25">
      <c r="A1123" s="790"/>
      <c r="B1123" s="322"/>
      <c r="C1123" s="322"/>
      <c r="D1123" s="322" t="s">
        <v>376</v>
      </c>
      <c r="E1123" s="322" t="s">
        <v>377</v>
      </c>
      <c r="F1123" s="320">
        <v>796</v>
      </c>
      <c r="G1123" s="322" t="s">
        <v>17</v>
      </c>
      <c r="H1123" s="530">
        <v>5</v>
      </c>
      <c r="I1123" s="320" t="s">
        <v>18</v>
      </c>
      <c r="J1123" s="320" t="s">
        <v>2789</v>
      </c>
      <c r="K1123" s="345">
        <v>25550</v>
      </c>
      <c r="L1123" s="322"/>
      <c r="M1123" s="322"/>
      <c r="N1123" s="322"/>
      <c r="O1123" s="322"/>
      <c r="P1123" s="793"/>
      <c r="Q1123" s="322"/>
      <c r="R1123" s="288">
        <v>2</v>
      </c>
    </row>
    <row r="1124" spans="1:18" s="288" customFormat="1" ht="60" x14ac:dyDescent="0.25">
      <c r="A1124" s="790"/>
      <c r="B1124" s="322"/>
      <c r="C1124" s="322"/>
      <c r="D1124" s="322" t="s">
        <v>378</v>
      </c>
      <c r="E1124" s="322" t="s">
        <v>379</v>
      </c>
      <c r="F1124" s="320">
        <v>796</v>
      </c>
      <c r="G1124" s="322" t="s">
        <v>17</v>
      </c>
      <c r="H1124" s="530">
        <v>239</v>
      </c>
      <c r="I1124" s="320" t="s">
        <v>18</v>
      </c>
      <c r="J1124" s="320" t="s">
        <v>2789</v>
      </c>
      <c r="K1124" s="345">
        <v>10126.43</v>
      </c>
      <c r="L1124" s="322"/>
      <c r="M1124" s="322"/>
      <c r="N1124" s="322"/>
      <c r="O1124" s="322"/>
      <c r="P1124" s="793"/>
      <c r="Q1124" s="322"/>
      <c r="R1124" s="288">
        <v>2</v>
      </c>
    </row>
    <row r="1125" spans="1:18" s="288" customFormat="1" ht="90" x14ac:dyDescent="0.25">
      <c r="A1125" s="790"/>
      <c r="B1125" s="322"/>
      <c r="C1125" s="322"/>
      <c r="D1125" s="322" t="s">
        <v>3938</v>
      </c>
      <c r="E1125" s="322" t="s">
        <v>3939</v>
      </c>
      <c r="F1125" s="320">
        <v>796</v>
      </c>
      <c r="G1125" s="322" t="s">
        <v>17</v>
      </c>
      <c r="H1125" s="530">
        <v>1</v>
      </c>
      <c r="I1125" s="320" t="s">
        <v>18</v>
      </c>
      <c r="J1125" s="320" t="s">
        <v>2789</v>
      </c>
      <c r="K1125" s="345">
        <v>7060</v>
      </c>
      <c r="L1125" s="322"/>
      <c r="M1125" s="322"/>
      <c r="N1125" s="322"/>
      <c r="O1125" s="322"/>
      <c r="P1125" s="793"/>
      <c r="Q1125" s="322"/>
      <c r="R1125" s="288">
        <v>2</v>
      </c>
    </row>
    <row r="1126" spans="1:18" s="288" customFormat="1" ht="105" x14ac:dyDescent="0.25">
      <c r="A1126" s="790"/>
      <c r="B1126" s="322"/>
      <c r="C1126" s="322"/>
      <c r="D1126" s="322" t="s">
        <v>3940</v>
      </c>
      <c r="E1126" s="322" t="s">
        <v>3941</v>
      </c>
      <c r="F1126" s="320">
        <v>796</v>
      </c>
      <c r="G1126" s="322" t="s">
        <v>17</v>
      </c>
      <c r="H1126" s="530">
        <v>8</v>
      </c>
      <c r="I1126" s="320" t="s">
        <v>18</v>
      </c>
      <c r="J1126" s="320" t="s">
        <v>2789</v>
      </c>
      <c r="K1126" s="345">
        <v>47478</v>
      </c>
      <c r="L1126" s="322"/>
      <c r="M1126" s="322"/>
      <c r="N1126" s="322"/>
      <c r="O1126" s="322"/>
      <c r="P1126" s="793"/>
      <c r="Q1126" s="322"/>
      <c r="R1126" s="288">
        <v>2</v>
      </c>
    </row>
    <row r="1127" spans="1:18" s="288" customFormat="1" ht="45" x14ac:dyDescent="0.25">
      <c r="A1127" s="790"/>
      <c r="B1127" s="322"/>
      <c r="C1127" s="322"/>
      <c r="D1127" s="322" t="s">
        <v>3942</v>
      </c>
      <c r="E1127" s="322" t="s">
        <v>3904</v>
      </c>
      <c r="F1127" s="320">
        <v>796</v>
      </c>
      <c r="G1127" s="322" t="s">
        <v>17</v>
      </c>
      <c r="H1127" s="530">
        <v>12</v>
      </c>
      <c r="I1127" s="320" t="s">
        <v>18</v>
      </c>
      <c r="J1127" s="320" t="s">
        <v>2789</v>
      </c>
      <c r="K1127" s="345">
        <v>4260</v>
      </c>
      <c r="L1127" s="322"/>
      <c r="M1127" s="322"/>
      <c r="N1127" s="322"/>
      <c r="O1127" s="322"/>
      <c r="P1127" s="793"/>
      <c r="Q1127" s="322"/>
      <c r="R1127" s="288">
        <v>2</v>
      </c>
    </row>
    <row r="1128" spans="1:18" s="288" customFormat="1" x14ac:dyDescent="0.25">
      <c r="A1128" s="790"/>
      <c r="B1128" s="322"/>
      <c r="C1128" s="322"/>
      <c r="D1128" s="322" t="s">
        <v>3943</v>
      </c>
      <c r="E1128" s="322" t="s">
        <v>3944</v>
      </c>
      <c r="F1128" s="320">
        <v>796</v>
      </c>
      <c r="G1128" s="322" t="s">
        <v>17</v>
      </c>
      <c r="H1128" s="530">
        <v>3</v>
      </c>
      <c r="I1128" s="320" t="s">
        <v>18</v>
      </c>
      <c r="J1128" s="320" t="s">
        <v>2789</v>
      </c>
      <c r="K1128" s="345">
        <v>13320</v>
      </c>
      <c r="L1128" s="322"/>
      <c r="M1128" s="322"/>
      <c r="N1128" s="322"/>
      <c r="O1128" s="322"/>
      <c r="P1128" s="793"/>
      <c r="Q1128" s="322"/>
      <c r="R1128" s="288">
        <v>2</v>
      </c>
    </row>
    <row r="1129" spans="1:18" s="288" customFormat="1" ht="30" x14ac:dyDescent="0.25">
      <c r="A1129" s="790"/>
      <c r="B1129" s="322"/>
      <c r="C1129" s="322"/>
      <c r="D1129" s="322" t="s">
        <v>3945</v>
      </c>
      <c r="E1129" s="322" t="s">
        <v>3946</v>
      </c>
      <c r="F1129" s="320">
        <v>796</v>
      </c>
      <c r="G1129" s="322" t="s">
        <v>17</v>
      </c>
      <c r="H1129" s="530">
        <v>2</v>
      </c>
      <c r="I1129" s="320" t="s">
        <v>18</v>
      </c>
      <c r="J1129" s="320" t="s">
        <v>2789</v>
      </c>
      <c r="K1129" s="345">
        <v>130</v>
      </c>
      <c r="L1129" s="322"/>
      <c r="M1129" s="322"/>
      <c r="N1129" s="322"/>
      <c r="O1129" s="322"/>
      <c r="P1129" s="793"/>
      <c r="Q1129" s="322"/>
      <c r="R1129" s="288">
        <v>2</v>
      </c>
    </row>
    <row r="1130" spans="1:18" s="288" customFormat="1" ht="75" x14ac:dyDescent="0.25">
      <c r="A1130" s="790"/>
      <c r="B1130" s="322"/>
      <c r="C1130" s="322"/>
      <c r="D1130" s="322" t="s">
        <v>3947</v>
      </c>
      <c r="E1130" s="322" t="s">
        <v>3948</v>
      </c>
      <c r="F1130" s="320">
        <v>796</v>
      </c>
      <c r="G1130" s="322" t="s">
        <v>17</v>
      </c>
      <c r="H1130" s="530">
        <v>229</v>
      </c>
      <c r="I1130" s="320" t="s">
        <v>18</v>
      </c>
      <c r="J1130" s="320" t="s">
        <v>2789</v>
      </c>
      <c r="K1130" s="345">
        <v>11450</v>
      </c>
      <c r="L1130" s="322"/>
      <c r="M1130" s="322"/>
      <c r="N1130" s="322"/>
      <c r="O1130" s="322"/>
      <c r="P1130" s="793"/>
      <c r="Q1130" s="322"/>
      <c r="R1130" s="288">
        <v>2</v>
      </c>
    </row>
    <row r="1131" spans="1:18" s="288" customFormat="1" ht="45" x14ac:dyDescent="0.25">
      <c r="A1131" s="790"/>
      <c r="B1131" s="322"/>
      <c r="C1131" s="322"/>
      <c r="D1131" s="322" t="s">
        <v>3949</v>
      </c>
      <c r="E1131" s="322" t="s">
        <v>3950</v>
      </c>
      <c r="F1131" s="320">
        <v>796</v>
      </c>
      <c r="G1131" s="322" t="s">
        <v>17</v>
      </c>
      <c r="H1131" s="530">
        <v>4</v>
      </c>
      <c r="I1131" s="320" t="s">
        <v>18</v>
      </c>
      <c r="J1131" s="320" t="s">
        <v>2789</v>
      </c>
      <c r="K1131" s="345">
        <v>2542.36</v>
      </c>
      <c r="L1131" s="322"/>
      <c r="M1131" s="322"/>
      <c r="N1131" s="322"/>
      <c r="O1131" s="322"/>
      <c r="P1131" s="793"/>
      <c r="Q1131" s="322"/>
      <c r="R1131" s="288">
        <v>2</v>
      </c>
    </row>
    <row r="1132" spans="1:18" s="288" customFormat="1" ht="30" x14ac:dyDescent="0.25">
      <c r="A1132" s="790"/>
      <c r="B1132" s="322"/>
      <c r="C1132" s="322"/>
      <c r="D1132" s="322" t="s">
        <v>3951</v>
      </c>
      <c r="E1132" s="322" t="s">
        <v>3952</v>
      </c>
      <c r="F1132" s="320">
        <v>796</v>
      </c>
      <c r="G1132" s="322" t="s">
        <v>17</v>
      </c>
      <c r="H1132" s="530">
        <v>6</v>
      </c>
      <c r="I1132" s="320" t="s">
        <v>18</v>
      </c>
      <c r="J1132" s="320" t="s">
        <v>2789</v>
      </c>
      <c r="K1132" s="345">
        <v>21000</v>
      </c>
      <c r="L1132" s="322"/>
      <c r="M1132" s="322"/>
      <c r="N1132" s="322"/>
      <c r="O1132" s="322"/>
      <c r="P1132" s="793"/>
      <c r="Q1132" s="322"/>
      <c r="R1132" s="288">
        <v>2</v>
      </c>
    </row>
    <row r="1133" spans="1:18" s="288" customFormat="1" ht="30" x14ac:dyDescent="0.25">
      <c r="A1133" s="790"/>
      <c r="B1133" s="322"/>
      <c r="C1133" s="322"/>
      <c r="D1133" s="322" t="s">
        <v>3953</v>
      </c>
      <c r="E1133" s="322" t="s">
        <v>3954</v>
      </c>
      <c r="F1133" s="320">
        <v>796</v>
      </c>
      <c r="G1133" s="322" t="s">
        <v>17</v>
      </c>
      <c r="H1133" s="530">
        <v>2</v>
      </c>
      <c r="I1133" s="320" t="s">
        <v>18</v>
      </c>
      <c r="J1133" s="320" t="s">
        <v>2789</v>
      </c>
      <c r="K1133" s="345">
        <v>6250</v>
      </c>
      <c r="L1133" s="322"/>
      <c r="M1133" s="322"/>
      <c r="N1133" s="322"/>
      <c r="O1133" s="322"/>
      <c r="P1133" s="793"/>
      <c r="Q1133" s="322"/>
      <c r="R1133" s="288">
        <v>2</v>
      </c>
    </row>
    <row r="1134" spans="1:18" s="288" customFormat="1" ht="135" x14ac:dyDescent="0.25">
      <c r="A1134" s="790"/>
      <c r="B1134" s="322"/>
      <c r="C1134" s="322"/>
      <c r="D1134" s="322" t="s">
        <v>3955</v>
      </c>
      <c r="E1134" s="322" t="s">
        <v>3956</v>
      </c>
      <c r="F1134" s="320">
        <v>796</v>
      </c>
      <c r="G1134" s="322" t="s">
        <v>17</v>
      </c>
      <c r="H1134" s="530">
        <v>2</v>
      </c>
      <c r="I1134" s="320" t="s">
        <v>18</v>
      </c>
      <c r="J1134" s="320" t="s">
        <v>2789</v>
      </c>
      <c r="K1134" s="345">
        <v>7137</v>
      </c>
      <c r="L1134" s="322"/>
      <c r="M1134" s="322"/>
      <c r="N1134" s="322"/>
      <c r="O1134" s="322"/>
      <c r="P1134" s="793"/>
      <c r="Q1134" s="322"/>
      <c r="R1134" s="288">
        <v>2</v>
      </c>
    </row>
    <row r="1135" spans="1:18" s="288" customFormat="1" ht="120" x14ac:dyDescent="0.25">
      <c r="A1135" s="790"/>
      <c r="B1135" s="322"/>
      <c r="C1135" s="322"/>
      <c r="D1135" s="322" t="s">
        <v>3957</v>
      </c>
      <c r="E1135" s="322" t="s">
        <v>3958</v>
      </c>
      <c r="F1135" s="320">
        <v>796</v>
      </c>
      <c r="G1135" s="322" t="s">
        <v>17</v>
      </c>
      <c r="H1135" s="530">
        <v>1</v>
      </c>
      <c r="I1135" s="320" t="s">
        <v>18</v>
      </c>
      <c r="J1135" s="320" t="s">
        <v>2789</v>
      </c>
      <c r="K1135" s="345">
        <v>1820</v>
      </c>
      <c r="L1135" s="322"/>
      <c r="M1135" s="322"/>
      <c r="N1135" s="322"/>
      <c r="O1135" s="322"/>
      <c r="P1135" s="793"/>
      <c r="Q1135" s="322"/>
      <c r="R1135" s="288">
        <v>2</v>
      </c>
    </row>
    <row r="1136" spans="1:18" s="288" customFormat="1" x14ac:dyDescent="0.25">
      <c r="A1136" s="790"/>
      <c r="B1136" s="322"/>
      <c r="C1136" s="322"/>
      <c r="D1136" s="322" t="s">
        <v>3959</v>
      </c>
      <c r="E1136" s="322" t="s">
        <v>3960</v>
      </c>
      <c r="F1136" s="320">
        <v>796</v>
      </c>
      <c r="G1136" s="322" t="s">
        <v>17</v>
      </c>
      <c r="H1136" s="530">
        <v>1</v>
      </c>
      <c r="I1136" s="320" t="s">
        <v>18</v>
      </c>
      <c r="J1136" s="320" t="s">
        <v>2789</v>
      </c>
      <c r="K1136" s="345">
        <v>260</v>
      </c>
      <c r="L1136" s="322"/>
      <c r="M1136" s="322"/>
      <c r="N1136" s="322"/>
      <c r="O1136" s="322"/>
      <c r="P1136" s="793"/>
      <c r="Q1136" s="322"/>
      <c r="R1136" s="288">
        <v>2</v>
      </c>
    </row>
    <row r="1137" spans="1:18" s="288" customFormat="1" ht="45" x14ac:dyDescent="0.25">
      <c r="A1137" s="790"/>
      <c r="B1137" s="322"/>
      <c r="C1137" s="322"/>
      <c r="D1137" s="322" t="s">
        <v>3961</v>
      </c>
      <c r="E1137" s="322" t="s">
        <v>3962</v>
      </c>
      <c r="F1137" s="320">
        <v>796</v>
      </c>
      <c r="G1137" s="322" t="s">
        <v>17</v>
      </c>
      <c r="H1137" s="530">
        <v>4</v>
      </c>
      <c r="I1137" s="320" t="s">
        <v>18</v>
      </c>
      <c r="J1137" s="320" t="s">
        <v>2789</v>
      </c>
      <c r="K1137" s="345">
        <v>8899.32</v>
      </c>
      <c r="L1137" s="322"/>
      <c r="M1137" s="322"/>
      <c r="N1137" s="322"/>
      <c r="O1137" s="322"/>
      <c r="P1137" s="793"/>
      <c r="Q1137" s="322"/>
      <c r="R1137" s="288">
        <v>2</v>
      </c>
    </row>
    <row r="1138" spans="1:18" s="288" customFormat="1" ht="30" x14ac:dyDescent="0.25">
      <c r="A1138" s="790"/>
      <c r="B1138" s="322"/>
      <c r="C1138" s="322"/>
      <c r="D1138" s="322" t="s">
        <v>3963</v>
      </c>
      <c r="E1138" s="322" t="s">
        <v>3964</v>
      </c>
      <c r="F1138" s="320">
        <v>796</v>
      </c>
      <c r="G1138" s="322" t="s">
        <v>17</v>
      </c>
      <c r="H1138" s="530">
        <v>4</v>
      </c>
      <c r="I1138" s="320" t="s">
        <v>18</v>
      </c>
      <c r="J1138" s="320" t="s">
        <v>2789</v>
      </c>
      <c r="K1138" s="345">
        <v>980</v>
      </c>
      <c r="L1138" s="322"/>
      <c r="M1138" s="322"/>
      <c r="N1138" s="322"/>
      <c r="O1138" s="322"/>
      <c r="P1138" s="793"/>
      <c r="Q1138" s="322"/>
      <c r="R1138" s="288">
        <v>2</v>
      </c>
    </row>
    <row r="1139" spans="1:18" s="288" customFormat="1" x14ac:dyDescent="0.25">
      <c r="A1139" s="790"/>
      <c r="B1139" s="322"/>
      <c r="C1139" s="322"/>
      <c r="D1139" s="322" t="s">
        <v>3965</v>
      </c>
      <c r="E1139" s="322" t="s">
        <v>3966</v>
      </c>
      <c r="F1139" s="320">
        <v>796</v>
      </c>
      <c r="G1139" s="322" t="s">
        <v>17</v>
      </c>
      <c r="H1139" s="530">
        <v>2</v>
      </c>
      <c r="I1139" s="320" t="s">
        <v>18</v>
      </c>
      <c r="J1139" s="320" t="s">
        <v>2789</v>
      </c>
      <c r="K1139" s="345">
        <v>338.98</v>
      </c>
      <c r="L1139" s="322"/>
      <c r="M1139" s="322"/>
      <c r="N1139" s="322"/>
      <c r="O1139" s="322"/>
      <c r="P1139" s="793"/>
      <c r="Q1139" s="322"/>
      <c r="R1139" s="288">
        <v>2</v>
      </c>
    </row>
    <row r="1140" spans="1:18" s="288" customFormat="1" ht="30" x14ac:dyDescent="0.25">
      <c r="A1140" s="790"/>
      <c r="B1140" s="322"/>
      <c r="C1140" s="322"/>
      <c r="D1140" s="322" t="s">
        <v>3967</v>
      </c>
      <c r="E1140" s="322" t="s">
        <v>3968</v>
      </c>
      <c r="F1140" s="320">
        <v>796</v>
      </c>
      <c r="G1140" s="322" t="s">
        <v>17</v>
      </c>
      <c r="H1140" s="530">
        <v>4</v>
      </c>
      <c r="I1140" s="320" t="s">
        <v>18</v>
      </c>
      <c r="J1140" s="320" t="s">
        <v>2789</v>
      </c>
      <c r="K1140" s="345">
        <v>1134.52</v>
      </c>
      <c r="L1140" s="322"/>
      <c r="M1140" s="322"/>
      <c r="N1140" s="322"/>
      <c r="O1140" s="322"/>
      <c r="P1140" s="793"/>
      <c r="Q1140" s="322"/>
      <c r="R1140" s="288">
        <v>2</v>
      </c>
    </row>
    <row r="1141" spans="1:18" s="288" customFormat="1" ht="30" x14ac:dyDescent="0.25">
      <c r="A1141" s="790"/>
      <c r="B1141" s="322"/>
      <c r="C1141" s="322"/>
      <c r="D1141" s="322" t="s">
        <v>3969</v>
      </c>
      <c r="E1141" s="322" t="s">
        <v>3970</v>
      </c>
      <c r="F1141" s="320">
        <v>839</v>
      </c>
      <c r="G1141" s="322" t="s">
        <v>449</v>
      </c>
      <c r="H1141" s="530">
        <v>2</v>
      </c>
      <c r="I1141" s="320" t="s">
        <v>18</v>
      </c>
      <c r="J1141" s="320" t="s">
        <v>2789</v>
      </c>
      <c r="K1141" s="345">
        <v>84440</v>
      </c>
      <c r="L1141" s="322"/>
      <c r="M1141" s="322"/>
      <c r="N1141" s="322"/>
      <c r="O1141" s="322"/>
      <c r="P1141" s="793"/>
      <c r="Q1141" s="322"/>
      <c r="R1141" s="288">
        <v>2</v>
      </c>
    </row>
    <row r="1142" spans="1:18" s="288" customFormat="1" ht="75" x14ac:dyDescent="0.25">
      <c r="A1142" s="790"/>
      <c r="B1142" s="322"/>
      <c r="C1142" s="322"/>
      <c r="D1142" s="322" t="s">
        <v>3971</v>
      </c>
      <c r="E1142" s="322" t="s">
        <v>3972</v>
      </c>
      <c r="F1142" s="320">
        <v>796</v>
      </c>
      <c r="G1142" s="322" t="s">
        <v>17</v>
      </c>
      <c r="H1142" s="530">
        <v>92</v>
      </c>
      <c r="I1142" s="320" t="s">
        <v>18</v>
      </c>
      <c r="J1142" s="320" t="s">
        <v>2789</v>
      </c>
      <c r="K1142" s="345">
        <v>1559.4</v>
      </c>
      <c r="L1142" s="322"/>
      <c r="M1142" s="322"/>
      <c r="N1142" s="322"/>
      <c r="O1142" s="322"/>
      <c r="P1142" s="793"/>
      <c r="Q1142" s="322"/>
      <c r="R1142" s="288">
        <v>2</v>
      </c>
    </row>
    <row r="1143" spans="1:18" s="288" customFormat="1" ht="45" x14ac:dyDescent="0.25">
      <c r="A1143" s="790"/>
      <c r="B1143" s="322"/>
      <c r="C1143" s="322"/>
      <c r="D1143" s="322" t="s">
        <v>3973</v>
      </c>
      <c r="E1143" s="322" t="s">
        <v>3974</v>
      </c>
      <c r="F1143" s="320">
        <v>796</v>
      </c>
      <c r="G1143" s="322" t="s">
        <v>17</v>
      </c>
      <c r="H1143" s="530">
        <v>10</v>
      </c>
      <c r="I1143" s="320" t="s">
        <v>18</v>
      </c>
      <c r="J1143" s="320" t="s">
        <v>2789</v>
      </c>
      <c r="K1143" s="345">
        <v>1350</v>
      </c>
      <c r="L1143" s="322"/>
      <c r="M1143" s="322"/>
      <c r="N1143" s="322"/>
      <c r="O1143" s="322"/>
      <c r="P1143" s="793"/>
      <c r="Q1143" s="322"/>
      <c r="R1143" s="288">
        <v>2</v>
      </c>
    </row>
    <row r="1144" spans="1:18" s="288" customFormat="1" x14ac:dyDescent="0.25">
      <c r="A1144" s="790"/>
      <c r="B1144" s="322"/>
      <c r="C1144" s="322"/>
      <c r="D1144" s="322" t="s">
        <v>3975</v>
      </c>
      <c r="E1144" s="322" t="s">
        <v>3976</v>
      </c>
      <c r="F1144" s="320">
        <v>796</v>
      </c>
      <c r="G1144" s="322" t="s">
        <v>17</v>
      </c>
      <c r="H1144" s="530">
        <v>5</v>
      </c>
      <c r="I1144" s="320" t="s">
        <v>18</v>
      </c>
      <c r="J1144" s="320" t="s">
        <v>2789</v>
      </c>
      <c r="K1144" s="345">
        <v>1450</v>
      </c>
      <c r="L1144" s="322"/>
      <c r="M1144" s="322"/>
      <c r="N1144" s="322"/>
      <c r="O1144" s="322"/>
      <c r="P1144" s="793"/>
      <c r="Q1144" s="322"/>
      <c r="R1144" s="288">
        <v>2</v>
      </c>
    </row>
    <row r="1145" spans="1:18" s="288" customFormat="1" x14ac:dyDescent="0.25">
      <c r="A1145" s="790"/>
      <c r="B1145" s="322"/>
      <c r="C1145" s="322"/>
      <c r="D1145" s="322" t="s">
        <v>3977</v>
      </c>
      <c r="E1145" s="322" t="s">
        <v>3978</v>
      </c>
      <c r="F1145" s="320">
        <v>796</v>
      </c>
      <c r="G1145" s="322" t="s">
        <v>17</v>
      </c>
      <c r="H1145" s="530">
        <v>1</v>
      </c>
      <c r="I1145" s="320" t="s">
        <v>18</v>
      </c>
      <c r="J1145" s="320" t="s">
        <v>2789</v>
      </c>
      <c r="K1145" s="345">
        <v>460</v>
      </c>
      <c r="L1145" s="322"/>
      <c r="M1145" s="322"/>
      <c r="N1145" s="322"/>
      <c r="O1145" s="322"/>
      <c r="P1145" s="793"/>
      <c r="Q1145" s="322"/>
      <c r="R1145" s="288">
        <v>2</v>
      </c>
    </row>
    <row r="1146" spans="1:18" s="288" customFormat="1" ht="30" x14ac:dyDescent="0.25">
      <c r="A1146" s="790"/>
      <c r="B1146" s="322"/>
      <c r="C1146" s="322"/>
      <c r="D1146" s="322" t="s">
        <v>3979</v>
      </c>
      <c r="E1146" s="322" t="s">
        <v>3980</v>
      </c>
      <c r="F1146" s="320">
        <v>796</v>
      </c>
      <c r="G1146" s="322" t="s">
        <v>17</v>
      </c>
      <c r="H1146" s="530">
        <v>50</v>
      </c>
      <c r="I1146" s="320" t="s">
        <v>18</v>
      </c>
      <c r="J1146" s="320" t="s">
        <v>2789</v>
      </c>
      <c r="K1146" s="345">
        <v>16525.5</v>
      </c>
      <c r="L1146" s="322"/>
      <c r="M1146" s="322"/>
      <c r="N1146" s="322"/>
      <c r="O1146" s="322"/>
      <c r="P1146" s="793"/>
      <c r="Q1146" s="322"/>
      <c r="R1146" s="288">
        <v>2</v>
      </c>
    </row>
    <row r="1147" spans="1:18" s="288" customFormat="1" ht="30" x14ac:dyDescent="0.25">
      <c r="A1147" s="790"/>
      <c r="B1147" s="322"/>
      <c r="C1147" s="322"/>
      <c r="D1147" s="322" t="s">
        <v>3981</v>
      </c>
      <c r="E1147" s="322" t="s">
        <v>3982</v>
      </c>
      <c r="F1147" s="320">
        <v>796</v>
      </c>
      <c r="G1147" s="322" t="s">
        <v>17</v>
      </c>
      <c r="H1147" s="530">
        <v>50</v>
      </c>
      <c r="I1147" s="320" t="s">
        <v>18</v>
      </c>
      <c r="J1147" s="320" t="s">
        <v>2789</v>
      </c>
      <c r="K1147" s="345">
        <v>38000</v>
      </c>
      <c r="L1147" s="322"/>
      <c r="M1147" s="322"/>
      <c r="N1147" s="322"/>
      <c r="O1147" s="322"/>
      <c r="P1147" s="793"/>
      <c r="Q1147" s="322"/>
      <c r="R1147" s="288">
        <v>2</v>
      </c>
    </row>
    <row r="1148" spans="1:18" s="288" customFormat="1" x14ac:dyDescent="0.25">
      <c r="A1148" s="790"/>
      <c r="B1148" s="322"/>
      <c r="C1148" s="322"/>
      <c r="D1148" s="322" t="s">
        <v>3983</v>
      </c>
      <c r="E1148" s="322" t="s">
        <v>3984</v>
      </c>
      <c r="F1148" s="320">
        <v>796</v>
      </c>
      <c r="G1148" s="322" t="s">
        <v>17</v>
      </c>
      <c r="H1148" s="530">
        <v>2</v>
      </c>
      <c r="I1148" s="320" t="s">
        <v>18</v>
      </c>
      <c r="J1148" s="320" t="s">
        <v>2789</v>
      </c>
      <c r="K1148" s="345">
        <v>950</v>
      </c>
      <c r="L1148" s="322"/>
      <c r="M1148" s="322"/>
      <c r="N1148" s="322"/>
      <c r="O1148" s="322"/>
      <c r="P1148" s="793"/>
      <c r="Q1148" s="322"/>
      <c r="R1148" s="288">
        <v>2</v>
      </c>
    </row>
    <row r="1149" spans="1:18" s="288" customFormat="1" ht="75" x14ac:dyDescent="0.25">
      <c r="A1149" s="790"/>
      <c r="B1149" s="322"/>
      <c r="C1149" s="322"/>
      <c r="D1149" s="322" t="s">
        <v>3985</v>
      </c>
      <c r="E1149" s="322" t="s">
        <v>3986</v>
      </c>
      <c r="F1149" s="320">
        <v>796</v>
      </c>
      <c r="G1149" s="322" t="s">
        <v>17</v>
      </c>
      <c r="H1149" s="530">
        <v>10</v>
      </c>
      <c r="I1149" s="320" t="s">
        <v>18</v>
      </c>
      <c r="J1149" s="320" t="s">
        <v>2789</v>
      </c>
      <c r="K1149" s="345">
        <v>42711.9</v>
      </c>
      <c r="L1149" s="322"/>
      <c r="M1149" s="322"/>
      <c r="N1149" s="322"/>
      <c r="O1149" s="322"/>
      <c r="P1149" s="793"/>
      <c r="Q1149" s="322"/>
      <c r="R1149" s="288">
        <v>2</v>
      </c>
    </row>
    <row r="1150" spans="1:18" s="288" customFormat="1" ht="45" x14ac:dyDescent="0.25">
      <c r="A1150" s="790"/>
      <c r="B1150" s="322"/>
      <c r="C1150" s="322"/>
      <c r="D1150" s="322" t="s">
        <v>3987</v>
      </c>
      <c r="E1150" s="322" t="s">
        <v>3988</v>
      </c>
      <c r="F1150" s="320">
        <v>796</v>
      </c>
      <c r="G1150" s="322" t="s">
        <v>17</v>
      </c>
      <c r="H1150" s="530">
        <v>1</v>
      </c>
      <c r="I1150" s="320" t="s">
        <v>18</v>
      </c>
      <c r="J1150" s="320" t="s">
        <v>2789</v>
      </c>
      <c r="K1150" s="345">
        <v>4991.63</v>
      </c>
      <c r="L1150" s="322"/>
      <c r="M1150" s="322"/>
      <c r="N1150" s="322"/>
      <c r="O1150" s="322"/>
      <c r="P1150" s="793"/>
      <c r="Q1150" s="322"/>
      <c r="R1150" s="288">
        <v>2</v>
      </c>
    </row>
    <row r="1151" spans="1:18" s="288" customFormat="1" ht="60" x14ac:dyDescent="0.25">
      <c r="A1151" s="790"/>
      <c r="B1151" s="322"/>
      <c r="C1151" s="322"/>
      <c r="D1151" s="322" t="s">
        <v>3989</v>
      </c>
      <c r="E1151" s="322" t="s">
        <v>3990</v>
      </c>
      <c r="F1151" s="320">
        <v>796</v>
      </c>
      <c r="G1151" s="322" t="s">
        <v>17</v>
      </c>
      <c r="H1151" s="530">
        <v>6</v>
      </c>
      <c r="I1151" s="320" t="s">
        <v>18</v>
      </c>
      <c r="J1151" s="320" t="s">
        <v>2789</v>
      </c>
      <c r="K1151" s="345">
        <v>33610.14</v>
      </c>
      <c r="L1151" s="322"/>
      <c r="M1151" s="322"/>
      <c r="N1151" s="322"/>
      <c r="O1151" s="322"/>
      <c r="P1151" s="793"/>
      <c r="Q1151" s="322"/>
      <c r="R1151" s="288">
        <v>2</v>
      </c>
    </row>
    <row r="1152" spans="1:18" s="288" customFormat="1" ht="75" x14ac:dyDescent="0.25">
      <c r="A1152" s="790"/>
      <c r="B1152" s="322"/>
      <c r="C1152" s="322"/>
      <c r="D1152" s="322" t="s">
        <v>3991</v>
      </c>
      <c r="E1152" s="322" t="s">
        <v>3992</v>
      </c>
      <c r="F1152" s="320">
        <v>796</v>
      </c>
      <c r="G1152" s="322" t="s">
        <v>17</v>
      </c>
      <c r="H1152" s="530">
        <v>2</v>
      </c>
      <c r="I1152" s="320" t="s">
        <v>18</v>
      </c>
      <c r="J1152" s="320" t="s">
        <v>2789</v>
      </c>
      <c r="K1152" s="345">
        <v>7983.06</v>
      </c>
      <c r="L1152" s="322"/>
      <c r="M1152" s="322"/>
      <c r="N1152" s="322"/>
      <c r="O1152" s="322"/>
      <c r="P1152" s="793"/>
      <c r="Q1152" s="322"/>
      <c r="R1152" s="288">
        <v>2</v>
      </c>
    </row>
    <row r="1153" spans="1:18" s="288" customFormat="1" ht="105" x14ac:dyDescent="0.25">
      <c r="A1153" s="790"/>
      <c r="B1153" s="322"/>
      <c r="C1153" s="322"/>
      <c r="D1153" s="322" t="s">
        <v>3993</v>
      </c>
      <c r="E1153" s="322" t="s">
        <v>3994</v>
      </c>
      <c r="F1153" s="320">
        <v>796</v>
      </c>
      <c r="G1153" s="322" t="s">
        <v>17</v>
      </c>
      <c r="H1153" s="530">
        <v>3</v>
      </c>
      <c r="I1153" s="320" t="s">
        <v>18</v>
      </c>
      <c r="J1153" s="320" t="s">
        <v>2789</v>
      </c>
      <c r="K1153" s="345">
        <v>11440.68</v>
      </c>
      <c r="L1153" s="322"/>
      <c r="M1153" s="322"/>
      <c r="N1153" s="322"/>
      <c r="O1153" s="322"/>
      <c r="P1153" s="793"/>
      <c r="Q1153" s="322"/>
      <c r="R1153" s="288">
        <v>2</v>
      </c>
    </row>
    <row r="1154" spans="1:18" s="288" customFormat="1" ht="75" x14ac:dyDescent="0.25">
      <c r="A1154" s="790"/>
      <c r="B1154" s="322"/>
      <c r="C1154" s="322"/>
      <c r="D1154" s="322" t="s">
        <v>3995</v>
      </c>
      <c r="E1154" s="322" t="s">
        <v>3996</v>
      </c>
      <c r="F1154" s="320">
        <v>796</v>
      </c>
      <c r="G1154" s="322" t="s">
        <v>17</v>
      </c>
      <c r="H1154" s="530">
        <v>4</v>
      </c>
      <c r="I1154" s="320" t="s">
        <v>18</v>
      </c>
      <c r="J1154" s="320" t="s">
        <v>2789</v>
      </c>
      <c r="K1154" s="345">
        <v>17627.12</v>
      </c>
      <c r="L1154" s="322"/>
      <c r="M1154" s="322"/>
      <c r="N1154" s="322"/>
      <c r="O1154" s="322"/>
      <c r="P1154" s="793"/>
      <c r="Q1154" s="322"/>
      <c r="R1154" s="288">
        <v>2</v>
      </c>
    </row>
    <row r="1155" spans="1:18" s="288" customFormat="1" ht="105" x14ac:dyDescent="0.25">
      <c r="A1155" s="790"/>
      <c r="B1155" s="322"/>
      <c r="C1155" s="322"/>
      <c r="D1155" s="322" t="s">
        <v>3997</v>
      </c>
      <c r="E1155" s="322" t="s">
        <v>3998</v>
      </c>
      <c r="F1155" s="320">
        <v>796</v>
      </c>
      <c r="G1155" s="322" t="s">
        <v>17</v>
      </c>
      <c r="H1155" s="530">
        <v>6</v>
      </c>
      <c r="I1155" s="320" t="s">
        <v>18</v>
      </c>
      <c r="J1155" s="320" t="s">
        <v>2789</v>
      </c>
      <c r="K1155" s="345">
        <v>33559.32</v>
      </c>
      <c r="L1155" s="322"/>
      <c r="M1155" s="322"/>
      <c r="N1155" s="322"/>
      <c r="O1155" s="322"/>
      <c r="P1155" s="793"/>
      <c r="Q1155" s="322"/>
      <c r="R1155" s="288">
        <v>2</v>
      </c>
    </row>
    <row r="1156" spans="1:18" s="288" customFormat="1" ht="150" x14ac:dyDescent="0.25">
      <c r="A1156" s="790"/>
      <c r="B1156" s="322"/>
      <c r="C1156" s="322"/>
      <c r="D1156" s="322" t="s">
        <v>3999</v>
      </c>
      <c r="E1156" s="322" t="s">
        <v>4000</v>
      </c>
      <c r="F1156" s="320">
        <v>796</v>
      </c>
      <c r="G1156" s="322" t="s">
        <v>17</v>
      </c>
      <c r="H1156" s="530">
        <v>4</v>
      </c>
      <c r="I1156" s="320" t="s">
        <v>18</v>
      </c>
      <c r="J1156" s="320" t="s">
        <v>2789</v>
      </c>
      <c r="K1156" s="345">
        <v>14000</v>
      </c>
      <c r="L1156" s="322"/>
      <c r="M1156" s="322"/>
      <c r="N1156" s="322"/>
      <c r="O1156" s="322"/>
      <c r="P1156" s="793"/>
      <c r="Q1156" s="322"/>
      <c r="R1156" s="288">
        <v>2</v>
      </c>
    </row>
    <row r="1157" spans="1:18" s="288" customFormat="1" ht="60" x14ac:dyDescent="0.25">
      <c r="A1157" s="790"/>
      <c r="B1157" s="322"/>
      <c r="C1157" s="322"/>
      <c r="D1157" s="322" t="s">
        <v>4001</v>
      </c>
      <c r="E1157" s="322" t="s">
        <v>4002</v>
      </c>
      <c r="F1157" s="320">
        <v>796</v>
      </c>
      <c r="G1157" s="322" t="s">
        <v>17</v>
      </c>
      <c r="H1157" s="530">
        <v>2</v>
      </c>
      <c r="I1157" s="320" t="s">
        <v>18</v>
      </c>
      <c r="J1157" s="320" t="s">
        <v>2789</v>
      </c>
      <c r="K1157" s="345">
        <v>8800</v>
      </c>
      <c r="L1157" s="322"/>
      <c r="M1157" s="322"/>
      <c r="N1157" s="322"/>
      <c r="O1157" s="322"/>
      <c r="P1157" s="793"/>
      <c r="Q1157" s="322"/>
      <c r="R1157" s="288">
        <v>2</v>
      </c>
    </row>
    <row r="1158" spans="1:18" s="288" customFormat="1" ht="105" x14ac:dyDescent="0.25">
      <c r="A1158" s="790"/>
      <c r="B1158" s="322"/>
      <c r="C1158" s="322"/>
      <c r="D1158" s="322" t="s">
        <v>4003</v>
      </c>
      <c r="E1158" s="322" t="s">
        <v>4004</v>
      </c>
      <c r="F1158" s="320">
        <v>796</v>
      </c>
      <c r="G1158" s="322" t="s">
        <v>17</v>
      </c>
      <c r="H1158" s="530">
        <v>0</v>
      </c>
      <c r="I1158" s="320" t="s">
        <v>18</v>
      </c>
      <c r="J1158" s="320" t="s">
        <v>2789</v>
      </c>
      <c r="K1158" s="345">
        <v>0</v>
      </c>
      <c r="L1158" s="322"/>
      <c r="M1158" s="322"/>
      <c r="N1158" s="322"/>
      <c r="O1158" s="322"/>
      <c r="P1158" s="793"/>
      <c r="Q1158" s="322"/>
      <c r="R1158" s="288">
        <v>2</v>
      </c>
    </row>
    <row r="1159" spans="1:18" s="288" customFormat="1" ht="60" x14ac:dyDescent="0.25">
      <c r="A1159" s="790"/>
      <c r="B1159" s="322"/>
      <c r="C1159" s="322"/>
      <c r="D1159" s="322" t="s">
        <v>4005</v>
      </c>
      <c r="E1159" s="322" t="s">
        <v>4006</v>
      </c>
      <c r="F1159" s="320">
        <v>796</v>
      </c>
      <c r="G1159" s="322" t="s">
        <v>17</v>
      </c>
      <c r="H1159" s="530">
        <v>19</v>
      </c>
      <c r="I1159" s="320" t="s">
        <v>18</v>
      </c>
      <c r="J1159" s="320" t="s">
        <v>2789</v>
      </c>
      <c r="K1159" s="345">
        <v>17650.62</v>
      </c>
      <c r="L1159" s="322"/>
      <c r="M1159" s="322"/>
      <c r="N1159" s="322"/>
      <c r="O1159" s="322"/>
      <c r="P1159" s="793"/>
      <c r="Q1159" s="322"/>
      <c r="R1159" s="288">
        <v>2</v>
      </c>
    </row>
    <row r="1160" spans="1:18" s="288" customFormat="1" ht="135" x14ac:dyDescent="0.25">
      <c r="A1160" s="790"/>
      <c r="B1160" s="322"/>
      <c r="C1160" s="322"/>
      <c r="D1160" s="322" t="s">
        <v>4007</v>
      </c>
      <c r="E1160" s="322" t="s">
        <v>4008</v>
      </c>
      <c r="F1160" s="320">
        <v>796</v>
      </c>
      <c r="G1160" s="322" t="s">
        <v>17</v>
      </c>
      <c r="H1160" s="530">
        <v>10</v>
      </c>
      <c r="I1160" s="320" t="s">
        <v>18</v>
      </c>
      <c r="J1160" s="320" t="s">
        <v>2789</v>
      </c>
      <c r="K1160" s="345">
        <v>5200</v>
      </c>
      <c r="L1160" s="322"/>
      <c r="M1160" s="322"/>
      <c r="N1160" s="322"/>
      <c r="O1160" s="322"/>
      <c r="P1160" s="793"/>
      <c r="Q1160" s="322"/>
      <c r="R1160" s="288">
        <v>2</v>
      </c>
    </row>
    <row r="1161" spans="1:18" s="288" customFormat="1" ht="30" x14ac:dyDescent="0.25">
      <c r="A1161" s="790"/>
      <c r="B1161" s="322"/>
      <c r="C1161" s="322"/>
      <c r="D1161" s="322" t="s">
        <v>4009</v>
      </c>
      <c r="E1161" s="322" t="s">
        <v>4010</v>
      </c>
      <c r="F1161" s="320">
        <v>796</v>
      </c>
      <c r="G1161" s="322" t="s">
        <v>17</v>
      </c>
      <c r="H1161" s="530">
        <v>1</v>
      </c>
      <c r="I1161" s="320" t="s">
        <v>18</v>
      </c>
      <c r="J1161" s="320" t="s">
        <v>2789</v>
      </c>
      <c r="K1161" s="345">
        <v>4040</v>
      </c>
      <c r="L1161" s="322"/>
      <c r="M1161" s="322"/>
      <c r="N1161" s="322"/>
      <c r="O1161" s="322"/>
      <c r="P1161" s="793"/>
      <c r="Q1161" s="322"/>
      <c r="R1161" s="288">
        <v>2</v>
      </c>
    </row>
    <row r="1162" spans="1:18" s="288" customFormat="1" ht="45" x14ac:dyDescent="0.25">
      <c r="A1162" s="790"/>
      <c r="B1162" s="322"/>
      <c r="C1162" s="322"/>
      <c r="D1162" s="322" t="s">
        <v>4011</v>
      </c>
      <c r="E1162" s="322" t="s">
        <v>4012</v>
      </c>
      <c r="F1162" s="320">
        <v>796</v>
      </c>
      <c r="G1162" s="322" t="s">
        <v>17</v>
      </c>
      <c r="H1162" s="530">
        <v>2</v>
      </c>
      <c r="I1162" s="320" t="s">
        <v>18</v>
      </c>
      <c r="J1162" s="320" t="s">
        <v>2789</v>
      </c>
      <c r="K1162" s="345">
        <v>38890</v>
      </c>
      <c r="L1162" s="322"/>
      <c r="M1162" s="322"/>
      <c r="N1162" s="322"/>
      <c r="O1162" s="322"/>
      <c r="P1162" s="793"/>
      <c r="Q1162" s="322"/>
      <c r="R1162" s="288">
        <v>2</v>
      </c>
    </row>
    <row r="1163" spans="1:18" s="288" customFormat="1" ht="45" x14ac:dyDescent="0.25">
      <c r="A1163" s="790"/>
      <c r="B1163" s="322"/>
      <c r="C1163" s="322"/>
      <c r="D1163" s="322" t="s">
        <v>2627</v>
      </c>
      <c r="E1163" s="322" t="s">
        <v>4013</v>
      </c>
      <c r="F1163" s="320">
        <v>796</v>
      </c>
      <c r="G1163" s="322" t="s">
        <v>17</v>
      </c>
      <c r="H1163" s="530">
        <v>10</v>
      </c>
      <c r="I1163" s="320" t="s">
        <v>18</v>
      </c>
      <c r="J1163" s="320" t="s">
        <v>2789</v>
      </c>
      <c r="K1163" s="345">
        <v>740</v>
      </c>
      <c r="L1163" s="322"/>
      <c r="M1163" s="322"/>
      <c r="N1163" s="322"/>
      <c r="O1163" s="322"/>
      <c r="P1163" s="793"/>
      <c r="Q1163" s="322"/>
      <c r="R1163" s="288">
        <v>2</v>
      </c>
    </row>
    <row r="1164" spans="1:18" s="288" customFormat="1" x14ac:dyDescent="0.25">
      <c r="A1164" s="790"/>
      <c r="B1164" s="322"/>
      <c r="C1164" s="322"/>
      <c r="D1164" s="322" t="s">
        <v>4014</v>
      </c>
      <c r="E1164" s="322" t="s">
        <v>4015</v>
      </c>
      <c r="F1164" s="320">
        <v>796</v>
      </c>
      <c r="G1164" s="322" t="s">
        <v>17</v>
      </c>
      <c r="H1164" s="530">
        <v>10</v>
      </c>
      <c r="I1164" s="320" t="s">
        <v>18</v>
      </c>
      <c r="J1164" s="320" t="s">
        <v>2789</v>
      </c>
      <c r="K1164" s="345">
        <v>1060</v>
      </c>
      <c r="L1164" s="322"/>
      <c r="M1164" s="322"/>
      <c r="N1164" s="322"/>
      <c r="O1164" s="322"/>
      <c r="P1164" s="793"/>
      <c r="Q1164" s="322"/>
      <c r="R1164" s="288">
        <v>2</v>
      </c>
    </row>
    <row r="1165" spans="1:18" s="288" customFormat="1" ht="45" x14ac:dyDescent="0.25">
      <c r="A1165" s="790"/>
      <c r="B1165" s="322"/>
      <c r="C1165" s="322"/>
      <c r="D1165" s="322" t="s">
        <v>2626</v>
      </c>
      <c r="E1165" s="322" t="s">
        <v>4016</v>
      </c>
      <c r="F1165" s="320">
        <v>796</v>
      </c>
      <c r="G1165" s="322" t="s">
        <v>17</v>
      </c>
      <c r="H1165" s="530">
        <v>18</v>
      </c>
      <c r="I1165" s="320" t="s">
        <v>18</v>
      </c>
      <c r="J1165" s="320" t="s">
        <v>2789</v>
      </c>
      <c r="K1165" s="345">
        <v>2340</v>
      </c>
      <c r="L1165" s="322"/>
      <c r="M1165" s="322"/>
      <c r="N1165" s="322"/>
      <c r="O1165" s="322"/>
      <c r="P1165" s="793"/>
      <c r="Q1165" s="322"/>
      <c r="R1165" s="288">
        <v>2</v>
      </c>
    </row>
    <row r="1166" spans="1:18" s="288" customFormat="1" x14ac:dyDescent="0.25">
      <c r="A1166" s="790"/>
      <c r="B1166" s="322"/>
      <c r="C1166" s="322"/>
      <c r="D1166" s="322" t="s">
        <v>4017</v>
      </c>
      <c r="E1166" s="322" t="s">
        <v>4018</v>
      </c>
      <c r="F1166" s="320">
        <v>796</v>
      </c>
      <c r="G1166" s="322" t="s">
        <v>17</v>
      </c>
      <c r="H1166" s="530">
        <v>39</v>
      </c>
      <c r="I1166" s="320" t="s">
        <v>18</v>
      </c>
      <c r="J1166" s="320" t="s">
        <v>2789</v>
      </c>
      <c r="K1166" s="345">
        <v>6240</v>
      </c>
      <c r="L1166" s="322"/>
      <c r="M1166" s="322"/>
      <c r="N1166" s="322"/>
      <c r="O1166" s="322"/>
      <c r="P1166" s="793"/>
      <c r="Q1166" s="322"/>
      <c r="R1166" s="288">
        <v>2</v>
      </c>
    </row>
    <row r="1167" spans="1:18" s="288" customFormat="1" x14ac:dyDescent="0.25">
      <c r="A1167" s="790"/>
      <c r="B1167" s="322"/>
      <c r="C1167" s="322"/>
      <c r="D1167" s="322" t="s">
        <v>4019</v>
      </c>
      <c r="E1167" s="322" t="s">
        <v>4020</v>
      </c>
      <c r="F1167" s="320">
        <v>796</v>
      </c>
      <c r="G1167" s="322" t="s">
        <v>17</v>
      </c>
      <c r="H1167" s="530">
        <v>10</v>
      </c>
      <c r="I1167" s="320" t="s">
        <v>18</v>
      </c>
      <c r="J1167" s="320" t="s">
        <v>2789</v>
      </c>
      <c r="K1167" s="345">
        <v>700</v>
      </c>
      <c r="L1167" s="322"/>
      <c r="M1167" s="322"/>
      <c r="N1167" s="322"/>
      <c r="O1167" s="322"/>
      <c r="P1167" s="793"/>
      <c r="Q1167" s="322"/>
      <c r="R1167" s="288">
        <v>2</v>
      </c>
    </row>
    <row r="1168" spans="1:18" s="288" customFormat="1" x14ac:dyDescent="0.25">
      <c r="A1168" s="790"/>
      <c r="B1168" s="322"/>
      <c r="C1168" s="322"/>
      <c r="D1168" s="322" t="s">
        <v>4021</v>
      </c>
      <c r="E1168" s="322" t="s">
        <v>4022</v>
      </c>
      <c r="F1168" s="320">
        <v>796</v>
      </c>
      <c r="G1168" s="322" t="s">
        <v>17</v>
      </c>
      <c r="H1168" s="530">
        <v>10</v>
      </c>
      <c r="I1168" s="320" t="s">
        <v>18</v>
      </c>
      <c r="J1168" s="320" t="s">
        <v>2789</v>
      </c>
      <c r="K1168" s="345">
        <v>33400</v>
      </c>
      <c r="L1168" s="322"/>
      <c r="M1168" s="322"/>
      <c r="N1168" s="322"/>
      <c r="O1168" s="322"/>
      <c r="P1168" s="793"/>
      <c r="Q1168" s="322"/>
      <c r="R1168" s="288">
        <v>2</v>
      </c>
    </row>
    <row r="1169" spans="1:18" s="288" customFormat="1" ht="120" x14ac:dyDescent="0.25">
      <c r="A1169" s="790"/>
      <c r="B1169" s="322"/>
      <c r="C1169" s="322"/>
      <c r="D1169" s="322" t="s">
        <v>4023</v>
      </c>
      <c r="E1169" s="322" t="s">
        <v>4024</v>
      </c>
      <c r="F1169" s="320">
        <v>796</v>
      </c>
      <c r="G1169" s="322" t="s">
        <v>17</v>
      </c>
      <c r="H1169" s="530">
        <v>2</v>
      </c>
      <c r="I1169" s="320" t="s">
        <v>18</v>
      </c>
      <c r="J1169" s="320" t="s">
        <v>2789</v>
      </c>
      <c r="K1169" s="345">
        <v>1355.94</v>
      </c>
      <c r="L1169" s="322"/>
      <c r="M1169" s="322"/>
      <c r="N1169" s="322"/>
      <c r="O1169" s="322"/>
      <c r="P1169" s="793"/>
      <c r="Q1169" s="322"/>
      <c r="R1169" s="288">
        <v>2</v>
      </c>
    </row>
    <row r="1170" spans="1:18" s="288" customFormat="1" ht="45" x14ac:dyDescent="0.25">
      <c r="A1170" s="790"/>
      <c r="B1170" s="322"/>
      <c r="C1170" s="322"/>
      <c r="D1170" s="322" t="s">
        <v>4025</v>
      </c>
      <c r="E1170" s="322" t="s">
        <v>4026</v>
      </c>
      <c r="F1170" s="320">
        <v>796</v>
      </c>
      <c r="G1170" s="322" t="s">
        <v>17</v>
      </c>
      <c r="H1170" s="530">
        <v>10</v>
      </c>
      <c r="I1170" s="320" t="s">
        <v>18</v>
      </c>
      <c r="J1170" s="320" t="s">
        <v>2789</v>
      </c>
      <c r="K1170" s="345">
        <v>22880</v>
      </c>
      <c r="L1170" s="322"/>
      <c r="M1170" s="322"/>
      <c r="N1170" s="322"/>
      <c r="O1170" s="322"/>
      <c r="P1170" s="793"/>
      <c r="Q1170" s="322"/>
      <c r="R1170" s="288">
        <v>2</v>
      </c>
    </row>
    <row r="1171" spans="1:18" s="288" customFormat="1" ht="30" x14ac:dyDescent="0.25">
      <c r="A1171" s="790"/>
      <c r="B1171" s="322"/>
      <c r="C1171" s="322"/>
      <c r="D1171" s="322" t="s">
        <v>4027</v>
      </c>
      <c r="E1171" s="322" t="s">
        <v>4028</v>
      </c>
      <c r="F1171" s="320">
        <v>778</v>
      </c>
      <c r="G1171" s="322" t="s">
        <v>401</v>
      </c>
      <c r="H1171" s="530">
        <v>2</v>
      </c>
      <c r="I1171" s="320" t="s">
        <v>18</v>
      </c>
      <c r="J1171" s="320" t="s">
        <v>2789</v>
      </c>
      <c r="K1171" s="345">
        <v>2120</v>
      </c>
      <c r="L1171" s="322"/>
      <c r="M1171" s="322"/>
      <c r="N1171" s="322"/>
      <c r="O1171" s="322"/>
      <c r="P1171" s="793"/>
      <c r="Q1171" s="322"/>
      <c r="R1171" s="288">
        <v>2</v>
      </c>
    </row>
    <row r="1172" spans="1:18" s="288" customFormat="1" x14ac:dyDescent="0.25">
      <c r="A1172" s="790"/>
      <c r="B1172" s="322"/>
      <c r="C1172" s="322"/>
      <c r="D1172" s="322" t="s">
        <v>4029</v>
      </c>
      <c r="E1172" s="322" t="s">
        <v>4030</v>
      </c>
      <c r="F1172" s="320">
        <v>839</v>
      </c>
      <c r="G1172" s="322" t="s">
        <v>449</v>
      </c>
      <c r="H1172" s="530">
        <v>5</v>
      </c>
      <c r="I1172" s="320" t="s">
        <v>18</v>
      </c>
      <c r="J1172" s="320" t="s">
        <v>2789</v>
      </c>
      <c r="K1172" s="345">
        <v>2800</v>
      </c>
      <c r="L1172" s="322"/>
      <c r="M1172" s="322"/>
      <c r="N1172" s="322"/>
      <c r="O1172" s="322"/>
      <c r="P1172" s="793"/>
      <c r="Q1172" s="322"/>
      <c r="R1172" s="288">
        <v>2</v>
      </c>
    </row>
    <row r="1173" spans="1:18" s="288" customFormat="1" ht="45" x14ac:dyDescent="0.25">
      <c r="A1173" s="790"/>
      <c r="B1173" s="322"/>
      <c r="C1173" s="322"/>
      <c r="D1173" s="322" t="s">
        <v>4031</v>
      </c>
      <c r="E1173" s="322" t="s">
        <v>4032</v>
      </c>
      <c r="F1173" s="320">
        <v>796</v>
      </c>
      <c r="G1173" s="322" t="s">
        <v>17</v>
      </c>
      <c r="H1173" s="530">
        <v>50</v>
      </c>
      <c r="I1173" s="320" t="s">
        <v>18</v>
      </c>
      <c r="J1173" s="320" t="s">
        <v>2789</v>
      </c>
      <c r="K1173" s="345">
        <v>18347.5</v>
      </c>
      <c r="L1173" s="322"/>
      <c r="M1173" s="322"/>
      <c r="N1173" s="322"/>
      <c r="O1173" s="322"/>
      <c r="P1173" s="793"/>
      <c r="Q1173" s="322"/>
      <c r="R1173" s="288">
        <v>2</v>
      </c>
    </row>
    <row r="1174" spans="1:18" s="288" customFormat="1" x14ac:dyDescent="0.25">
      <c r="A1174" s="790"/>
      <c r="B1174" s="322"/>
      <c r="C1174" s="322"/>
      <c r="D1174" s="322" t="s">
        <v>4033</v>
      </c>
      <c r="E1174" s="322" t="s">
        <v>4034</v>
      </c>
      <c r="F1174" s="320">
        <v>796</v>
      </c>
      <c r="G1174" s="322" t="s">
        <v>17</v>
      </c>
      <c r="H1174" s="530">
        <v>2</v>
      </c>
      <c r="I1174" s="320" t="s">
        <v>18</v>
      </c>
      <c r="J1174" s="320" t="s">
        <v>2789</v>
      </c>
      <c r="K1174" s="345">
        <v>2780</v>
      </c>
      <c r="L1174" s="322"/>
      <c r="M1174" s="322"/>
      <c r="N1174" s="322"/>
      <c r="O1174" s="322"/>
      <c r="P1174" s="793"/>
      <c r="Q1174" s="322"/>
      <c r="R1174" s="288">
        <v>2</v>
      </c>
    </row>
    <row r="1175" spans="1:18" s="288" customFormat="1" ht="60" x14ac:dyDescent="0.25">
      <c r="A1175" s="790"/>
      <c r="B1175" s="322"/>
      <c r="C1175" s="322"/>
      <c r="D1175" s="322" t="s">
        <v>4035</v>
      </c>
      <c r="E1175" s="322" t="s">
        <v>4036</v>
      </c>
      <c r="F1175" s="320">
        <v>796</v>
      </c>
      <c r="G1175" s="322" t="s">
        <v>17</v>
      </c>
      <c r="H1175" s="530">
        <v>20</v>
      </c>
      <c r="I1175" s="320" t="s">
        <v>18</v>
      </c>
      <c r="J1175" s="320" t="s">
        <v>2789</v>
      </c>
      <c r="K1175" s="345">
        <v>4660.2</v>
      </c>
      <c r="L1175" s="322"/>
      <c r="M1175" s="322"/>
      <c r="N1175" s="322"/>
      <c r="O1175" s="322"/>
      <c r="P1175" s="793"/>
      <c r="Q1175" s="322"/>
      <c r="R1175" s="288">
        <v>2</v>
      </c>
    </row>
    <row r="1176" spans="1:18" s="288" customFormat="1" ht="30" x14ac:dyDescent="0.25">
      <c r="A1176" s="790"/>
      <c r="B1176" s="322"/>
      <c r="C1176" s="322"/>
      <c r="D1176" s="322" t="s">
        <v>4037</v>
      </c>
      <c r="E1176" s="322" t="s">
        <v>4038</v>
      </c>
      <c r="F1176" s="320">
        <v>796</v>
      </c>
      <c r="G1176" s="322" t="s">
        <v>17</v>
      </c>
      <c r="H1176" s="530">
        <v>20</v>
      </c>
      <c r="I1176" s="320" t="s">
        <v>18</v>
      </c>
      <c r="J1176" s="320" t="s">
        <v>2789</v>
      </c>
      <c r="K1176" s="345">
        <v>22000</v>
      </c>
      <c r="L1176" s="322"/>
      <c r="M1176" s="322"/>
      <c r="N1176" s="322"/>
      <c r="O1176" s="322"/>
      <c r="P1176" s="793"/>
      <c r="Q1176" s="322"/>
      <c r="R1176" s="288">
        <v>2</v>
      </c>
    </row>
    <row r="1177" spans="1:18" s="288" customFormat="1" ht="30" x14ac:dyDescent="0.25">
      <c r="A1177" s="790"/>
      <c r="B1177" s="322"/>
      <c r="C1177" s="322"/>
      <c r="D1177" s="322" t="s">
        <v>4039</v>
      </c>
      <c r="E1177" s="322" t="s">
        <v>4040</v>
      </c>
      <c r="F1177" s="320">
        <v>796</v>
      </c>
      <c r="G1177" s="322" t="s">
        <v>17</v>
      </c>
      <c r="H1177" s="530">
        <v>4</v>
      </c>
      <c r="I1177" s="320" t="s">
        <v>18</v>
      </c>
      <c r="J1177" s="320" t="s">
        <v>2789</v>
      </c>
      <c r="K1177" s="345">
        <v>18728</v>
      </c>
      <c r="L1177" s="322"/>
      <c r="M1177" s="322"/>
      <c r="N1177" s="322"/>
      <c r="O1177" s="322"/>
      <c r="P1177" s="793"/>
      <c r="Q1177" s="322"/>
      <c r="R1177" s="288">
        <v>2</v>
      </c>
    </row>
    <row r="1178" spans="1:18" s="288" customFormat="1" ht="150" x14ac:dyDescent="0.25">
      <c r="A1178" s="790"/>
      <c r="B1178" s="322"/>
      <c r="C1178" s="322"/>
      <c r="D1178" s="322" t="s">
        <v>4041</v>
      </c>
      <c r="E1178" s="322" t="s">
        <v>4042</v>
      </c>
      <c r="F1178" s="320">
        <v>796</v>
      </c>
      <c r="G1178" s="322" t="s">
        <v>17</v>
      </c>
      <c r="H1178" s="530">
        <v>4</v>
      </c>
      <c r="I1178" s="320" t="s">
        <v>18</v>
      </c>
      <c r="J1178" s="320" t="s">
        <v>2789</v>
      </c>
      <c r="K1178" s="345">
        <v>91200</v>
      </c>
      <c r="L1178" s="322"/>
      <c r="M1178" s="322"/>
      <c r="N1178" s="322"/>
      <c r="O1178" s="322"/>
      <c r="P1178" s="793"/>
      <c r="Q1178" s="322"/>
      <c r="R1178" s="288">
        <v>2</v>
      </c>
    </row>
    <row r="1179" spans="1:18" s="288" customFormat="1" ht="150" x14ac:dyDescent="0.25">
      <c r="A1179" s="790"/>
      <c r="B1179" s="322"/>
      <c r="C1179" s="322"/>
      <c r="D1179" s="322" t="s">
        <v>4043</v>
      </c>
      <c r="E1179" s="322" t="s">
        <v>4044</v>
      </c>
      <c r="F1179" s="320">
        <v>796</v>
      </c>
      <c r="G1179" s="322" t="s">
        <v>17</v>
      </c>
      <c r="H1179" s="530">
        <v>87</v>
      </c>
      <c r="I1179" s="320" t="s">
        <v>18</v>
      </c>
      <c r="J1179" s="320" t="s">
        <v>2789</v>
      </c>
      <c r="K1179" s="345">
        <v>8700</v>
      </c>
      <c r="L1179" s="322"/>
      <c r="M1179" s="322"/>
      <c r="N1179" s="322"/>
      <c r="O1179" s="322"/>
      <c r="P1179" s="793"/>
      <c r="Q1179" s="322"/>
      <c r="R1179" s="288">
        <v>2</v>
      </c>
    </row>
    <row r="1180" spans="1:18" s="288" customFormat="1" ht="30" x14ac:dyDescent="0.25">
      <c r="A1180" s="790"/>
      <c r="B1180" s="322"/>
      <c r="C1180" s="322"/>
      <c r="D1180" s="322" t="s">
        <v>4045</v>
      </c>
      <c r="E1180" s="322" t="s">
        <v>4046</v>
      </c>
      <c r="F1180" s="320">
        <v>796</v>
      </c>
      <c r="G1180" s="322" t="s">
        <v>17</v>
      </c>
      <c r="H1180" s="530">
        <v>150</v>
      </c>
      <c r="I1180" s="320" t="s">
        <v>18</v>
      </c>
      <c r="J1180" s="320" t="s">
        <v>2789</v>
      </c>
      <c r="K1180" s="345">
        <v>32161.5</v>
      </c>
      <c r="L1180" s="322"/>
      <c r="M1180" s="322"/>
      <c r="N1180" s="322"/>
      <c r="O1180" s="322"/>
      <c r="P1180" s="793"/>
      <c r="Q1180" s="322"/>
      <c r="R1180" s="288">
        <v>2</v>
      </c>
    </row>
    <row r="1181" spans="1:18" s="288" customFormat="1" ht="150" x14ac:dyDescent="0.25">
      <c r="A1181" s="790"/>
      <c r="B1181" s="322"/>
      <c r="C1181" s="322"/>
      <c r="D1181" s="322" t="s">
        <v>4047</v>
      </c>
      <c r="E1181" s="322" t="s">
        <v>4048</v>
      </c>
      <c r="F1181" s="320">
        <v>796</v>
      </c>
      <c r="G1181" s="322" t="s">
        <v>17</v>
      </c>
      <c r="H1181" s="530">
        <v>2</v>
      </c>
      <c r="I1181" s="320" t="s">
        <v>18</v>
      </c>
      <c r="J1181" s="320" t="s">
        <v>2789</v>
      </c>
      <c r="K1181" s="345">
        <v>5210.16</v>
      </c>
      <c r="L1181" s="322"/>
      <c r="M1181" s="322"/>
      <c r="N1181" s="322"/>
      <c r="O1181" s="322"/>
      <c r="P1181" s="793"/>
      <c r="Q1181" s="322"/>
      <c r="R1181" s="288">
        <v>2</v>
      </c>
    </row>
    <row r="1182" spans="1:18" s="288" customFormat="1" x14ac:dyDescent="0.25">
      <c r="A1182" s="790"/>
      <c r="B1182" s="322"/>
      <c r="C1182" s="322"/>
      <c r="D1182" s="322" t="s">
        <v>4049</v>
      </c>
      <c r="E1182" s="322" t="s">
        <v>4050</v>
      </c>
      <c r="F1182" s="320">
        <v>796</v>
      </c>
      <c r="G1182" s="322" t="s">
        <v>17</v>
      </c>
      <c r="H1182" s="530">
        <v>5</v>
      </c>
      <c r="I1182" s="320" t="s">
        <v>18</v>
      </c>
      <c r="J1182" s="320" t="s">
        <v>2789</v>
      </c>
      <c r="K1182" s="345">
        <v>1250</v>
      </c>
      <c r="L1182" s="322"/>
      <c r="M1182" s="322"/>
      <c r="N1182" s="322"/>
      <c r="O1182" s="322"/>
      <c r="P1182" s="793"/>
      <c r="Q1182" s="322"/>
      <c r="R1182" s="288">
        <v>2</v>
      </c>
    </row>
    <row r="1183" spans="1:18" s="288" customFormat="1" ht="75" x14ac:dyDescent="0.25">
      <c r="A1183" s="790"/>
      <c r="B1183" s="322"/>
      <c r="C1183" s="322"/>
      <c r="D1183" s="322" t="s">
        <v>4051</v>
      </c>
      <c r="E1183" s="322" t="s">
        <v>4052</v>
      </c>
      <c r="F1183" s="320">
        <v>796</v>
      </c>
      <c r="G1183" s="322" t="s">
        <v>17</v>
      </c>
      <c r="H1183" s="530">
        <v>111</v>
      </c>
      <c r="I1183" s="320" t="s">
        <v>18</v>
      </c>
      <c r="J1183" s="320" t="s">
        <v>2789</v>
      </c>
      <c r="K1183" s="345">
        <v>17760</v>
      </c>
      <c r="L1183" s="322"/>
      <c r="M1183" s="322"/>
      <c r="N1183" s="322"/>
      <c r="O1183" s="322"/>
      <c r="P1183" s="793"/>
      <c r="Q1183" s="322"/>
      <c r="R1183" s="288">
        <v>2</v>
      </c>
    </row>
    <row r="1184" spans="1:18" s="288" customFormat="1" ht="75" x14ac:dyDescent="0.25">
      <c r="A1184" s="790"/>
      <c r="B1184" s="322"/>
      <c r="C1184" s="322"/>
      <c r="D1184" s="322" t="s">
        <v>2613</v>
      </c>
      <c r="E1184" s="322" t="s">
        <v>2612</v>
      </c>
      <c r="F1184" s="320">
        <v>796</v>
      </c>
      <c r="G1184" s="322" t="s">
        <v>17</v>
      </c>
      <c r="H1184" s="530">
        <v>40</v>
      </c>
      <c r="I1184" s="320" t="s">
        <v>18</v>
      </c>
      <c r="J1184" s="320" t="s">
        <v>2789</v>
      </c>
      <c r="K1184" s="345">
        <v>9200</v>
      </c>
      <c r="L1184" s="322"/>
      <c r="M1184" s="322"/>
      <c r="N1184" s="322"/>
      <c r="O1184" s="322"/>
      <c r="P1184" s="793"/>
      <c r="Q1184" s="322"/>
      <c r="R1184" s="288">
        <v>2</v>
      </c>
    </row>
    <row r="1185" spans="1:18" s="288" customFormat="1" ht="75" x14ac:dyDescent="0.25">
      <c r="A1185" s="790"/>
      <c r="B1185" s="322"/>
      <c r="C1185" s="322"/>
      <c r="D1185" s="322" t="s">
        <v>4053</v>
      </c>
      <c r="E1185" s="322" t="s">
        <v>4054</v>
      </c>
      <c r="F1185" s="320">
        <v>796</v>
      </c>
      <c r="G1185" s="322" t="s">
        <v>17</v>
      </c>
      <c r="H1185" s="530">
        <v>10</v>
      </c>
      <c r="I1185" s="320" t="s">
        <v>18</v>
      </c>
      <c r="J1185" s="320" t="s">
        <v>2789</v>
      </c>
      <c r="K1185" s="345">
        <v>55000</v>
      </c>
      <c r="L1185" s="322"/>
      <c r="M1185" s="322"/>
      <c r="N1185" s="322"/>
      <c r="O1185" s="322"/>
      <c r="P1185" s="793"/>
      <c r="Q1185" s="322"/>
      <c r="R1185" s="288">
        <v>2</v>
      </c>
    </row>
    <row r="1186" spans="1:18" s="288" customFormat="1" ht="30" x14ac:dyDescent="0.25">
      <c r="A1186" s="790"/>
      <c r="B1186" s="322"/>
      <c r="C1186" s="322"/>
      <c r="D1186" s="322" t="s">
        <v>4055</v>
      </c>
      <c r="E1186" s="322" t="s">
        <v>4056</v>
      </c>
      <c r="F1186" s="320">
        <v>796</v>
      </c>
      <c r="G1186" s="322" t="s">
        <v>17</v>
      </c>
      <c r="H1186" s="530">
        <v>2</v>
      </c>
      <c r="I1186" s="320" t="s">
        <v>18</v>
      </c>
      <c r="J1186" s="320" t="s">
        <v>2789</v>
      </c>
      <c r="K1186" s="345">
        <v>29590</v>
      </c>
      <c r="L1186" s="322"/>
      <c r="M1186" s="322"/>
      <c r="N1186" s="322"/>
      <c r="O1186" s="322"/>
      <c r="P1186" s="793"/>
      <c r="Q1186" s="322"/>
      <c r="R1186" s="288">
        <v>2</v>
      </c>
    </row>
    <row r="1187" spans="1:18" s="288" customFormat="1" ht="135" x14ac:dyDescent="0.25">
      <c r="A1187" s="790"/>
      <c r="B1187" s="322"/>
      <c r="C1187" s="322"/>
      <c r="D1187" s="322" t="s">
        <v>4057</v>
      </c>
      <c r="E1187" s="322" t="s">
        <v>4058</v>
      </c>
      <c r="F1187" s="320">
        <v>796</v>
      </c>
      <c r="G1187" s="322" t="s">
        <v>17</v>
      </c>
      <c r="H1187" s="530">
        <v>4</v>
      </c>
      <c r="I1187" s="320" t="s">
        <v>18</v>
      </c>
      <c r="J1187" s="320" t="s">
        <v>2789</v>
      </c>
      <c r="K1187" s="345">
        <v>56593.24</v>
      </c>
      <c r="L1187" s="322"/>
      <c r="M1187" s="322"/>
      <c r="N1187" s="322"/>
      <c r="O1187" s="322"/>
      <c r="P1187" s="793"/>
      <c r="Q1187" s="322"/>
      <c r="R1187" s="288">
        <v>2</v>
      </c>
    </row>
    <row r="1188" spans="1:18" s="288" customFormat="1" ht="75" x14ac:dyDescent="0.25">
      <c r="A1188" s="790"/>
      <c r="B1188" s="322"/>
      <c r="C1188" s="322"/>
      <c r="D1188" s="322" t="s">
        <v>4059</v>
      </c>
      <c r="E1188" s="322" t="s">
        <v>4054</v>
      </c>
      <c r="F1188" s="320">
        <v>796</v>
      </c>
      <c r="G1188" s="322" t="s">
        <v>17</v>
      </c>
      <c r="H1188" s="530">
        <v>1</v>
      </c>
      <c r="I1188" s="320" t="s">
        <v>18</v>
      </c>
      <c r="J1188" s="320" t="s">
        <v>2789</v>
      </c>
      <c r="K1188" s="345">
        <v>10137</v>
      </c>
      <c r="L1188" s="322"/>
      <c r="M1188" s="322"/>
      <c r="N1188" s="322"/>
      <c r="O1188" s="322"/>
      <c r="P1188" s="793"/>
      <c r="Q1188" s="322"/>
      <c r="R1188" s="288">
        <v>2</v>
      </c>
    </row>
    <row r="1189" spans="1:18" s="288" customFormat="1" ht="75" x14ac:dyDescent="0.25">
      <c r="A1189" s="790"/>
      <c r="B1189" s="322"/>
      <c r="C1189" s="322"/>
      <c r="D1189" s="322" t="s">
        <v>4060</v>
      </c>
      <c r="E1189" s="322" t="s">
        <v>4054</v>
      </c>
      <c r="F1189" s="320">
        <v>796</v>
      </c>
      <c r="G1189" s="322" t="s">
        <v>17</v>
      </c>
      <c r="H1189" s="530">
        <v>3</v>
      </c>
      <c r="I1189" s="320" t="s">
        <v>18</v>
      </c>
      <c r="J1189" s="320" t="s">
        <v>2789</v>
      </c>
      <c r="K1189" s="345">
        <v>12927.96</v>
      </c>
      <c r="L1189" s="322"/>
      <c r="M1189" s="322"/>
      <c r="N1189" s="322"/>
      <c r="O1189" s="322"/>
      <c r="P1189" s="793"/>
      <c r="Q1189" s="322"/>
      <c r="R1189" s="288">
        <v>2</v>
      </c>
    </row>
    <row r="1190" spans="1:18" s="288" customFormat="1" x14ac:dyDescent="0.25">
      <c r="A1190" s="790"/>
      <c r="B1190" s="322"/>
      <c r="C1190" s="322"/>
      <c r="D1190" s="322" t="s">
        <v>4061</v>
      </c>
      <c r="E1190" s="322" t="s">
        <v>4062</v>
      </c>
      <c r="F1190" s="320">
        <v>796</v>
      </c>
      <c r="G1190" s="322" t="s">
        <v>17</v>
      </c>
      <c r="H1190" s="530">
        <v>1</v>
      </c>
      <c r="I1190" s="320" t="s">
        <v>18</v>
      </c>
      <c r="J1190" s="320" t="s">
        <v>2789</v>
      </c>
      <c r="K1190" s="345">
        <v>710</v>
      </c>
      <c r="L1190" s="322"/>
      <c r="M1190" s="322"/>
      <c r="N1190" s="322"/>
      <c r="O1190" s="322"/>
      <c r="P1190" s="793"/>
      <c r="Q1190" s="322"/>
      <c r="R1190" s="288">
        <v>2</v>
      </c>
    </row>
    <row r="1191" spans="1:18" s="288" customFormat="1" x14ac:dyDescent="0.25">
      <c r="A1191" s="790"/>
      <c r="B1191" s="322"/>
      <c r="C1191" s="322"/>
      <c r="D1191" s="322" t="s">
        <v>4063</v>
      </c>
      <c r="E1191" s="322" t="s">
        <v>4064</v>
      </c>
      <c r="F1191" s="320">
        <v>796</v>
      </c>
      <c r="G1191" s="322" t="s">
        <v>17</v>
      </c>
      <c r="H1191" s="530">
        <v>1</v>
      </c>
      <c r="I1191" s="320" t="s">
        <v>18</v>
      </c>
      <c r="J1191" s="320" t="s">
        <v>2789</v>
      </c>
      <c r="K1191" s="345">
        <v>320</v>
      </c>
      <c r="L1191" s="322"/>
      <c r="M1191" s="322"/>
      <c r="N1191" s="322"/>
      <c r="O1191" s="322"/>
      <c r="P1191" s="793"/>
      <c r="Q1191" s="322"/>
      <c r="R1191" s="288">
        <v>2</v>
      </c>
    </row>
    <row r="1192" spans="1:18" s="288" customFormat="1" ht="45" x14ac:dyDescent="0.25">
      <c r="A1192" s="790"/>
      <c r="B1192" s="322"/>
      <c r="C1192" s="322"/>
      <c r="D1192" s="322" t="s">
        <v>4065</v>
      </c>
      <c r="E1192" s="322" t="s">
        <v>4066</v>
      </c>
      <c r="F1192" s="320">
        <v>796</v>
      </c>
      <c r="G1192" s="322" t="s">
        <v>17</v>
      </c>
      <c r="H1192" s="530">
        <v>50</v>
      </c>
      <c r="I1192" s="320" t="s">
        <v>18</v>
      </c>
      <c r="J1192" s="320" t="s">
        <v>2789</v>
      </c>
      <c r="K1192" s="345">
        <v>16101.5</v>
      </c>
      <c r="L1192" s="322"/>
      <c r="M1192" s="322"/>
      <c r="N1192" s="322"/>
      <c r="O1192" s="322"/>
      <c r="P1192" s="793"/>
      <c r="Q1192" s="322"/>
      <c r="R1192" s="288">
        <v>2</v>
      </c>
    </row>
    <row r="1193" spans="1:18" s="288" customFormat="1" ht="45" x14ac:dyDescent="0.25">
      <c r="A1193" s="790"/>
      <c r="B1193" s="322"/>
      <c r="C1193" s="322"/>
      <c r="D1193" s="322" t="s">
        <v>4067</v>
      </c>
      <c r="E1193" s="322" t="s">
        <v>4068</v>
      </c>
      <c r="F1193" s="320">
        <v>796</v>
      </c>
      <c r="G1193" s="322" t="s">
        <v>17</v>
      </c>
      <c r="H1193" s="530">
        <v>50</v>
      </c>
      <c r="I1193" s="320" t="s">
        <v>18</v>
      </c>
      <c r="J1193" s="320" t="s">
        <v>2789</v>
      </c>
      <c r="K1193" s="345">
        <v>18644</v>
      </c>
      <c r="L1193" s="322"/>
      <c r="M1193" s="322"/>
      <c r="N1193" s="322"/>
      <c r="O1193" s="322"/>
      <c r="P1193" s="793"/>
      <c r="Q1193" s="322"/>
      <c r="R1193" s="288">
        <v>2</v>
      </c>
    </row>
    <row r="1194" spans="1:18" s="288" customFormat="1" ht="60" x14ac:dyDescent="0.25">
      <c r="A1194" s="790"/>
      <c r="B1194" s="322"/>
      <c r="C1194" s="322"/>
      <c r="D1194" s="322" t="s">
        <v>2624</v>
      </c>
      <c r="E1194" s="322" t="s">
        <v>2623</v>
      </c>
      <c r="F1194" s="320">
        <v>796</v>
      </c>
      <c r="G1194" s="322" t="s">
        <v>17</v>
      </c>
      <c r="H1194" s="530">
        <v>111</v>
      </c>
      <c r="I1194" s="320" t="s">
        <v>18</v>
      </c>
      <c r="J1194" s="320" t="s">
        <v>2789</v>
      </c>
      <c r="K1194" s="345">
        <v>12210</v>
      </c>
      <c r="L1194" s="322"/>
      <c r="M1194" s="322"/>
      <c r="N1194" s="322"/>
      <c r="O1194" s="322"/>
      <c r="P1194" s="793"/>
      <c r="Q1194" s="322"/>
      <c r="R1194" s="288">
        <v>2</v>
      </c>
    </row>
    <row r="1195" spans="1:18" s="288" customFormat="1" ht="30" x14ac:dyDescent="0.25">
      <c r="A1195" s="790"/>
      <c r="B1195" s="322"/>
      <c r="C1195" s="322"/>
      <c r="D1195" s="322" t="s">
        <v>4069</v>
      </c>
      <c r="E1195" s="322" t="s">
        <v>4070</v>
      </c>
      <c r="F1195" s="320">
        <v>796</v>
      </c>
      <c r="G1195" s="322" t="s">
        <v>17</v>
      </c>
      <c r="H1195" s="530">
        <v>106</v>
      </c>
      <c r="I1195" s="320" t="s">
        <v>18</v>
      </c>
      <c r="J1195" s="320" t="s">
        <v>2789</v>
      </c>
      <c r="K1195" s="345">
        <v>5300</v>
      </c>
      <c r="L1195" s="322"/>
      <c r="M1195" s="322"/>
      <c r="N1195" s="322"/>
      <c r="O1195" s="322"/>
      <c r="P1195" s="793"/>
      <c r="Q1195" s="322"/>
      <c r="R1195" s="288">
        <v>2</v>
      </c>
    </row>
    <row r="1196" spans="1:18" s="288" customFormat="1" ht="60" x14ac:dyDescent="0.25">
      <c r="A1196" s="790"/>
      <c r="B1196" s="322"/>
      <c r="C1196" s="322"/>
      <c r="D1196" s="322" t="s">
        <v>4071</v>
      </c>
      <c r="E1196" s="322" t="s">
        <v>4072</v>
      </c>
      <c r="F1196" s="320">
        <v>796</v>
      </c>
      <c r="G1196" s="322" t="s">
        <v>17</v>
      </c>
      <c r="H1196" s="530">
        <v>2</v>
      </c>
      <c r="I1196" s="320" t="s">
        <v>18</v>
      </c>
      <c r="J1196" s="320" t="s">
        <v>2789</v>
      </c>
      <c r="K1196" s="345">
        <v>5305.08</v>
      </c>
      <c r="L1196" s="322"/>
      <c r="M1196" s="322"/>
      <c r="N1196" s="322"/>
      <c r="O1196" s="322"/>
      <c r="P1196" s="793"/>
      <c r="Q1196" s="322"/>
      <c r="R1196" s="288">
        <v>2</v>
      </c>
    </row>
    <row r="1197" spans="1:18" s="288" customFormat="1" ht="75" x14ac:dyDescent="0.25">
      <c r="A1197" s="790"/>
      <c r="B1197" s="322"/>
      <c r="C1197" s="322"/>
      <c r="D1197" s="322" t="s">
        <v>4073</v>
      </c>
      <c r="E1197" s="322" t="s">
        <v>4074</v>
      </c>
      <c r="F1197" s="320">
        <v>796</v>
      </c>
      <c r="G1197" s="322" t="s">
        <v>17</v>
      </c>
      <c r="H1197" s="530">
        <v>2</v>
      </c>
      <c r="I1197" s="320" t="s">
        <v>18</v>
      </c>
      <c r="J1197" s="320" t="s">
        <v>2789</v>
      </c>
      <c r="K1197" s="345">
        <v>6480</v>
      </c>
      <c r="L1197" s="322"/>
      <c r="M1197" s="322"/>
      <c r="N1197" s="322"/>
      <c r="O1197" s="322"/>
      <c r="P1197" s="793"/>
      <c r="Q1197" s="322"/>
      <c r="R1197" s="288">
        <v>2</v>
      </c>
    </row>
    <row r="1198" spans="1:18" s="288" customFormat="1" ht="75" x14ac:dyDescent="0.25">
      <c r="A1198" s="790"/>
      <c r="B1198" s="322"/>
      <c r="C1198" s="322"/>
      <c r="D1198" s="322" t="s">
        <v>4075</v>
      </c>
      <c r="E1198" s="322" t="s">
        <v>4076</v>
      </c>
      <c r="F1198" s="320">
        <v>796</v>
      </c>
      <c r="G1198" s="322" t="s">
        <v>17</v>
      </c>
      <c r="H1198" s="530">
        <v>2</v>
      </c>
      <c r="I1198" s="320" t="s">
        <v>18</v>
      </c>
      <c r="J1198" s="320" t="s">
        <v>2789</v>
      </c>
      <c r="K1198" s="345">
        <v>847.46</v>
      </c>
      <c r="L1198" s="322"/>
      <c r="M1198" s="322"/>
      <c r="N1198" s="322"/>
      <c r="O1198" s="322"/>
      <c r="P1198" s="793"/>
      <c r="Q1198" s="322"/>
      <c r="R1198" s="288">
        <v>2</v>
      </c>
    </row>
    <row r="1199" spans="1:18" s="288" customFormat="1" ht="120" x14ac:dyDescent="0.25">
      <c r="A1199" s="790"/>
      <c r="B1199" s="322"/>
      <c r="C1199" s="322"/>
      <c r="D1199" s="322" t="s">
        <v>4077</v>
      </c>
      <c r="E1199" s="322" t="s">
        <v>4078</v>
      </c>
      <c r="F1199" s="320">
        <v>166</v>
      </c>
      <c r="G1199" s="322" t="s">
        <v>474</v>
      </c>
      <c r="H1199" s="530">
        <v>75</v>
      </c>
      <c r="I1199" s="320" t="s">
        <v>18</v>
      </c>
      <c r="J1199" s="320" t="s">
        <v>2789</v>
      </c>
      <c r="K1199" s="345">
        <v>9860.25</v>
      </c>
      <c r="L1199" s="322"/>
      <c r="M1199" s="322"/>
      <c r="N1199" s="322"/>
      <c r="O1199" s="322"/>
      <c r="P1199" s="793"/>
      <c r="Q1199" s="322"/>
      <c r="R1199" s="288">
        <v>2</v>
      </c>
    </row>
    <row r="1200" spans="1:18" s="288" customFormat="1" ht="105" x14ac:dyDescent="0.25">
      <c r="A1200" s="790"/>
      <c r="B1200" s="322"/>
      <c r="C1200" s="322"/>
      <c r="D1200" s="322" t="s">
        <v>4079</v>
      </c>
      <c r="E1200" s="322" t="s">
        <v>4080</v>
      </c>
      <c r="F1200" s="320">
        <v>796</v>
      </c>
      <c r="G1200" s="322" t="s">
        <v>17</v>
      </c>
      <c r="H1200" s="530">
        <v>2</v>
      </c>
      <c r="I1200" s="320" t="s">
        <v>18</v>
      </c>
      <c r="J1200" s="320" t="s">
        <v>2789</v>
      </c>
      <c r="K1200" s="345">
        <v>6923.72</v>
      </c>
      <c r="L1200" s="322"/>
      <c r="M1200" s="322"/>
      <c r="N1200" s="322"/>
      <c r="O1200" s="322"/>
      <c r="P1200" s="793"/>
      <c r="Q1200" s="322"/>
      <c r="R1200" s="288">
        <v>2</v>
      </c>
    </row>
    <row r="1201" spans="1:18" s="288" customFormat="1" x14ac:dyDescent="0.25">
      <c r="A1201" s="790"/>
      <c r="B1201" s="322"/>
      <c r="C1201" s="322"/>
      <c r="D1201" s="322" t="s">
        <v>4081</v>
      </c>
      <c r="E1201" s="322" t="s">
        <v>4082</v>
      </c>
      <c r="F1201" s="320">
        <v>796</v>
      </c>
      <c r="G1201" s="322" t="s">
        <v>17</v>
      </c>
      <c r="H1201" s="530">
        <v>10</v>
      </c>
      <c r="I1201" s="320" t="s">
        <v>18</v>
      </c>
      <c r="J1201" s="320" t="s">
        <v>2789</v>
      </c>
      <c r="K1201" s="345">
        <v>2110</v>
      </c>
      <c r="L1201" s="322"/>
      <c r="M1201" s="322"/>
      <c r="N1201" s="322"/>
      <c r="O1201" s="322"/>
      <c r="P1201" s="793"/>
      <c r="Q1201" s="322"/>
      <c r="R1201" s="288">
        <v>2</v>
      </c>
    </row>
    <row r="1202" spans="1:18" s="288" customFormat="1" x14ac:dyDescent="0.25">
      <c r="A1202" s="790"/>
      <c r="B1202" s="322"/>
      <c r="C1202" s="322"/>
      <c r="D1202" s="322" t="s">
        <v>4083</v>
      </c>
      <c r="E1202" s="322" t="s">
        <v>4084</v>
      </c>
      <c r="F1202" s="320">
        <v>796</v>
      </c>
      <c r="G1202" s="322" t="s">
        <v>17</v>
      </c>
      <c r="H1202" s="530">
        <v>16</v>
      </c>
      <c r="I1202" s="320" t="s">
        <v>18</v>
      </c>
      <c r="J1202" s="320" t="s">
        <v>2789</v>
      </c>
      <c r="K1202" s="345">
        <v>1520</v>
      </c>
      <c r="L1202" s="322"/>
      <c r="M1202" s="322"/>
      <c r="N1202" s="322"/>
      <c r="O1202" s="322"/>
      <c r="P1202" s="793"/>
      <c r="Q1202" s="322"/>
      <c r="R1202" s="288">
        <v>2</v>
      </c>
    </row>
    <row r="1203" spans="1:18" s="288" customFormat="1" x14ac:dyDescent="0.25">
      <c r="A1203" s="790"/>
      <c r="B1203" s="322"/>
      <c r="C1203" s="322"/>
      <c r="D1203" s="322" t="s">
        <v>4085</v>
      </c>
      <c r="E1203" s="322" t="s">
        <v>4086</v>
      </c>
      <c r="F1203" s="320">
        <v>796</v>
      </c>
      <c r="G1203" s="322" t="s">
        <v>17</v>
      </c>
      <c r="H1203" s="530">
        <v>10</v>
      </c>
      <c r="I1203" s="320" t="s">
        <v>18</v>
      </c>
      <c r="J1203" s="320" t="s">
        <v>2789</v>
      </c>
      <c r="K1203" s="345">
        <v>500</v>
      </c>
      <c r="L1203" s="322"/>
      <c r="M1203" s="322"/>
      <c r="N1203" s="322"/>
      <c r="O1203" s="322"/>
      <c r="P1203" s="793"/>
      <c r="Q1203" s="322"/>
      <c r="R1203" s="288">
        <v>2</v>
      </c>
    </row>
    <row r="1204" spans="1:18" s="288" customFormat="1" ht="45" x14ac:dyDescent="0.25">
      <c r="A1204" s="790"/>
      <c r="B1204" s="322"/>
      <c r="C1204" s="322"/>
      <c r="D1204" s="322" t="s">
        <v>4087</v>
      </c>
      <c r="E1204" s="322" t="s">
        <v>3904</v>
      </c>
      <c r="F1204" s="320">
        <v>796</v>
      </c>
      <c r="G1204" s="322" t="s">
        <v>17</v>
      </c>
      <c r="H1204" s="530">
        <v>24</v>
      </c>
      <c r="I1204" s="320" t="s">
        <v>18</v>
      </c>
      <c r="J1204" s="320" t="s">
        <v>2789</v>
      </c>
      <c r="K1204" s="345">
        <v>18480</v>
      </c>
      <c r="L1204" s="322"/>
      <c r="M1204" s="322"/>
      <c r="N1204" s="322"/>
      <c r="O1204" s="322"/>
      <c r="P1204" s="793"/>
      <c r="Q1204" s="322"/>
      <c r="R1204" s="288">
        <v>2</v>
      </c>
    </row>
    <row r="1205" spans="1:18" s="288" customFormat="1" ht="60" x14ac:dyDescent="0.25">
      <c r="A1205" s="790"/>
      <c r="B1205" s="322"/>
      <c r="C1205" s="322"/>
      <c r="D1205" s="322" t="s">
        <v>4088</v>
      </c>
      <c r="E1205" s="322" t="s">
        <v>4089</v>
      </c>
      <c r="F1205" s="320">
        <v>796</v>
      </c>
      <c r="G1205" s="322" t="s">
        <v>17</v>
      </c>
      <c r="H1205" s="530">
        <v>10</v>
      </c>
      <c r="I1205" s="320" t="s">
        <v>18</v>
      </c>
      <c r="J1205" s="320" t="s">
        <v>2789</v>
      </c>
      <c r="K1205" s="345">
        <v>1240</v>
      </c>
      <c r="L1205" s="322"/>
      <c r="M1205" s="322"/>
      <c r="N1205" s="322"/>
      <c r="O1205" s="322"/>
      <c r="P1205" s="793"/>
      <c r="Q1205" s="322"/>
      <c r="R1205" s="288">
        <v>2</v>
      </c>
    </row>
    <row r="1206" spans="1:18" s="288" customFormat="1" ht="45" x14ac:dyDescent="0.25">
      <c r="A1206" s="790"/>
      <c r="B1206" s="322"/>
      <c r="C1206" s="322"/>
      <c r="D1206" s="322" t="s">
        <v>4090</v>
      </c>
      <c r="E1206" s="322" t="s">
        <v>4091</v>
      </c>
      <c r="F1206" s="320">
        <v>796</v>
      </c>
      <c r="G1206" s="322" t="s">
        <v>17</v>
      </c>
      <c r="H1206" s="530">
        <v>10</v>
      </c>
      <c r="I1206" s="320" t="s">
        <v>18</v>
      </c>
      <c r="J1206" s="320" t="s">
        <v>2789</v>
      </c>
      <c r="K1206" s="345">
        <v>378.4</v>
      </c>
      <c r="L1206" s="322"/>
      <c r="M1206" s="322"/>
      <c r="N1206" s="322"/>
      <c r="O1206" s="322"/>
      <c r="P1206" s="793"/>
      <c r="Q1206" s="322"/>
      <c r="R1206" s="288">
        <v>2</v>
      </c>
    </row>
    <row r="1207" spans="1:18" s="288" customFormat="1" ht="45" x14ac:dyDescent="0.25">
      <c r="A1207" s="790"/>
      <c r="B1207" s="322"/>
      <c r="C1207" s="322"/>
      <c r="D1207" s="322" t="s">
        <v>4092</v>
      </c>
      <c r="E1207" s="322" t="s">
        <v>4091</v>
      </c>
      <c r="F1207" s="320">
        <v>796</v>
      </c>
      <c r="G1207" s="322" t="s">
        <v>17</v>
      </c>
      <c r="H1207" s="530">
        <v>10</v>
      </c>
      <c r="I1207" s="320" t="s">
        <v>18</v>
      </c>
      <c r="J1207" s="320" t="s">
        <v>2789</v>
      </c>
      <c r="K1207" s="345">
        <v>170</v>
      </c>
      <c r="L1207" s="322"/>
      <c r="M1207" s="322"/>
      <c r="N1207" s="322"/>
      <c r="O1207" s="322"/>
      <c r="P1207" s="793"/>
      <c r="Q1207" s="322"/>
      <c r="R1207" s="288">
        <v>2</v>
      </c>
    </row>
    <row r="1208" spans="1:18" s="288" customFormat="1" ht="90" x14ac:dyDescent="0.25">
      <c r="A1208" s="790"/>
      <c r="B1208" s="322"/>
      <c r="C1208" s="322"/>
      <c r="D1208" s="322" t="s">
        <v>2891</v>
      </c>
      <c r="E1208" s="322" t="s">
        <v>4093</v>
      </c>
      <c r="F1208" s="320">
        <v>796</v>
      </c>
      <c r="G1208" s="322" t="s">
        <v>17</v>
      </c>
      <c r="H1208" s="530">
        <v>6</v>
      </c>
      <c r="I1208" s="320" t="s">
        <v>18</v>
      </c>
      <c r="J1208" s="320" t="s">
        <v>2789</v>
      </c>
      <c r="K1208" s="345">
        <v>17580</v>
      </c>
      <c r="L1208" s="322"/>
      <c r="M1208" s="322"/>
      <c r="N1208" s="322"/>
      <c r="O1208" s="322"/>
      <c r="P1208" s="793"/>
      <c r="Q1208" s="322"/>
      <c r="R1208" s="288">
        <v>2</v>
      </c>
    </row>
    <row r="1209" spans="1:18" s="288" customFormat="1" ht="75" x14ac:dyDescent="0.25">
      <c r="A1209" s="790"/>
      <c r="B1209" s="322"/>
      <c r="C1209" s="322"/>
      <c r="D1209" s="322" t="s">
        <v>4094</v>
      </c>
      <c r="E1209" s="322" t="s">
        <v>4095</v>
      </c>
      <c r="F1209" s="320">
        <v>796</v>
      </c>
      <c r="G1209" s="322" t="s">
        <v>17</v>
      </c>
      <c r="H1209" s="530">
        <v>4</v>
      </c>
      <c r="I1209" s="320" t="s">
        <v>18</v>
      </c>
      <c r="J1209" s="320" t="s">
        <v>2789</v>
      </c>
      <c r="K1209" s="345">
        <v>2520</v>
      </c>
      <c r="L1209" s="322"/>
      <c r="M1209" s="322"/>
      <c r="N1209" s="322"/>
      <c r="O1209" s="322"/>
      <c r="P1209" s="793"/>
      <c r="Q1209" s="322"/>
      <c r="R1209" s="288">
        <v>2</v>
      </c>
    </row>
    <row r="1210" spans="1:18" s="288" customFormat="1" ht="105" x14ac:dyDescent="0.25">
      <c r="A1210" s="790"/>
      <c r="B1210" s="322"/>
      <c r="C1210" s="322"/>
      <c r="D1210" s="322" t="s">
        <v>4096</v>
      </c>
      <c r="E1210" s="322" t="s">
        <v>4097</v>
      </c>
      <c r="F1210" s="320">
        <v>796</v>
      </c>
      <c r="G1210" s="322" t="s">
        <v>17</v>
      </c>
      <c r="H1210" s="530">
        <v>8</v>
      </c>
      <c r="I1210" s="320" t="s">
        <v>18</v>
      </c>
      <c r="J1210" s="320" t="s">
        <v>2789</v>
      </c>
      <c r="K1210" s="345">
        <v>6033.92</v>
      </c>
      <c r="L1210" s="322"/>
      <c r="M1210" s="322"/>
      <c r="N1210" s="322"/>
      <c r="O1210" s="322"/>
      <c r="P1210" s="793"/>
      <c r="Q1210" s="322"/>
      <c r="R1210" s="288">
        <v>2</v>
      </c>
    </row>
    <row r="1211" spans="1:18" s="288" customFormat="1" ht="135" x14ac:dyDescent="0.25">
      <c r="A1211" s="790"/>
      <c r="B1211" s="322"/>
      <c r="C1211" s="322"/>
      <c r="D1211" s="322" t="s">
        <v>4098</v>
      </c>
      <c r="E1211" s="322" t="s">
        <v>4099</v>
      </c>
      <c r="F1211" s="320">
        <v>796</v>
      </c>
      <c r="G1211" s="322" t="s">
        <v>17</v>
      </c>
      <c r="H1211" s="530">
        <v>2</v>
      </c>
      <c r="I1211" s="320" t="s">
        <v>18</v>
      </c>
      <c r="J1211" s="320" t="s">
        <v>2789</v>
      </c>
      <c r="K1211" s="345">
        <v>1508.48</v>
      </c>
      <c r="L1211" s="322"/>
      <c r="M1211" s="322"/>
      <c r="N1211" s="322"/>
      <c r="O1211" s="322"/>
      <c r="P1211" s="793"/>
      <c r="Q1211" s="322"/>
      <c r="R1211" s="288">
        <v>2</v>
      </c>
    </row>
    <row r="1212" spans="1:18" s="288" customFormat="1" ht="90" x14ac:dyDescent="0.25">
      <c r="A1212" s="790"/>
      <c r="B1212" s="322"/>
      <c r="C1212" s="322"/>
      <c r="D1212" s="322" t="s">
        <v>4100</v>
      </c>
      <c r="E1212" s="322" t="s">
        <v>4101</v>
      </c>
      <c r="F1212" s="320">
        <v>796</v>
      </c>
      <c r="G1212" s="322" t="s">
        <v>17</v>
      </c>
      <c r="H1212" s="530">
        <v>10</v>
      </c>
      <c r="I1212" s="320" t="s">
        <v>18</v>
      </c>
      <c r="J1212" s="320" t="s">
        <v>2789</v>
      </c>
      <c r="K1212" s="345">
        <v>13474.6</v>
      </c>
      <c r="L1212" s="322"/>
      <c r="M1212" s="322"/>
      <c r="N1212" s="322"/>
      <c r="O1212" s="322"/>
      <c r="P1212" s="793"/>
      <c r="Q1212" s="322"/>
      <c r="R1212" s="288">
        <v>2</v>
      </c>
    </row>
    <row r="1213" spans="1:18" s="288" customFormat="1" ht="75" x14ac:dyDescent="0.25">
      <c r="A1213" s="790"/>
      <c r="B1213" s="322"/>
      <c r="C1213" s="322"/>
      <c r="D1213" s="322" t="s">
        <v>4102</v>
      </c>
      <c r="E1213" s="322" t="s">
        <v>4103</v>
      </c>
      <c r="F1213" s="320">
        <v>796</v>
      </c>
      <c r="G1213" s="322" t="s">
        <v>17</v>
      </c>
      <c r="H1213" s="530">
        <v>1</v>
      </c>
      <c r="I1213" s="320" t="s">
        <v>18</v>
      </c>
      <c r="J1213" s="320" t="s">
        <v>2789</v>
      </c>
      <c r="K1213" s="345">
        <v>3350</v>
      </c>
      <c r="L1213" s="322"/>
      <c r="M1213" s="322"/>
      <c r="N1213" s="322"/>
      <c r="O1213" s="322"/>
      <c r="P1213" s="793"/>
      <c r="Q1213" s="322"/>
      <c r="R1213" s="288">
        <v>2</v>
      </c>
    </row>
    <row r="1214" spans="1:18" s="288" customFormat="1" ht="45" x14ac:dyDescent="0.25">
      <c r="A1214" s="790"/>
      <c r="B1214" s="322"/>
      <c r="C1214" s="322"/>
      <c r="D1214" s="322" t="s">
        <v>4104</v>
      </c>
      <c r="E1214" s="322" t="s">
        <v>4105</v>
      </c>
      <c r="F1214" s="320">
        <v>796</v>
      </c>
      <c r="G1214" s="322" t="s">
        <v>17</v>
      </c>
      <c r="H1214" s="530">
        <v>2</v>
      </c>
      <c r="I1214" s="320" t="s">
        <v>18</v>
      </c>
      <c r="J1214" s="320" t="s">
        <v>2789</v>
      </c>
      <c r="K1214" s="345">
        <v>3790</v>
      </c>
      <c r="L1214" s="322"/>
      <c r="M1214" s="322"/>
      <c r="N1214" s="322"/>
      <c r="O1214" s="322"/>
      <c r="P1214" s="793"/>
      <c r="Q1214" s="322"/>
      <c r="R1214" s="288">
        <v>2</v>
      </c>
    </row>
    <row r="1215" spans="1:18" s="288" customFormat="1" ht="30" x14ac:dyDescent="0.25">
      <c r="A1215" s="790"/>
      <c r="B1215" s="322"/>
      <c r="C1215" s="322"/>
      <c r="D1215" s="322" t="s">
        <v>4106</v>
      </c>
      <c r="E1215" s="322" t="s">
        <v>4107</v>
      </c>
      <c r="F1215" s="320">
        <v>796</v>
      </c>
      <c r="G1215" s="322" t="s">
        <v>17</v>
      </c>
      <c r="H1215" s="530">
        <v>6</v>
      </c>
      <c r="I1215" s="320" t="s">
        <v>18</v>
      </c>
      <c r="J1215" s="320" t="s">
        <v>2789</v>
      </c>
      <c r="K1215" s="345">
        <v>15810</v>
      </c>
      <c r="L1215" s="322"/>
      <c r="M1215" s="322"/>
      <c r="N1215" s="322"/>
      <c r="O1215" s="322"/>
      <c r="P1215" s="793"/>
      <c r="Q1215" s="322"/>
      <c r="R1215" s="288">
        <v>2</v>
      </c>
    </row>
    <row r="1216" spans="1:18" s="288" customFormat="1" ht="30" x14ac:dyDescent="0.25">
      <c r="A1216" s="790"/>
      <c r="B1216" s="322"/>
      <c r="C1216" s="322"/>
      <c r="D1216" s="322" t="s">
        <v>4108</v>
      </c>
      <c r="E1216" s="322" t="s">
        <v>4109</v>
      </c>
      <c r="F1216" s="320">
        <v>796</v>
      </c>
      <c r="G1216" s="322" t="s">
        <v>17</v>
      </c>
      <c r="H1216" s="530">
        <v>5</v>
      </c>
      <c r="I1216" s="320" t="s">
        <v>18</v>
      </c>
      <c r="J1216" s="320" t="s">
        <v>2789</v>
      </c>
      <c r="K1216" s="345">
        <v>3650</v>
      </c>
      <c r="L1216" s="322"/>
      <c r="M1216" s="322"/>
      <c r="N1216" s="322"/>
      <c r="O1216" s="322"/>
      <c r="P1216" s="793"/>
      <c r="Q1216" s="322"/>
      <c r="R1216" s="288">
        <v>2</v>
      </c>
    </row>
    <row r="1217" spans="1:19" s="288" customFormat="1" ht="45" x14ac:dyDescent="0.25">
      <c r="A1217" s="790"/>
      <c r="B1217" s="322"/>
      <c r="C1217" s="322"/>
      <c r="D1217" s="322" t="s">
        <v>4110</v>
      </c>
      <c r="E1217" s="322" t="s">
        <v>4111</v>
      </c>
      <c r="F1217" s="320">
        <v>796</v>
      </c>
      <c r="G1217" s="322" t="s">
        <v>17</v>
      </c>
      <c r="H1217" s="530">
        <v>2</v>
      </c>
      <c r="I1217" s="320" t="s">
        <v>18</v>
      </c>
      <c r="J1217" s="320" t="s">
        <v>2789</v>
      </c>
      <c r="K1217" s="345">
        <v>2620</v>
      </c>
      <c r="L1217" s="322"/>
      <c r="M1217" s="322"/>
      <c r="N1217" s="322"/>
      <c r="O1217" s="322"/>
      <c r="P1217" s="793"/>
      <c r="Q1217" s="322"/>
      <c r="R1217" s="288">
        <v>2</v>
      </c>
    </row>
    <row r="1218" spans="1:19" s="288" customFormat="1" ht="135" x14ac:dyDescent="0.25">
      <c r="A1218" s="790"/>
      <c r="B1218" s="322"/>
      <c r="C1218" s="322"/>
      <c r="D1218" s="322" t="s">
        <v>4112</v>
      </c>
      <c r="E1218" s="322" t="s">
        <v>4113</v>
      </c>
      <c r="F1218" s="320">
        <v>796</v>
      </c>
      <c r="G1218" s="322" t="s">
        <v>17</v>
      </c>
      <c r="H1218" s="530">
        <v>1</v>
      </c>
      <c r="I1218" s="320" t="s">
        <v>18</v>
      </c>
      <c r="J1218" s="320" t="s">
        <v>2789</v>
      </c>
      <c r="K1218" s="345">
        <v>890</v>
      </c>
      <c r="L1218" s="322"/>
      <c r="M1218" s="322"/>
      <c r="N1218" s="322"/>
      <c r="O1218" s="322"/>
      <c r="P1218" s="793"/>
      <c r="Q1218" s="322"/>
      <c r="R1218" s="288">
        <v>2</v>
      </c>
    </row>
    <row r="1219" spans="1:19" s="288" customFormat="1" ht="105" x14ac:dyDescent="0.25">
      <c r="A1219" s="790"/>
      <c r="B1219" s="322"/>
      <c r="C1219" s="322"/>
      <c r="D1219" s="322" t="s">
        <v>4114</v>
      </c>
      <c r="E1219" s="322" t="s">
        <v>4115</v>
      </c>
      <c r="F1219" s="320">
        <v>796</v>
      </c>
      <c r="G1219" s="322" t="s">
        <v>17</v>
      </c>
      <c r="H1219" s="530">
        <v>2</v>
      </c>
      <c r="I1219" s="320" t="s">
        <v>18</v>
      </c>
      <c r="J1219" s="320" t="s">
        <v>2789</v>
      </c>
      <c r="K1219" s="345">
        <v>1260</v>
      </c>
      <c r="L1219" s="322"/>
      <c r="M1219" s="322"/>
      <c r="N1219" s="322"/>
      <c r="O1219" s="322"/>
      <c r="P1219" s="793"/>
      <c r="Q1219" s="322"/>
      <c r="R1219" s="288">
        <v>2</v>
      </c>
    </row>
    <row r="1220" spans="1:19" s="288" customFormat="1" ht="135" x14ac:dyDescent="0.25">
      <c r="A1220" s="790"/>
      <c r="B1220" s="322"/>
      <c r="C1220" s="322"/>
      <c r="D1220" s="322" t="s">
        <v>4116</v>
      </c>
      <c r="E1220" s="322" t="s">
        <v>4117</v>
      </c>
      <c r="F1220" s="320">
        <v>796</v>
      </c>
      <c r="G1220" s="322" t="s">
        <v>17</v>
      </c>
      <c r="H1220" s="530">
        <v>1</v>
      </c>
      <c r="I1220" s="320" t="s">
        <v>18</v>
      </c>
      <c r="J1220" s="320" t="s">
        <v>2789</v>
      </c>
      <c r="K1220" s="345">
        <v>4690</v>
      </c>
      <c r="L1220" s="322"/>
      <c r="M1220" s="322"/>
      <c r="N1220" s="322"/>
      <c r="O1220" s="322"/>
      <c r="P1220" s="793"/>
      <c r="Q1220" s="322"/>
      <c r="R1220" s="288">
        <v>2</v>
      </c>
    </row>
    <row r="1221" spans="1:19" s="288" customFormat="1" ht="60" x14ac:dyDescent="0.25">
      <c r="A1221" s="790"/>
      <c r="B1221" s="322"/>
      <c r="C1221" s="322"/>
      <c r="D1221" s="322" t="s">
        <v>4118</v>
      </c>
      <c r="E1221" s="322" t="s">
        <v>4119</v>
      </c>
      <c r="F1221" s="320">
        <v>796</v>
      </c>
      <c r="G1221" s="322" t="s">
        <v>17</v>
      </c>
      <c r="H1221" s="530">
        <v>2</v>
      </c>
      <c r="I1221" s="320" t="s">
        <v>18</v>
      </c>
      <c r="J1221" s="320" t="s">
        <v>2789</v>
      </c>
      <c r="K1221" s="345">
        <v>9380</v>
      </c>
      <c r="L1221" s="322"/>
      <c r="M1221" s="322"/>
      <c r="N1221" s="322"/>
      <c r="O1221" s="322"/>
      <c r="P1221" s="793"/>
      <c r="Q1221" s="322"/>
      <c r="R1221" s="288">
        <v>2</v>
      </c>
    </row>
    <row r="1222" spans="1:19" s="288" customFormat="1" ht="75" x14ac:dyDescent="0.25">
      <c r="A1222" s="790"/>
      <c r="B1222" s="322"/>
      <c r="C1222" s="322"/>
      <c r="D1222" s="322" t="s">
        <v>4120</v>
      </c>
      <c r="E1222" s="322" t="s">
        <v>4121</v>
      </c>
      <c r="F1222" s="320">
        <v>796</v>
      </c>
      <c r="G1222" s="322" t="s">
        <v>17</v>
      </c>
      <c r="H1222" s="530">
        <v>4</v>
      </c>
      <c r="I1222" s="320" t="s">
        <v>18</v>
      </c>
      <c r="J1222" s="320" t="s">
        <v>2789</v>
      </c>
      <c r="K1222" s="345">
        <v>2033.88</v>
      </c>
      <c r="L1222" s="322"/>
      <c r="M1222" s="322"/>
      <c r="N1222" s="322"/>
      <c r="O1222" s="322"/>
      <c r="P1222" s="793"/>
      <c r="Q1222" s="322"/>
      <c r="R1222" s="288">
        <v>2</v>
      </c>
    </row>
    <row r="1223" spans="1:19" s="288" customFormat="1" ht="30" x14ac:dyDescent="0.25">
      <c r="A1223" s="790"/>
      <c r="B1223" s="322"/>
      <c r="C1223" s="322"/>
      <c r="D1223" s="322" t="s">
        <v>4122</v>
      </c>
      <c r="E1223" s="322" t="s">
        <v>4123</v>
      </c>
      <c r="F1223" s="320">
        <v>796</v>
      </c>
      <c r="G1223" s="322" t="s">
        <v>17</v>
      </c>
      <c r="H1223" s="530">
        <v>5</v>
      </c>
      <c r="I1223" s="320" t="s">
        <v>18</v>
      </c>
      <c r="J1223" s="320" t="s">
        <v>2789</v>
      </c>
      <c r="K1223" s="345">
        <v>1529.65</v>
      </c>
      <c r="L1223" s="322"/>
      <c r="M1223" s="322"/>
      <c r="N1223" s="322"/>
      <c r="O1223" s="322"/>
      <c r="P1223" s="793"/>
      <c r="Q1223" s="322"/>
      <c r="R1223" s="288">
        <v>2</v>
      </c>
    </row>
    <row r="1224" spans="1:19" s="288" customFormat="1" ht="30" x14ac:dyDescent="0.25">
      <c r="A1224" s="790"/>
      <c r="B1224" s="322"/>
      <c r="C1224" s="322"/>
      <c r="D1224" s="322" t="s">
        <v>4124</v>
      </c>
      <c r="E1224" s="322" t="s">
        <v>4125</v>
      </c>
      <c r="F1224" s="320">
        <v>796</v>
      </c>
      <c r="G1224" s="322" t="s">
        <v>17</v>
      </c>
      <c r="H1224" s="530">
        <v>2</v>
      </c>
      <c r="I1224" s="320" t="s">
        <v>18</v>
      </c>
      <c r="J1224" s="320" t="s">
        <v>2789</v>
      </c>
      <c r="K1224" s="345">
        <v>14280</v>
      </c>
      <c r="L1224" s="322"/>
      <c r="M1224" s="322"/>
      <c r="N1224" s="322"/>
      <c r="O1224" s="322"/>
      <c r="P1224" s="793"/>
      <c r="Q1224" s="322"/>
      <c r="R1224" s="288">
        <v>2</v>
      </c>
    </row>
    <row r="1225" spans="1:19" s="288" customFormat="1" ht="90" x14ac:dyDescent="0.25">
      <c r="A1225" s="790"/>
      <c r="B1225" s="322"/>
      <c r="C1225" s="322"/>
      <c r="D1225" s="322" t="s">
        <v>4126</v>
      </c>
      <c r="E1225" s="322" t="s">
        <v>4127</v>
      </c>
      <c r="F1225" s="320">
        <v>796</v>
      </c>
      <c r="G1225" s="322" t="s">
        <v>17</v>
      </c>
      <c r="H1225" s="530">
        <v>1</v>
      </c>
      <c r="I1225" s="320" t="s">
        <v>18</v>
      </c>
      <c r="J1225" s="320" t="s">
        <v>2789</v>
      </c>
      <c r="K1225" s="345">
        <v>11915</v>
      </c>
      <c r="L1225" s="322"/>
      <c r="M1225" s="322"/>
      <c r="N1225" s="322"/>
      <c r="O1225" s="322"/>
      <c r="P1225" s="793"/>
      <c r="Q1225" s="322"/>
      <c r="R1225" s="288">
        <v>2</v>
      </c>
    </row>
    <row r="1226" spans="1:19" s="288" customFormat="1" ht="150" x14ac:dyDescent="0.25">
      <c r="A1226" s="790"/>
      <c r="B1226" s="322"/>
      <c r="C1226" s="322"/>
      <c r="D1226" s="322" t="s">
        <v>4128</v>
      </c>
      <c r="E1226" s="322" t="s">
        <v>4129</v>
      </c>
      <c r="F1226" s="320">
        <v>796</v>
      </c>
      <c r="G1226" s="322" t="s">
        <v>17</v>
      </c>
      <c r="H1226" s="530">
        <v>2</v>
      </c>
      <c r="I1226" s="320" t="s">
        <v>18</v>
      </c>
      <c r="J1226" s="320" t="s">
        <v>2789</v>
      </c>
      <c r="K1226" s="345">
        <v>38460</v>
      </c>
      <c r="L1226" s="322"/>
      <c r="M1226" s="322"/>
      <c r="N1226" s="322"/>
      <c r="O1226" s="322"/>
      <c r="P1226" s="793"/>
      <c r="Q1226" s="322"/>
      <c r="R1226" s="288">
        <v>2</v>
      </c>
    </row>
    <row r="1227" spans="1:19" s="288" customFormat="1" ht="30" x14ac:dyDescent="0.25">
      <c r="A1227" s="791"/>
      <c r="B1227" s="322"/>
      <c r="C1227" s="322"/>
      <c r="D1227" s="322" t="s">
        <v>4130</v>
      </c>
      <c r="E1227" s="322" t="s">
        <v>4131</v>
      </c>
      <c r="F1227" s="320">
        <v>796</v>
      </c>
      <c r="G1227" s="322" t="s">
        <v>17</v>
      </c>
      <c r="H1227" s="530">
        <v>25</v>
      </c>
      <c r="I1227" s="320" t="s">
        <v>18</v>
      </c>
      <c r="J1227" s="320" t="s">
        <v>2789</v>
      </c>
      <c r="K1227" s="345">
        <v>58750</v>
      </c>
      <c r="L1227" s="322"/>
      <c r="M1227" s="322"/>
      <c r="N1227" s="322"/>
      <c r="O1227" s="322"/>
      <c r="P1227" s="794"/>
      <c r="Q1227" s="322"/>
      <c r="R1227" s="288">
        <v>2</v>
      </c>
    </row>
    <row r="1228" spans="1:19" s="288" customFormat="1" ht="57" x14ac:dyDescent="0.25">
      <c r="A1228" s="789">
        <v>168</v>
      </c>
      <c r="B1228" s="317" t="s">
        <v>3189</v>
      </c>
      <c r="C1228" s="317" t="s">
        <v>3190</v>
      </c>
      <c r="D1228" s="317" t="s">
        <v>3239</v>
      </c>
      <c r="E1228" s="317" t="s">
        <v>3191</v>
      </c>
      <c r="F1228" s="318">
        <v>796</v>
      </c>
      <c r="G1228" s="317" t="s">
        <v>17</v>
      </c>
      <c r="H1228" s="560">
        <v>107900</v>
      </c>
      <c r="I1228" s="318" t="s">
        <v>18</v>
      </c>
      <c r="J1228" s="318" t="s">
        <v>2789</v>
      </c>
      <c r="K1228" s="344">
        <v>764335</v>
      </c>
      <c r="L1228" s="317" t="s">
        <v>2518</v>
      </c>
      <c r="M1228" s="317" t="s">
        <v>30</v>
      </c>
      <c r="N1228" s="317" t="s">
        <v>22</v>
      </c>
      <c r="O1228" s="317" t="s">
        <v>23</v>
      </c>
      <c r="P1228" s="792">
        <v>5545</v>
      </c>
      <c r="Q1228" s="317" t="s">
        <v>4192</v>
      </c>
      <c r="R1228" s="288">
        <v>1</v>
      </c>
      <c r="S1228" s="288">
        <v>5545</v>
      </c>
    </row>
    <row r="1229" spans="1:19" s="288" customFormat="1" ht="45" x14ac:dyDescent="0.25">
      <c r="A1229" s="790"/>
      <c r="B1229" s="322"/>
      <c r="C1229" s="322"/>
      <c r="D1229" s="322" t="s">
        <v>3193</v>
      </c>
      <c r="E1229" s="322" t="s">
        <v>3194</v>
      </c>
      <c r="F1229" s="320">
        <v>796</v>
      </c>
      <c r="G1229" s="322" t="s">
        <v>17</v>
      </c>
      <c r="H1229" s="530">
        <v>57200</v>
      </c>
      <c r="I1229" s="320" t="s">
        <v>18</v>
      </c>
      <c r="J1229" s="320" t="s">
        <v>2789</v>
      </c>
      <c r="K1229" s="345">
        <v>457600</v>
      </c>
      <c r="L1229" s="322"/>
      <c r="M1229" s="322"/>
      <c r="N1229" s="322"/>
      <c r="O1229" s="322"/>
      <c r="P1229" s="793"/>
      <c r="Q1229" s="322"/>
      <c r="R1229" s="288">
        <v>2</v>
      </c>
    </row>
    <row r="1230" spans="1:19" s="288" customFormat="1" ht="45" x14ac:dyDescent="0.25">
      <c r="A1230" s="791"/>
      <c r="B1230" s="322"/>
      <c r="C1230" s="322"/>
      <c r="D1230" s="322" t="s">
        <v>3195</v>
      </c>
      <c r="E1230" s="322" t="s">
        <v>3196</v>
      </c>
      <c r="F1230" s="320">
        <v>796</v>
      </c>
      <c r="G1230" s="322" t="s">
        <v>17</v>
      </c>
      <c r="H1230" s="530">
        <v>50700</v>
      </c>
      <c r="I1230" s="320" t="s">
        <v>18</v>
      </c>
      <c r="J1230" s="320" t="s">
        <v>2789</v>
      </c>
      <c r="K1230" s="345">
        <v>306735</v>
      </c>
      <c r="L1230" s="322"/>
      <c r="M1230" s="322"/>
      <c r="N1230" s="322"/>
      <c r="O1230" s="322"/>
      <c r="P1230" s="794"/>
      <c r="Q1230" s="322"/>
      <c r="R1230" s="288">
        <v>2</v>
      </c>
    </row>
    <row r="1231" spans="1:19" s="288" customFormat="1" ht="57" x14ac:dyDescent="0.25">
      <c r="A1231" s="789">
        <v>169</v>
      </c>
      <c r="B1231" s="317" t="s">
        <v>3189</v>
      </c>
      <c r="C1231" s="317" t="s">
        <v>3197</v>
      </c>
      <c r="D1231" s="317" t="s">
        <v>3240</v>
      </c>
      <c r="E1231" s="317" t="s">
        <v>3198</v>
      </c>
      <c r="F1231" s="318">
        <v>796</v>
      </c>
      <c r="G1231" s="317" t="s">
        <v>17</v>
      </c>
      <c r="H1231" s="560">
        <v>817074</v>
      </c>
      <c r="I1231" s="318" t="s">
        <v>1230</v>
      </c>
      <c r="J1231" s="318" t="s">
        <v>3199</v>
      </c>
      <c r="K1231" s="344">
        <v>1218133.04</v>
      </c>
      <c r="L1231" s="317" t="s">
        <v>2518</v>
      </c>
      <c r="M1231" s="317" t="s">
        <v>30</v>
      </c>
      <c r="N1231" s="317" t="s">
        <v>22</v>
      </c>
      <c r="O1231" s="317" t="s">
        <v>23</v>
      </c>
      <c r="P1231" s="792">
        <v>5546</v>
      </c>
      <c r="Q1231" s="317" t="s">
        <v>4192</v>
      </c>
      <c r="R1231" s="288">
        <v>1</v>
      </c>
      <c r="S1231" s="288">
        <v>5546</v>
      </c>
    </row>
    <row r="1232" spans="1:19" s="288" customFormat="1" ht="45" x14ac:dyDescent="0.25">
      <c r="A1232" s="790"/>
      <c r="B1232" s="322"/>
      <c r="C1232" s="322"/>
      <c r="D1232" s="322" t="s">
        <v>3200</v>
      </c>
      <c r="E1232" s="322" t="s">
        <v>3201</v>
      </c>
      <c r="F1232" s="320">
        <v>796</v>
      </c>
      <c r="G1232" s="322" t="s">
        <v>17</v>
      </c>
      <c r="H1232" s="530">
        <v>2100</v>
      </c>
      <c r="I1232" s="320" t="s">
        <v>1230</v>
      </c>
      <c r="J1232" s="320" t="s">
        <v>2850</v>
      </c>
      <c r="K1232" s="345">
        <v>38220</v>
      </c>
      <c r="L1232" s="322"/>
      <c r="M1232" s="322"/>
      <c r="N1232" s="322"/>
      <c r="O1232" s="322"/>
      <c r="P1232" s="793"/>
      <c r="Q1232" s="322"/>
      <c r="R1232" s="288">
        <v>2</v>
      </c>
    </row>
    <row r="1233" spans="1:19" s="288" customFormat="1" ht="30" x14ac:dyDescent="0.25">
      <c r="A1233" s="790"/>
      <c r="B1233" s="322"/>
      <c r="C1233" s="322"/>
      <c r="D1233" s="322" t="s">
        <v>3202</v>
      </c>
      <c r="E1233" s="322" t="s">
        <v>3203</v>
      </c>
      <c r="F1233" s="320">
        <v>796</v>
      </c>
      <c r="G1233" s="322" t="s">
        <v>17</v>
      </c>
      <c r="H1233" s="530">
        <v>4150</v>
      </c>
      <c r="I1233" s="320" t="s">
        <v>1230</v>
      </c>
      <c r="J1233" s="320" t="s">
        <v>2850</v>
      </c>
      <c r="K1233" s="345">
        <v>26394</v>
      </c>
      <c r="L1233" s="322"/>
      <c r="M1233" s="322"/>
      <c r="N1233" s="322"/>
      <c r="O1233" s="322"/>
      <c r="P1233" s="793"/>
      <c r="Q1233" s="322"/>
      <c r="R1233" s="288">
        <v>2</v>
      </c>
    </row>
    <row r="1234" spans="1:19" s="288" customFormat="1" ht="60" x14ac:dyDescent="0.25">
      <c r="A1234" s="790"/>
      <c r="B1234" s="322"/>
      <c r="C1234" s="322"/>
      <c r="D1234" s="322" t="s">
        <v>3204</v>
      </c>
      <c r="E1234" s="322" t="s">
        <v>3205</v>
      </c>
      <c r="F1234" s="320">
        <v>796</v>
      </c>
      <c r="G1234" s="322" t="s">
        <v>17</v>
      </c>
      <c r="H1234" s="530">
        <v>54950</v>
      </c>
      <c r="I1234" s="320" t="s">
        <v>18</v>
      </c>
      <c r="J1234" s="320" t="s">
        <v>2789</v>
      </c>
      <c r="K1234" s="345">
        <v>140122.5</v>
      </c>
      <c r="L1234" s="322"/>
      <c r="M1234" s="322"/>
      <c r="N1234" s="322"/>
      <c r="O1234" s="322"/>
      <c r="P1234" s="793"/>
      <c r="Q1234" s="322"/>
      <c r="R1234" s="288">
        <v>2</v>
      </c>
    </row>
    <row r="1235" spans="1:19" s="288" customFormat="1" ht="45" x14ac:dyDescent="0.25">
      <c r="A1235" s="790"/>
      <c r="B1235" s="322"/>
      <c r="C1235" s="322"/>
      <c r="D1235" s="322" t="s">
        <v>3206</v>
      </c>
      <c r="E1235" s="322" t="s">
        <v>3207</v>
      </c>
      <c r="F1235" s="320">
        <v>796</v>
      </c>
      <c r="G1235" s="322" t="s">
        <v>17</v>
      </c>
      <c r="H1235" s="530">
        <v>5045</v>
      </c>
      <c r="I1235" s="320" t="s">
        <v>1230</v>
      </c>
      <c r="J1235" s="320" t="s">
        <v>3208</v>
      </c>
      <c r="K1235" s="345">
        <v>11754.85</v>
      </c>
      <c r="L1235" s="322"/>
      <c r="M1235" s="322"/>
      <c r="N1235" s="322"/>
      <c r="O1235" s="322"/>
      <c r="P1235" s="793"/>
      <c r="Q1235" s="322"/>
      <c r="R1235" s="288">
        <v>2</v>
      </c>
    </row>
    <row r="1236" spans="1:19" s="288" customFormat="1" ht="45" x14ac:dyDescent="0.25">
      <c r="A1236" s="790"/>
      <c r="B1236" s="322"/>
      <c r="C1236" s="322"/>
      <c r="D1236" s="322" t="s">
        <v>3209</v>
      </c>
      <c r="E1236" s="322" t="s">
        <v>3210</v>
      </c>
      <c r="F1236" s="320">
        <v>796</v>
      </c>
      <c r="G1236" s="322" t="s">
        <v>17</v>
      </c>
      <c r="H1236" s="530">
        <v>194703</v>
      </c>
      <c r="I1236" s="320" t="s">
        <v>1230</v>
      </c>
      <c r="J1236" s="320" t="s">
        <v>3199</v>
      </c>
      <c r="K1236" s="345">
        <v>268690.14</v>
      </c>
      <c r="L1236" s="322"/>
      <c r="M1236" s="322"/>
      <c r="N1236" s="322"/>
      <c r="O1236" s="322"/>
      <c r="P1236" s="793"/>
      <c r="Q1236" s="322"/>
      <c r="R1236" s="288">
        <v>2</v>
      </c>
    </row>
    <row r="1237" spans="1:19" s="288" customFormat="1" x14ac:dyDescent="0.25">
      <c r="A1237" s="790"/>
      <c r="B1237" s="322"/>
      <c r="C1237" s="322"/>
      <c r="D1237" s="322" t="s">
        <v>3211</v>
      </c>
      <c r="E1237" s="322" t="s">
        <v>3212</v>
      </c>
      <c r="F1237" s="320">
        <v>796</v>
      </c>
      <c r="G1237" s="322" t="s">
        <v>17</v>
      </c>
      <c r="H1237" s="530">
        <v>1000</v>
      </c>
      <c r="I1237" s="320" t="s">
        <v>1230</v>
      </c>
      <c r="J1237" s="320" t="s">
        <v>2789</v>
      </c>
      <c r="K1237" s="345">
        <v>45760</v>
      </c>
      <c r="L1237" s="322"/>
      <c r="M1237" s="322"/>
      <c r="N1237" s="322"/>
      <c r="O1237" s="322"/>
      <c r="P1237" s="793"/>
      <c r="Q1237" s="322"/>
      <c r="R1237" s="288">
        <v>2</v>
      </c>
    </row>
    <row r="1238" spans="1:19" s="288" customFormat="1" ht="45" x14ac:dyDescent="0.25">
      <c r="A1238" s="790"/>
      <c r="B1238" s="322"/>
      <c r="C1238" s="322"/>
      <c r="D1238" s="322" t="s">
        <v>3213</v>
      </c>
      <c r="E1238" s="322" t="s">
        <v>3214</v>
      </c>
      <c r="F1238" s="320">
        <v>796</v>
      </c>
      <c r="G1238" s="322" t="s">
        <v>17</v>
      </c>
      <c r="H1238" s="530">
        <v>11000</v>
      </c>
      <c r="I1238" s="320" t="s">
        <v>1230</v>
      </c>
      <c r="J1238" s="320" t="s">
        <v>2850</v>
      </c>
      <c r="K1238" s="345">
        <v>15950</v>
      </c>
      <c r="L1238" s="322"/>
      <c r="M1238" s="322"/>
      <c r="N1238" s="322"/>
      <c r="O1238" s="322"/>
      <c r="P1238" s="793"/>
      <c r="Q1238" s="322"/>
      <c r="R1238" s="288">
        <v>2</v>
      </c>
    </row>
    <row r="1239" spans="1:19" s="288" customFormat="1" ht="45" x14ac:dyDescent="0.25">
      <c r="A1239" s="790"/>
      <c r="B1239" s="322"/>
      <c r="C1239" s="322"/>
      <c r="D1239" s="322" t="s">
        <v>3215</v>
      </c>
      <c r="E1239" s="322" t="s">
        <v>3216</v>
      </c>
      <c r="F1239" s="320">
        <v>796</v>
      </c>
      <c r="G1239" s="322" t="s">
        <v>17</v>
      </c>
      <c r="H1239" s="530">
        <v>12505</v>
      </c>
      <c r="I1239" s="320" t="s">
        <v>1230</v>
      </c>
      <c r="J1239" s="320" t="s">
        <v>3217</v>
      </c>
      <c r="K1239" s="345">
        <v>12505</v>
      </c>
      <c r="L1239" s="322"/>
      <c r="M1239" s="322"/>
      <c r="N1239" s="322"/>
      <c r="O1239" s="322"/>
      <c r="P1239" s="793"/>
      <c r="Q1239" s="322"/>
      <c r="R1239" s="288">
        <v>2</v>
      </c>
    </row>
    <row r="1240" spans="1:19" s="288" customFormat="1" ht="45" x14ac:dyDescent="0.25">
      <c r="A1240" s="790"/>
      <c r="B1240" s="322"/>
      <c r="C1240" s="322"/>
      <c r="D1240" s="322" t="s">
        <v>3218</v>
      </c>
      <c r="E1240" s="322" t="s">
        <v>3219</v>
      </c>
      <c r="F1240" s="320">
        <v>796</v>
      </c>
      <c r="G1240" s="322" t="s">
        <v>17</v>
      </c>
      <c r="H1240" s="530">
        <v>30175</v>
      </c>
      <c r="I1240" s="320" t="s">
        <v>1230</v>
      </c>
      <c r="J1240" s="320" t="s">
        <v>3220</v>
      </c>
      <c r="K1240" s="345">
        <v>49788.75</v>
      </c>
      <c r="L1240" s="322"/>
      <c r="M1240" s="322"/>
      <c r="N1240" s="322"/>
      <c r="O1240" s="322"/>
      <c r="P1240" s="793"/>
      <c r="Q1240" s="322"/>
      <c r="R1240" s="288">
        <v>2</v>
      </c>
    </row>
    <row r="1241" spans="1:19" s="288" customFormat="1" ht="60" x14ac:dyDescent="0.25">
      <c r="A1241" s="790"/>
      <c r="B1241" s="322"/>
      <c r="C1241" s="322"/>
      <c r="D1241" s="322" t="s">
        <v>3221</v>
      </c>
      <c r="E1241" s="322" t="s">
        <v>3222</v>
      </c>
      <c r="F1241" s="320">
        <v>796</v>
      </c>
      <c r="G1241" s="322" t="s">
        <v>17</v>
      </c>
      <c r="H1241" s="530">
        <v>1500</v>
      </c>
      <c r="I1241" s="320" t="s">
        <v>1230</v>
      </c>
      <c r="J1241" s="320" t="s">
        <v>2787</v>
      </c>
      <c r="K1241" s="345">
        <v>1800</v>
      </c>
      <c r="L1241" s="322"/>
      <c r="M1241" s="322"/>
      <c r="N1241" s="322"/>
      <c r="O1241" s="322"/>
      <c r="P1241" s="793"/>
      <c r="Q1241" s="322"/>
      <c r="R1241" s="288">
        <v>2</v>
      </c>
    </row>
    <row r="1242" spans="1:19" s="288" customFormat="1" ht="45" x14ac:dyDescent="0.25">
      <c r="A1242" s="790"/>
      <c r="B1242" s="322"/>
      <c r="C1242" s="322"/>
      <c r="D1242" s="322" t="s">
        <v>3223</v>
      </c>
      <c r="E1242" s="322" t="s">
        <v>3224</v>
      </c>
      <c r="F1242" s="320">
        <v>796</v>
      </c>
      <c r="G1242" s="322" t="s">
        <v>17</v>
      </c>
      <c r="H1242" s="530">
        <v>20000</v>
      </c>
      <c r="I1242" s="320" t="s">
        <v>18</v>
      </c>
      <c r="J1242" s="320" t="s">
        <v>2789</v>
      </c>
      <c r="K1242" s="345">
        <v>11800</v>
      </c>
      <c r="L1242" s="322"/>
      <c r="M1242" s="322"/>
      <c r="N1242" s="322"/>
      <c r="O1242" s="322"/>
      <c r="P1242" s="793"/>
      <c r="Q1242" s="322"/>
      <c r="R1242" s="288">
        <v>2</v>
      </c>
    </row>
    <row r="1243" spans="1:19" s="288" customFormat="1" ht="30" x14ac:dyDescent="0.25">
      <c r="A1243" s="790"/>
      <c r="B1243" s="322"/>
      <c r="C1243" s="322"/>
      <c r="D1243" s="322" t="s">
        <v>3225</v>
      </c>
      <c r="E1243" s="322" t="s">
        <v>3226</v>
      </c>
      <c r="F1243" s="320">
        <v>796</v>
      </c>
      <c r="G1243" s="322" t="s">
        <v>17</v>
      </c>
      <c r="H1243" s="530">
        <v>3000</v>
      </c>
      <c r="I1243" s="320" t="s">
        <v>18</v>
      </c>
      <c r="J1243" s="320" t="s">
        <v>2789</v>
      </c>
      <c r="K1243" s="345">
        <v>11700</v>
      </c>
      <c r="L1243" s="322"/>
      <c r="M1243" s="322"/>
      <c r="N1243" s="322"/>
      <c r="O1243" s="322"/>
      <c r="P1243" s="793"/>
      <c r="Q1243" s="322"/>
      <c r="R1243" s="288">
        <v>2</v>
      </c>
    </row>
    <row r="1244" spans="1:19" s="288" customFormat="1" ht="30" x14ac:dyDescent="0.25">
      <c r="A1244" s="790"/>
      <c r="B1244" s="322"/>
      <c r="C1244" s="322"/>
      <c r="D1244" s="322" t="s">
        <v>3227</v>
      </c>
      <c r="E1244" s="322" t="s">
        <v>3228</v>
      </c>
      <c r="F1244" s="320">
        <v>796</v>
      </c>
      <c r="G1244" s="322" t="s">
        <v>17</v>
      </c>
      <c r="H1244" s="530">
        <v>55705</v>
      </c>
      <c r="I1244" s="320" t="s">
        <v>1230</v>
      </c>
      <c r="J1244" s="320" t="s">
        <v>3229</v>
      </c>
      <c r="K1244" s="345">
        <v>108624.75</v>
      </c>
      <c r="L1244" s="322"/>
      <c r="M1244" s="322"/>
      <c r="N1244" s="322"/>
      <c r="O1244" s="322"/>
      <c r="P1244" s="793"/>
      <c r="Q1244" s="322"/>
      <c r="R1244" s="288">
        <v>2</v>
      </c>
    </row>
    <row r="1245" spans="1:19" s="288" customFormat="1" ht="30" x14ac:dyDescent="0.25">
      <c r="A1245" s="790"/>
      <c r="B1245" s="322"/>
      <c r="C1245" s="322"/>
      <c r="D1245" s="322" t="s">
        <v>3230</v>
      </c>
      <c r="E1245" s="322" t="s">
        <v>3231</v>
      </c>
      <c r="F1245" s="320">
        <v>796</v>
      </c>
      <c r="G1245" s="322" t="s">
        <v>17</v>
      </c>
      <c r="H1245" s="530">
        <v>1080</v>
      </c>
      <c r="I1245" s="320" t="s">
        <v>1230</v>
      </c>
      <c r="J1245" s="320" t="s">
        <v>2831</v>
      </c>
      <c r="K1245" s="345">
        <v>4546.8</v>
      </c>
      <c r="L1245" s="322"/>
      <c r="M1245" s="322"/>
      <c r="N1245" s="322"/>
      <c r="O1245" s="322"/>
      <c r="P1245" s="793"/>
      <c r="Q1245" s="322"/>
      <c r="R1245" s="288">
        <v>2</v>
      </c>
    </row>
    <row r="1246" spans="1:19" s="288" customFormat="1" ht="45" x14ac:dyDescent="0.25">
      <c r="A1246" s="790"/>
      <c r="B1246" s="322"/>
      <c r="C1246" s="322"/>
      <c r="D1246" s="322" t="s">
        <v>3232</v>
      </c>
      <c r="E1246" s="322" t="s">
        <v>3233</v>
      </c>
      <c r="F1246" s="320">
        <v>796</v>
      </c>
      <c r="G1246" s="322" t="s">
        <v>17</v>
      </c>
      <c r="H1246" s="530">
        <v>320661</v>
      </c>
      <c r="I1246" s="320" t="s">
        <v>1230</v>
      </c>
      <c r="J1246" s="320" t="s">
        <v>3234</v>
      </c>
      <c r="K1246" s="345">
        <v>400826.25</v>
      </c>
      <c r="L1246" s="322"/>
      <c r="M1246" s="322"/>
      <c r="N1246" s="322"/>
      <c r="O1246" s="322"/>
      <c r="P1246" s="793"/>
      <c r="Q1246" s="322"/>
      <c r="R1246" s="288">
        <v>2</v>
      </c>
    </row>
    <row r="1247" spans="1:19" s="288" customFormat="1" ht="45" x14ac:dyDescent="0.25">
      <c r="A1247" s="790"/>
      <c r="B1247" s="322"/>
      <c r="C1247" s="322"/>
      <c r="D1247" s="322" t="s">
        <v>3235</v>
      </c>
      <c r="E1247" s="322" t="s">
        <v>3236</v>
      </c>
      <c r="F1247" s="320">
        <v>796</v>
      </c>
      <c r="G1247" s="322" t="s">
        <v>17</v>
      </c>
      <c r="H1247" s="530">
        <v>99500</v>
      </c>
      <c r="I1247" s="320" t="s">
        <v>1230</v>
      </c>
      <c r="J1247" s="320" t="s">
        <v>3237</v>
      </c>
      <c r="K1247" s="345">
        <v>69650</v>
      </c>
      <c r="L1247" s="322"/>
      <c r="M1247" s="322"/>
      <c r="N1247" s="322"/>
      <c r="O1247" s="322"/>
      <c r="P1247" s="794"/>
      <c r="Q1247" s="322"/>
      <c r="R1247" s="288">
        <v>2</v>
      </c>
    </row>
    <row r="1248" spans="1:19" s="288" customFormat="1" ht="57" x14ac:dyDescent="0.25">
      <c r="A1248" s="334">
        <v>170</v>
      </c>
      <c r="B1248" s="490" t="s">
        <v>2501</v>
      </c>
      <c r="C1248" s="317" t="s">
        <v>2204</v>
      </c>
      <c r="D1248" s="317" t="s">
        <v>4198</v>
      </c>
      <c r="E1248" s="317" t="s">
        <v>4199</v>
      </c>
      <c r="F1248" s="318">
        <v>796</v>
      </c>
      <c r="G1248" s="317" t="s">
        <v>17</v>
      </c>
      <c r="H1248" s="560">
        <v>2140</v>
      </c>
      <c r="I1248" s="318" t="s">
        <v>1230</v>
      </c>
      <c r="J1248" s="318" t="s">
        <v>4200</v>
      </c>
      <c r="K1248" s="344">
        <v>535000</v>
      </c>
      <c r="L1248" s="317" t="s">
        <v>2518</v>
      </c>
      <c r="M1248" s="317" t="s">
        <v>30</v>
      </c>
      <c r="N1248" s="317" t="s">
        <v>22</v>
      </c>
      <c r="O1248" s="317" t="s">
        <v>23</v>
      </c>
      <c r="P1248" s="321" t="s">
        <v>4201</v>
      </c>
      <c r="Q1248" s="317" t="s">
        <v>3734</v>
      </c>
      <c r="R1248" s="288">
        <v>1</v>
      </c>
      <c r="S1248" s="288">
        <v>5546</v>
      </c>
    </row>
    <row r="1249" spans="1:19" s="288" customFormat="1" ht="28.5" x14ac:dyDescent="0.25">
      <c r="A1249" s="789">
        <v>171</v>
      </c>
      <c r="B1249" s="317" t="s">
        <v>3723</v>
      </c>
      <c r="C1249" s="317" t="s">
        <v>3724</v>
      </c>
      <c r="D1249" s="317" t="s">
        <v>4203</v>
      </c>
      <c r="E1249" s="317" t="s">
        <v>4202</v>
      </c>
      <c r="F1249" s="318" t="s">
        <v>135</v>
      </c>
      <c r="G1249" s="317" t="s">
        <v>63</v>
      </c>
      <c r="H1249" s="560">
        <v>2</v>
      </c>
      <c r="I1249" s="318" t="s">
        <v>18</v>
      </c>
      <c r="J1249" s="318" t="s">
        <v>2789</v>
      </c>
      <c r="K1249" s="344">
        <v>2483010.17</v>
      </c>
      <c r="L1249" s="317" t="s">
        <v>2518</v>
      </c>
      <c r="M1249" s="317" t="s">
        <v>2587</v>
      </c>
      <c r="N1249" s="317" t="s">
        <v>22</v>
      </c>
      <c r="O1249" s="317" t="s">
        <v>171</v>
      </c>
      <c r="P1249" s="792">
        <v>5548</v>
      </c>
      <c r="Q1249" s="317" t="s">
        <v>3843</v>
      </c>
      <c r="R1249" s="288">
        <v>1</v>
      </c>
      <c r="S1249" s="288">
        <v>5548</v>
      </c>
    </row>
    <row r="1250" spans="1:19" s="288" customFormat="1" ht="30" x14ac:dyDescent="0.25">
      <c r="A1250" s="790"/>
      <c r="B1250" s="322"/>
      <c r="C1250" s="322"/>
      <c r="D1250" s="322" t="s">
        <v>3728</v>
      </c>
      <c r="E1250" s="322" t="s">
        <v>3725</v>
      </c>
      <c r="F1250" s="320" t="s">
        <v>135</v>
      </c>
      <c r="G1250" s="322" t="s">
        <v>63</v>
      </c>
      <c r="H1250" s="530">
        <v>1</v>
      </c>
      <c r="I1250" s="320" t="s">
        <v>18</v>
      </c>
      <c r="J1250" s="320" t="s">
        <v>2789</v>
      </c>
      <c r="K1250" s="345">
        <v>1414261.02</v>
      </c>
      <c r="L1250" s="322"/>
      <c r="M1250" s="322"/>
      <c r="N1250" s="322"/>
      <c r="O1250" s="322"/>
      <c r="P1250" s="793"/>
      <c r="Q1250" s="322"/>
      <c r="R1250" s="288">
        <v>2</v>
      </c>
    </row>
    <row r="1251" spans="1:19" s="288" customFormat="1" ht="30" x14ac:dyDescent="0.25">
      <c r="A1251" s="791"/>
      <c r="B1251" s="322"/>
      <c r="C1251" s="322"/>
      <c r="D1251" s="322" t="s">
        <v>3729</v>
      </c>
      <c r="E1251" s="322" t="s">
        <v>3725</v>
      </c>
      <c r="F1251" s="320" t="s">
        <v>135</v>
      </c>
      <c r="G1251" s="322" t="s">
        <v>63</v>
      </c>
      <c r="H1251" s="530">
        <v>1</v>
      </c>
      <c r="I1251" s="320" t="s">
        <v>18</v>
      </c>
      <c r="J1251" s="320" t="s">
        <v>2789</v>
      </c>
      <c r="K1251" s="345">
        <v>1068749.1499999999</v>
      </c>
      <c r="L1251" s="322"/>
      <c r="M1251" s="322"/>
      <c r="N1251" s="322"/>
      <c r="O1251" s="322"/>
      <c r="P1251" s="794"/>
      <c r="Q1251" s="322"/>
      <c r="R1251" s="288">
        <v>2</v>
      </c>
    </row>
    <row r="1252" spans="1:19" s="288" customFormat="1" ht="28.5" x14ac:dyDescent="0.25">
      <c r="A1252" s="789">
        <v>172</v>
      </c>
      <c r="B1252" s="317" t="s">
        <v>4223</v>
      </c>
      <c r="C1252" s="317" t="s">
        <v>4224</v>
      </c>
      <c r="D1252" s="317" t="s">
        <v>4217</v>
      </c>
      <c r="E1252" s="317" t="s">
        <v>4218</v>
      </c>
      <c r="F1252" s="318">
        <v>796</v>
      </c>
      <c r="G1252" s="317" t="s">
        <v>17</v>
      </c>
      <c r="H1252" s="560">
        <v>6</v>
      </c>
      <c r="I1252" s="318" t="s">
        <v>1230</v>
      </c>
      <c r="J1252" s="318" t="s">
        <v>2895</v>
      </c>
      <c r="K1252" s="344">
        <v>525000</v>
      </c>
      <c r="L1252" s="317" t="s">
        <v>2518</v>
      </c>
      <c r="M1252" s="317" t="s">
        <v>2487</v>
      </c>
      <c r="N1252" s="317" t="s">
        <v>22</v>
      </c>
      <c r="O1252" s="317" t="s">
        <v>23</v>
      </c>
      <c r="P1252" s="792">
        <v>888</v>
      </c>
      <c r="Q1252" s="317" t="s">
        <v>3736</v>
      </c>
      <c r="R1252" s="288">
        <v>1</v>
      </c>
    </row>
    <row r="1253" spans="1:19" s="288" customFormat="1" x14ac:dyDescent="0.25">
      <c r="A1253" s="790"/>
      <c r="B1253" s="322"/>
      <c r="C1253" s="322"/>
      <c r="D1253" s="322" t="s">
        <v>4219</v>
      </c>
      <c r="E1253" s="322" t="s">
        <v>4220</v>
      </c>
      <c r="F1253" s="320"/>
      <c r="G1253" s="322"/>
      <c r="H1253" s="530">
        <v>1</v>
      </c>
      <c r="I1253" s="320" t="s">
        <v>1230</v>
      </c>
      <c r="J1253" s="320" t="s">
        <v>2895</v>
      </c>
      <c r="K1253" s="345">
        <v>250000</v>
      </c>
      <c r="L1253" s="322"/>
      <c r="M1253" s="322"/>
      <c r="N1253" s="322"/>
      <c r="O1253" s="322"/>
      <c r="P1253" s="793"/>
      <c r="Q1253" s="322"/>
      <c r="R1253" s="288">
        <v>2</v>
      </c>
    </row>
    <row r="1254" spans="1:19" s="288" customFormat="1" x14ac:dyDescent="0.25">
      <c r="A1254" s="791"/>
      <c r="B1254" s="322"/>
      <c r="C1254" s="322"/>
      <c r="D1254" s="322" t="s">
        <v>4221</v>
      </c>
      <c r="E1254" s="322" t="s">
        <v>4222</v>
      </c>
      <c r="F1254" s="320">
        <v>796</v>
      </c>
      <c r="G1254" s="322" t="s">
        <v>17</v>
      </c>
      <c r="H1254" s="530">
        <v>5</v>
      </c>
      <c r="I1254" s="320" t="s">
        <v>1230</v>
      </c>
      <c r="J1254" s="320" t="s">
        <v>2895</v>
      </c>
      <c r="K1254" s="345">
        <v>275000</v>
      </c>
      <c r="L1254" s="322"/>
      <c r="M1254" s="322"/>
      <c r="N1254" s="322"/>
      <c r="O1254" s="322"/>
      <c r="P1254" s="794"/>
      <c r="Q1254" s="322"/>
      <c r="R1254" s="288">
        <v>2</v>
      </c>
    </row>
    <row r="1255" spans="1:19" s="288" customFormat="1" ht="28.5" x14ac:dyDescent="0.25">
      <c r="A1255" s="789">
        <v>173</v>
      </c>
      <c r="B1255" s="317" t="s">
        <v>4264</v>
      </c>
      <c r="C1255" s="317" t="s">
        <v>4265</v>
      </c>
      <c r="D1255" s="317" t="s">
        <v>4266</v>
      </c>
      <c r="E1255" s="317" t="s">
        <v>4267</v>
      </c>
      <c r="F1255" s="318">
        <v>796</v>
      </c>
      <c r="G1255" s="317" t="s">
        <v>17</v>
      </c>
      <c r="H1255" s="560">
        <v>3662</v>
      </c>
      <c r="I1255" s="318" t="s">
        <v>355</v>
      </c>
      <c r="J1255" s="318" t="s">
        <v>2789</v>
      </c>
      <c r="K1255" s="344">
        <v>689988</v>
      </c>
      <c r="L1255" s="317" t="s">
        <v>2488</v>
      </c>
      <c r="M1255" s="317" t="s">
        <v>2487</v>
      </c>
      <c r="N1255" s="317" t="s">
        <v>22</v>
      </c>
      <c r="O1255" s="317" t="s">
        <v>23</v>
      </c>
      <c r="P1255" s="792">
        <v>1745</v>
      </c>
      <c r="Q1255" s="317" t="s">
        <v>4436</v>
      </c>
      <c r="R1255" s="288">
        <v>1</v>
      </c>
    </row>
    <row r="1256" spans="1:19" s="288" customFormat="1" ht="45" x14ac:dyDescent="0.25">
      <c r="A1256" s="790"/>
      <c r="B1256" s="322"/>
      <c r="C1256" s="322"/>
      <c r="D1256" s="322" t="s">
        <v>4268</v>
      </c>
      <c r="E1256" s="322" t="s">
        <v>4269</v>
      </c>
      <c r="F1256" s="320">
        <v>796</v>
      </c>
      <c r="G1256" s="322" t="s">
        <v>17</v>
      </c>
      <c r="H1256" s="530">
        <v>2</v>
      </c>
      <c r="I1256" s="320" t="s">
        <v>355</v>
      </c>
      <c r="J1256" s="320" t="s">
        <v>2789</v>
      </c>
      <c r="K1256" s="345">
        <v>200</v>
      </c>
      <c r="L1256" s="322"/>
      <c r="M1256" s="322"/>
      <c r="N1256" s="322"/>
      <c r="O1256" s="322"/>
      <c r="P1256" s="793"/>
      <c r="Q1256" s="322"/>
      <c r="R1256" s="288">
        <v>2</v>
      </c>
    </row>
    <row r="1257" spans="1:19" s="288" customFormat="1" ht="45" x14ac:dyDescent="0.25">
      <c r="A1257" s="790"/>
      <c r="B1257" s="322"/>
      <c r="C1257" s="322"/>
      <c r="D1257" s="322" t="s">
        <v>4270</v>
      </c>
      <c r="E1257" s="322" t="s">
        <v>4269</v>
      </c>
      <c r="F1257" s="320">
        <v>796</v>
      </c>
      <c r="G1257" s="322" t="s">
        <v>17</v>
      </c>
      <c r="H1257" s="530">
        <v>2</v>
      </c>
      <c r="I1257" s="320" t="s">
        <v>355</v>
      </c>
      <c r="J1257" s="320" t="s">
        <v>2789</v>
      </c>
      <c r="K1257" s="345">
        <v>290</v>
      </c>
      <c r="L1257" s="322"/>
      <c r="M1257" s="322"/>
      <c r="N1257" s="322"/>
      <c r="O1257" s="322"/>
      <c r="P1257" s="793"/>
      <c r="Q1257" s="322"/>
      <c r="R1257" s="288">
        <v>2</v>
      </c>
    </row>
    <row r="1258" spans="1:19" s="288" customFormat="1" ht="30" x14ac:dyDescent="0.25">
      <c r="A1258" s="790"/>
      <c r="B1258" s="322"/>
      <c r="C1258" s="322"/>
      <c r="D1258" s="322" t="s">
        <v>4271</v>
      </c>
      <c r="E1258" s="322" t="s">
        <v>4272</v>
      </c>
      <c r="F1258" s="320">
        <v>796</v>
      </c>
      <c r="G1258" s="322" t="s">
        <v>17</v>
      </c>
      <c r="H1258" s="530">
        <v>22</v>
      </c>
      <c r="I1258" s="320" t="s">
        <v>355</v>
      </c>
      <c r="J1258" s="320" t="s">
        <v>2789</v>
      </c>
      <c r="K1258" s="345">
        <v>13200</v>
      </c>
      <c r="L1258" s="322"/>
      <c r="M1258" s="322"/>
      <c r="N1258" s="322"/>
      <c r="O1258" s="322"/>
      <c r="P1258" s="793"/>
      <c r="Q1258" s="322"/>
      <c r="R1258" s="288">
        <v>2</v>
      </c>
    </row>
    <row r="1259" spans="1:19" s="288" customFormat="1" ht="30" x14ac:dyDescent="0.25">
      <c r="A1259" s="790"/>
      <c r="B1259" s="322"/>
      <c r="C1259" s="322"/>
      <c r="D1259" s="322" t="s">
        <v>4273</v>
      </c>
      <c r="E1259" s="322" t="s">
        <v>4274</v>
      </c>
      <c r="F1259" s="320">
        <v>796</v>
      </c>
      <c r="G1259" s="322" t="s">
        <v>17</v>
      </c>
      <c r="H1259" s="530">
        <v>30</v>
      </c>
      <c r="I1259" s="320" t="s">
        <v>355</v>
      </c>
      <c r="J1259" s="320" t="s">
        <v>2789</v>
      </c>
      <c r="K1259" s="345">
        <v>900</v>
      </c>
      <c r="L1259" s="322"/>
      <c r="M1259" s="322"/>
      <c r="N1259" s="322"/>
      <c r="O1259" s="322"/>
      <c r="P1259" s="793"/>
      <c r="Q1259" s="322"/>
      <c r="R1259" s="288">
        <v>2</v>
      </c>
    </row>
    <row r="1260" spans="1:19" s="288" customFormat="1" x14ac:dyDescent="0.25">
      <c r="A1260" s="790"/>
      <c r="B1260" s="322"/>
      <c r="C1260" s="322"/>
      <c r="D1260" s="322" t="s">
        <v>4275</v>
      </c>
      <c r="E1260" s="322" t="s">
        <v>4276</v>
      </c>
      <c r="F1260" s="320">
        <v>796</v>
      </c>
      <c r="G1260" s="322" t="s">
        <v>17</v>
      </c>
      <c r="H1260" s="530">
        <v>14</v>
      </c>
      <c r="I1260" s="320" t="s">
        <v>355</v>
      </c>
      <c r="J1260" s="320" t="s">
        <v>2789</v>
      </c>
      <c r="K1260" s="345">
        <v>3395</v>
      </c>
      <c r="L1260" s="322"/>
      <c r="M1260" s="322"/>
      <c r="N1260" s="322"/>
      <c r="O1260" s="322"/>
      <c r="P1260" s="793"/>
      <c r="Q1260" s="322"/>
      <c r="R1260" s="288">
        <v>2</v>
      </c>
    </row>
    <row r="1261" spans="1:19" s="288" customFormat="1" x14ac:dyDescent="0.25">
      <c r="A1261" s="790"/>
      <c r="B1261" s="322"/>
      <c r="C1261" s="322"/>
      <c r="D1261" s="322" t="s">
        <v>4277</v>
      </c>
      <c r="E1261" s="322" t="s">
        <v>4278</v>
      </c>
      <c r="F1261" s="320">
        <v>796</v>
      </c>
      <c r="G1261" s="322" t="s">
        <v>17</v>
      </c>
      <c r="H1261" s="530">
        <v>77</v>
      </c>
      <c r="I1261" s="320" t="s">
        <v>355</v>
      </c>
      <c r="J1261" s="320" t="s">
        <v>2789</v>
      </c>
      <c r="K1261" s="345">
        <v>10395</v>
      </c>
      <c r="L1261" s="322"/>
      <c r="M1261" s="322"/>
      <c r="N1261" s="322"/>
      <c r="O1261" s="322"/>
      <c r="P1261" s="793"/>
      <c r="Q1261" s="322"/>
      <c r="R1261" s="288">
        <v>2</v>
      </c>
    </row>
    <row r="1262" spans="1:19" s="288" customFormat="1" x14ac:dyDescent="0.25">
      <c r="A1262" s="790"/>
      <c r="B1262" s="322"/>
      <c r="C1262" s="322"/>
      <c r="D1262" s="322" t="s">
        <v>4279</v>
      </c>
      <c r="E1262" s="322" t="s">
        <v>4278</v>
      </c>
      <c r="F1262" s="320">
        <v>796</v>
      </c>
      <c r="G1262" s="322" t="s">
        <v>17</v>
      </c>
      <c r="H1262" s="530">
        <v>48</v>
      </c>
      <c r="I1262" s="320" t="s">
        <v>355</v>
      </c>
      <c r="J1262" s="320" t="s">
        <v>2789</v>
      </c>
      <c r="K1262" s="345">
        <v>8400</v>
      </c>
      <c r="L1262" s="322"/>
      <c r="M1262" s="322"/>
      <c r="N1262" s="322"/>
      <c r="O1262" s="322"/>
      <c r="P1262" s="793"/>
      <c r="Q1262" s="322"/>
      <c r="R1262" s="288">
        <v>2</v>
      </c>
    </row>
    <row r="1263" spans="1:19" s="288" customFormat="1" x14ac:dyDescent="0.25">
      <c r="A1263" s="790"/>
      <c r="B1263" s="322"/>
      <c r="C1263" s="322"/>
      <c r="D1263" s="322" t="s">
        <v>4280</v>
      </c>
      <c r="E1263" s="322" t="s">
        <v>4278</v>
      </c>
      <c r="F1263" s="320">
        <v>796</v>
      </c>
      <c r="G1263" s="322" t="s">
        <v>17</v>
      </c>
      <c r="H1263" s="530">
        <v>2</v>
      </c>
      <c r="I1263" s="320" t="s">
        <v>355</v>
      </c>
      <c r="J1263" s="320" t="s">
        <v>2789</v>
      </c>
      <c r="K1263" s="345">
        <v>880</v>
      </c>
      <c r="L1263" s="322"/>
      <c r="M1263" s="322"/>
      <c r="N1263" s="322"/>
      <c r="O1263" s="322"/>
      <c r="P1263" s="793"/>
      <c r="Q1263" s="322"/>
      <c r="R1263" s="288">
        <v>2</v>
      </c>
    </row>
    <row r="1264" spans="1:19" s="288" customFormat="1" x14ac:dyDescent="0.25">
      <c r="A1264" s="790"/>
      <c r="B1264" s="322"/>
      <c r="C1264" s="322"/>
      <c r="D1264" s="322" t="s">
        <v>4281</v>
      </c>
      <c r="E1264" s="322" t="s">
        <v>4278</v>
      </c>
      <c r="F1264" s="320">
        <v>796</v>
      </c>
      <c r="G1264" s="322" t="s">
        <v>17</v>
      </c>
      <c r="H1264" s="530">
        <v>1</v>
      </c>
      <c r="I1264" s="320" t="s">
        <v>355</v>
      </c>
      <c r="J1264" s="320" t="s">
        <v>2789</v>
      </c>
      <c r="K1264" s="345">
        <v>513.6</v>
      </c>
      <c r="L1264" s="322"/>
      <c r="M1264" s="322"/>
      <c r="N1264" s="322"/>
      <c r="O1264" s="322"/>
      <c r="P1264" s="793"/>
      <c r="Q1264" s="322"/>
      <c r="R1264" s="288">
        <v>2</v>
      </c>
    </row>
    <row r="1265" spans="1:18" s="288" customFormat="1" ht="30" x14ac:dyDescent="0.25">
      <c r="A1265" s="790"/>
      <c r="B1265" s="322"/>
      <c r="C1265" s="322"/>
      <c r="D1265" s="322" t="s">
        <v>4282</v>
      </c>
      <c r="E1265" s="322" t="s">
        <v>4283</v>
      </c>
      <c r="F1265" s="320">
        <v>796</v>
      </c>
      <c r="G1265" s="322" t="s">
        <v>17</v>
      </c>
      <c r="H1265" s="530">
        <v>1</v>
      </c>
      <c r="I1265" s="320" t="s">
        <v>355</v>
      </c>
      <c r="J1265" s="320" t="s">
        <v>2789</v>
      </c>
      <c r="K1265" s="345">
        <v>420</v>
      </c>
      <c r="L1265" s="322"/>
      <c r="M1265" s="322"/>
      <c r="N1265" s="322"/>
      <c r="O1265" s="322"/>
      <c r="P1265" s="793"/>
      <c r="Q1265" s="322"/>
      <c r="R1265" s="288">
        <v>2</v>
      </c>
    </row>
    <row r="1266" spans="1:18" s="288" customFormat="1" x14ac:dyDescent="0.25">
      <c r="A1266" s="790"/>
      <c r="B1266" s="322"/>
      <c r="C1266" s="322"/>
      <c r="D1266" s="322" t="s">
        <v>4284</v>
      </c>
      <c r="E1266" s="322"/>
      <c r="F1266" s="320">
        <v>796</v>
      </c>
      <c r="G1266" s="322" t="s">
        <v>17</v>
      </c>
      <c r="H1266" s="530">
        <v>4</v>
      </c>
      <c r="I1266" s="320" t="s">
        <v>355</v>
      </c>
      <c r="J1266" s="320" t="s">
        <v>2789</v>
      </c>
      <c r="K1266" s="345">
        <v>600</v>
      </c>
      <c r="L1266" s="322"/>
      <c r="M1266" s="322"/>
      <c r="N1266" s="322"/>
      <c r="O1266" s="322"/>
      <c r="P1266" s="793"/>
      <c r="Q1266" s="322"/>
      <c r="R1266" s="288">
        <v>2</v>
      </c>
    </row>
    <row r="1267" spans="1:18" s="288" customFormat="1" x14ac:dyDescent="0.25">
      <c r="A1267" s="790"/>
      <c r="B1267" s="322"/>
      <c r="C1267" s="322"/>
      <c r="D1267" s="322" t="s">
        <v>4285</v>
      </c>
      <c r="E1267" s="322" t="s">
        <v>4286</v>
      </c>
      <c r="F1267" s="320">
        <v>796</v>
      </c>
      <c r="G1267" s="322" t="s">
        <v>17</v>
      </c>
      <c r="H1267" s="530">
        <v>500</v>
      </c>
      <c r="I1267" s="320" t="s">
        <v>355</v>
      </c>
      <c r="J1267" s="320" t="s">
        <v>2789</v>
      </c>
      <c r="K1267" s="345">
        <v>3300</v>
      </c>
      <c r="L1267" s="322"/>
      <c r="M1267" s="322"/>
      <c r="N1267" s="322"/>
      <c r="O1267" s="322"/>
      <c r="P1267" s="793"/>
      <c r="Q1267" s="322"/>
      <c r="R1267" s="288">
        <v>2</v>
      </c>
    </row>
    <row r="1268" spans="1:18" s="288" customFormat="1" ht="75" x14ac:dyDescent="0.25">
      <c r="A1268" s="790"/>
      <c r="B1268" s="322"/>
      <c r="C1268" s="322"/>
      <c r="D1268" s="322" t="s">
        <v>4287</v>
      </c>
      <c r="E1268" s="322" t="s">
        <v>4288</v>
      </c>
      <c r="F1268" s="320">
        <v>796</v>
      </c>
      <c r="G1268" s="322" t="s">
        <v>17</v>
      </c>
      <c r="H1268" s="530">
        <v>10</v>
      </c>
      <c r="I1268" s="320" t="s">
        <v>355</v>
      </c>
      <c r="J1268" s="320" t="s">
        <v>2789</v>
      </c>
      <c r="K1268" s="345">
        <v>420</v>
      </c>
      <c r="L1268" s="322"/>
      <c r="M1268" s="322"/>
      <c r="N1268" s="322"/>
      <c r="O1268" s="322"/>
      <c r="P1268" s="793"/>
      <c r="Q1268" s="322"/>
      <c r="R1268" s="288">
        <v>2</v>
      </c>
    </row>
    <row r="1269" spans="1:18" s="288" customFormat="1" ht="75" x14ac:dyDescent="0.25">
      <c r="A1269" s="790"/>
      <c r="B1269" s="322"/>
      <c r="C1269" s="322"/>
      <c r="D1269" s="322" t="s">
        <v>4289</v>
      </c>
      <c r="E1269" s="322" t="s">
        <v>4288</v>
      </c>
      <c r="F1269" s="320">
        <v>796</v>
      </c>
      <c r="G1269" s="322" t="s">
        <v>17</v>
      </c>
      <c r="H1269" s="530">
        <v>25</v>
      </c>
      <c r="I1269" s="320" t="s">
        <v>355</v>
      </c>
      <c r="J1269" s="320" t="s">
        <v>2789</v>
      </c>
      <c r="K1269" s="345">
        <v>750</v>
      </c>
      <c r="L1269" s="322"/>
      <c r="M1269" s="322"/>
      <c r="N1269" s="322"/>
      <c r="O1269" s="322"/>
      <c r="P1269" s="793"/>
      <c r="Q1269" s="322"/>
      <c r="R1269" s="288">
        <v>2</v>
      </c>
    </row>
    <row r="1270" spans="1:18" s="288" customFormat="1" ht="75" x14ac:dyDescent="0.25">
      <c r="A1270" s="790"/>
      <c r="B1270" s="322"/>
      <c r="C1270" s="322"/>
      <c r="D1270" s="322" t="s">
        <v>4290</v>
      </c>
      <c r="E1270" s="322" t="s">
        <v>4288</v>
      </c>
      <c r="F1270" s="320">
        <v>796</v>
      </c>
      <c r="G1270" s="322" t="s">
        <v>17</v>
      </c>
      <c r="H1270" s="530">
        <v>6</v>
      </c>
      <c r="I1270" s="320" t="s">
        <v>355</v>
      </c>
      <c r="J1270" s="320" t="s">
        <v>2789</v>
      </c>
      <c r="K1270" s="345">
        <v>54</v>
      </c>
      <c r="L1270" s="322"/>
      <c r="M1270" s="322"/>
      <c r="N1270" s="322"/>
      <c r="O1270" s="322"/>
      <c r="P1270" s="793"/>
      <c r="Q1270" s="322"/>
      <c r="R1270" s="288">
        <v>2</v>
      </c>
    </row>
    <row r="1271" spans="1:18" s="288" customFormat="1" ht="75" x14ac:dyDescent="0.25">
      <c r="A1271" s="790"/>
      <c r="B1271" s="322"/>
      <c r="C1271" s="322"/>
      <c r="D1271" s="322" t="s">
        <v>4291</v>
      </c>
      <c r="E1271" s="322" t="s">
        <v>4288</v>
      </c>
      <c r="F1271" s="320">
        <v>796</v>
      </c>
      <c r="G1271" s="322" t="s">
        <v>17</v>
      </c>
      <c r="H1271" s="530">
        <v>4</v>
      </c>
      <c r="I1271" s="320" t="s">
        <v>355</v>
      </c>
      <c r="J1271" s="320" t="s">
        <v>2789</v>
      </c>
      <c r="K1271" s="345">
        <v>60</v>
      </c>
      <c r="L1271" s="322"/>
      <c r="M1271" s="322"/>
      <c r="N1271" s="322"/>
      <c r="O1271" s="322"/>
      <c r="P1271" s="793"/>
      <c r="Q1271" s="322"/>
      <c r="R1271" s="288">
        <v>2</v>
      </c>
    </row>
    <row r="1272" spans="1:18" s="288" customFormat="1" x14ac:dyDescent="0.25">
      <c r="A1272" s="790"/>
      <c r="B1272" s="322"/>
      <c r="C1272" s="322"/>
      <c r="D1272" s="322" t="s">
        <v>4292</v>
      </c>
      <c r="E1272" s="322" t="s">
        <v>4293</v>
      </c>
      <c r="F1272" s="320">
        <v>796</v>
      </c>
      <c r="G1272" s="322" t="s">
        <v>17</v>
      </c>
      <c r="H1272" s="530">
        <v>2</v>
      </c>
      <c r="I1272" s="320" t="s">
        <v>355</v>
      </c>
      <c r="J1272" s="320" t="s">
        <v>2789</v>
      </c>
      <c r="K1272" s="345">
        <v>7640</v>
      </c>
      <c r="L1272" s="322"/>
      <c r="M1272" s="322"/>
      <c r="N1272" s="322"/>
      <c r="O1272" s="322"/>
      <c r="P1272" s="793"/>
      <c r="Q1272" s="322"/>
      <c r="R1272" s="288">
        <v>2</v>
      </c>
    </row>
    <row r="1273" spans="1:18" s="288" customFormat="1" x14ac:dyDescent="0.25">
      <c r="A1273" s="790"/>
      <c r="B1273" s="322"/>
      <c r="C1273" s="322"/>
      <c r="D1273" s="322" t="s">
        <v>4294</v>
      </c>
      <c r="E1273" s="322" t="s">
        <v>4293</v>
      </c>
      <c r="F1273" s="320">
        <v>796</v>
      </c>
      <c r="G1273" s="322" t="s">
        <v>17</v>
      </c>
      <c r="H1273" s="530">
        <v>10</v>
      </c>
      <c r="I1273" s="320" t="s">
        <v>355</v>
      </c>
      <c r="J1273" s="320" t="s">
        <v>2789</v>
      </c>
      <c r="K1273" s="345">
        <v>28900</v>
      </c>
      <c r="L1273" s="322"/>
      <c r="M1273" s="322"/>
      <c r="N1273" s="322"/>
      <c r="O1273" s="322"/>
      <c r="P1273" s="793"/>
      <c r="Q1273" s="322"/>
      <c r="R1273" s="288">
        <v>2</v>
      </c>
    </row>
    <row r="1274" spans="1:18" s="288" customFormat="1" x14ac:dyDescent="0.25">
      <c r="A1274" s="790"/>
      <c r="B1274" s="322"/>
      <c r="C1274" s="322"/>
      <c r="D1274" s="322" t="s">
        <v>4295</v>
      </c>
      <c r="E1274" s="322"/>
      <c r="F1274" s="320">
        <v>796</v>
      </c>
      <c r="G1274" s="322" t="s">
        <v>17</v>
      </c>
      <c r="H1274" s="530">
        <v>4</v>
      </c>
      <c r="I1274" s="320" t="s">
        <v>355</v>
      </c>
      <c r="J1274" s="320" t="s">
        <v>2789</v>
      </c>
      <c r="K1274" s="345">
        <v>22480</v>
      </c>
      <c r="L1274" s="322"/>
      <c r="M1274" s="322"/>
      <c r="N1274" s="322"/>
      <c r="O1274" s="322"/>
      <c r="P1274" s="793"/>
      <c r="Q1274" s="322"/>
      <c r="R1274" s="288">
        <v>2</v>
      </c>
    </row>
    <row r="1275" spans="1:18" s="288" customFormat="1" ht="135" x14ac:dyDescent="0.25">
      <c r="A1275" s="790"/>
      <c r="B1275" s="322"/>
      <c r="C1275" s="322"/>
      <c r="D1275" s="322" t="s">
        <v>4296</v>
      </c>
      <c r="E1275" s="322" t="s">
        <v>4297</v>
      </c>
      <c r="F1275" s="320">
        <v>796</v>
      </c>
      <c r="G1275" s="322" t="s">
        <v>17</v>
      </c>
      <c r="H1275" s="530">
        <v>1</v>
      </c>
      <c r="I1275" s="320" t="s">
        <v>355</v>
      </c>
      <c r="J1275" s="320" t="s">
        <v>2789</v>
      </c>
      <c r="K1275" s="345">
        <v>1455</v>
      </c>
      <c r="L1275" s="322"/>
      <c r="M1275" s="322"/>
      <c r="N1275" s="322"/>
      <c r="O1275" s="322"/>
      <c r="P1275" s="793"/>
      <c r="Q1275" s="322"/>
      <c r="R1275" s="288">
        <v>2</v>
      </c>
    </row>
    <row r="1276" spans="1:18" s="288" customFormat="1" ht="75" x14ac:dyDescent="0.25">
      <c r="A1276" s="790"/>
      <c r="B1276" s="322"/>
      <c r="C1276" s="322"/>
      <c r="D1276" s="322" t="s">
        <v>4298</v>
      </c>
      <c r="E1276" s="322" t="s">
        <v>4299</v>
      </c>
      <c r="F1276" s="320">
        <v>796</v>
      </c>
      <c r="G1276" s="322" t="s">
        <v>17</v>
      </c>
      <c r="H1276" s="530">
        <v>1</v>
      </c>
      <c r="I1276" s="320" t="s">
        <v>355</v>
      </c>
      <c r="J1276" s="320" t="s">
        <v>2789</v>
      </c>
      <c r="K1276" s="345">
        <v>3100</v>
      </c>
      <c r="L1276" s="322"/>
      <c r="M1276" s="322"/>
      <c r="N1276" s="322"/>
      <c r="O1276" s="322"/>
      <c r="P1276" s="793"/>
      <c r="Q1276" s="322"/>
      <c r="R1276" s="288">
        <v>2</v>
      </c>
    </row>
    <row r="1277" spans="1:18" s="288" customFormat="1" ht="45" x14ac:dyDescent="0.25">
      <c r="A1277" s="790"/>
      <c r="B1277" s="322"/>
      <c r="C1277" s="322"/>
      <c r="D1277" s="322" t="s">
        <v>4300</v>
      </c>
      <c r="E1277" s="322" t="s">
        <v>4301</v>
      </c>
      <c r="F1277" s="320">
        <v>796</v>
      </c>
      <c r="G1277" s="322" t="s">
        <v>17</v>
      </c>
      <c r="H1277" s="530">
        <v>8</v>
      </c>
      <c r="I1277" s="320" t="s">
        <v>355</v>
      </c>
      <c r="J1277" s="320" t="s">
        <v>2789</v>
      </c>
      <c r="K1277" s="345">
        <v>40</v>
      </c>
      <c r="L1277" s="322"/>
      <c r="M1277" s="322"/>
      <c r="N1277" s="322"/>
      <c r="O1277" s="322"/>
      <c r="P1277" s="793"/>
      <c r="Q1277" s="322"/>
      <c r="R1277" s="288">
        <v>2</v>
      </c>
    </row>
    <row r="1278" spans="1:18" s="288" customFormat="1" ht="30" x14ac:dyDescent="0.25">
      <c r="A1278" s="790"/>
      <c r="B1278" s="322"/>
      <c r="C1278" s="322"/>
      <c r="D1278" s="322" t="s">
        <v>4302</v>
      </c>
      <c r="E1278" s="322" t="s">
        <v>4303</v>
      </c>
      <c r="F1278" s="320">
        <v>796</v>
      </c>
      <c r="G1278" s="322" t="s">
        <v>17</v>
      </c>
      <c r="H1278" s="530">
        <v>8</v>
      </c>
      <c r="I1278" s="320" t="s">
        <v>355</v>
      </c>
      <c r="J1278" s="320" t="s">
        <v>2789</v>
      </c>
      <c r="K1278" s="345">
        <v>72</v>
      </c>
      <c r="L1278" s="322"/>
      <c r="M1278" s="322"/>
      <c r="N1278" s="322"/>
      <c r="O1278" s="322"/>
      <c r="P1278" s="793"/>
      <c r="Q1278" s="322"/>
      <c r="R1278" s="288">
        <v>2</v>
      </c>
    </row>
    <row r="1279" spans="1:18" s="288" customFormat="1" x14ac:dyDescent="0.25">
      <c r="A1279" s="790"/>
      <c r="B1279" s="322"/>
      <c r="C1279" s="322"/>
      <c r="D1279" s="322" t="s">
        <v>4304</v>
      </c>
      <c r="E1279" s="322" t="s">
        <v>4305</v>
      </c>
      <c r="F1279" s="320">
        <v>796</v>
      </c>
      <c r="G1279" s="322" t="s">
        <v>17</v>
      </c>
      <c r="H1279" s="530">
        <v>30</v>
      </c>
      <c r="I1279" s="320" t="s">
        <v>355</v>
      </c>
      <c r="J1279" s="320" t="s">
        <v>2789</v>
      </c>
      <c r="K1279" s="345">
        <v>225</v>
      </c>
      <c r="L1279" s="322"/>
      <c r="M1279" s="322"/>
      <c r="N1279" s="322"/>
      <c r="O1279" s="322"/>
      <c r="P1279" s="793"/>
      <c r="Q1279" s="322"/>
      <c r="R1279" s="288">
        <v>2</v>
      </c>
    </row>
    <row r="1280" spans="1:18" s="288" customFormat="1" x14ac:dyDescent="0.25">
      <c r="A1280" s="790"/>
      <c r="B1280" s="322"/>
      <c r="C1280" s="322"/>
      <c r="D1280" s="322" t="s">
        <v>4306</v>
      </c>
      <c r="E1280" s="322" t="s">
        <v>4305</v>
      </c>
      <c r="F1280" s="320">
        <v>796</v>
      </c>
      <c r="G1280" s="322" t="s">
        <v>17</v>
      </c>
      <c r="H1280" s="530">
        <v>24</v>
      </c>
      <c r="I1280" s="320" t="s">
        <v>355</v>
      </c>
      <c r="J1280" s="320" t="s">
        <v>2789</v>
      </c>
      <c r="K1280" s="345">
        <v>312</v>
      </c>
      <c r="L1280" s="322"/>
      <c r="M1280" s="322"/>
      <c r="N1280" s="322"/>
      <c r="O1280" s="322"/>
      <c r="P1280" s="793"/>
      <c r="Q1280" s="322"/>
      <c r="R1280" s="288">
        <v>2</v>
      </c>
    </row>
    <row r="1281" spans="1:18" s="288" customFormat="1" x14ac:dyDescent="0.25">
      <c r="A1281" s="790"/>
      <c r="B1281" s="322"/>
      <c r="C1281" s="322"/>
      <c r="D1281" s="322" t="s">
        <v>4307</v>
      </c>
      <c r="E1281" s="322" t="s">
        <v>4305</v>
      </c>
      <c r="F1281" s="320">
        <v>796</v>
      </c>
      <c r="G1281" s="322" t="s">
        <v>17</v>
      </c>
      <c r="H1281" s="530">
        <v>20</v>
      </c>
      <c r="I1281" s="320" t="s">
        <v>355</v>
      </c>
      <c r="J1281" s="320" t="s">
        <v>2789</v>
      </c>
      <c r="K1281" s="345">
        <v>320</v>
      </c>
      <c r="L1281" s="322"/>
      <c r="M1281" s="322"/>
      <c r="N1281" s="322"/>
      <c r="O1281" s="322"/>
      <c r="P1281" s="793"/>
      <c r="Q1281" s="322"/>
      <c r="R1281" s="288">
        <v>2</v>
      </c>
    </row>
    <row r="1282" spans="1:18" s="288" customFormat="1" x14ac:dyDescent="0.25">
      <c r="A1282" s="790"/>
      <c r="B1282" s="322"/>
      <c r="C1282" s="322"/>
      <c r="D1282" s="322" t="s">
        <v>4308</v>
      </c>
      <c r="E1282" s="322" t="s">
        <v>4305</v>
      </c>
      <c r="F1282" s="320">
        <v>796</v>
      </c>
      <c r="G1282" s="322" t="s">
        <v>17</v>
      </c>
      <c r="H1282" s="530">
        <v>6</v>
      </c>
      <c r="I1282" s="320" t="s">
        <v>355</v>
      </c>
      <c r="J1282" s="320" t="s">
        <v>2789</v>
      </c>
      <c r="K1282" s="345">
        <v>138</v>
      </c>
      <c r="L1282" s="322"/>
      <c r="M1282" s="322"/>
      <c r="N1282" s="322"/>
      <c r="O1282" s="322"/>
      <c r="P1282" s="793"/>
      <c r="Q1282" s="322"/>
      <c r="R1282" s="288">
        <v>2</v>
      </c>
    </row>
    <row r="1283" spans="1:18" s="288" customFormat="1" ht="45" x14ac:dyDescent="0.25">
      <c r="A1283" s="790"/>
      <c r="B1283" s="322"/>
      <c r="C1283" s="322"/>
      <c r="D1283" s="322" t="s">
        <v>4309</v>
      </c>
      <c r="E1283" s="322" t="s">
        <v>4310</v>
      </c>
      <c r="F1283" s="320">
        <v>796</v>
      </c>
      <c r="G1283" s="322" t="s">
        <v>17</v>
      </c>
      <c r="H1283" s="530">
        <v>10</v>
      </c>
      <c r="I1283" s="320" t="s">
        <v>355</v>
      </c>
      <c r="J1283" s="320" t="s">
        <v>2789</v>
      </c>
      <c r="K1283" s="345">
        <v>480</v>
      </c>
      <c r="L1283" s="322"/>
      <c r="M1283" s="322"/>
      <c r="N1283" s="322"/>
      <c r="O1283" s="322"/>
      <c r="P1283" s="793"/>
      <c r="Q1283" s="322"/>
      <c r="R1283" s="288">
        <v>2</v>
      </c>
    </row>
    <row r="1284" spans="1:18" s="288" customFormat="1" x14ac:dyDescent="0.25">
      <c r="A1284" s="790"/>
      <c r="B1284" s="322"/>
      <c r="C1284" s="322"/>
      <c r="D1284" s="322" t="s">
        <v>4311</v>
      </c>
      <c r="E1284" s="322" t="s">
        <v>4312</v>
      </c>
      <c r="F1284" s="320">
        <v>796</v>
      </c>
      <c r="G1284" s="322" t="s">
        <v>17</v>
      </c>
      <c r="H1284" s="530">
        <v>10</v>
      </c>
      <c r="I1284" s="320" t="s">
        <v>355</v>
      </c>
      <c r="J1284" s="320" t="s">
        <v>2789</v>
      </c>
      <c r="K1284" s="345">
        <v>500</v>
      </c>
      <c r="L1284" s="322"/>
      <c r="M1284" s="322"/>
      <c r="N1284" s="322"/>
      <c r="O1284" s="322"/>
      <c r="P1284" s="793"/>
      <c r="Q1284" s="322"/>
      <c r="R1284" s="288">
        <v>2</v>
      </c>
    </row>
    <row r="1285" spans="1:18" s="288" customFormat="1" ht="30" x14ac:dyDescent="0.25">
      <c r="A1285" s="790"/>
      <c r="B1285" s="322"/>
      <c r="C1285" s="322"/>
      <c r="D1285" s="322" t="s">
        <v>4313</v>
      </c>
      <c r="E1285" s="322" t="s">
        <v>4314</v>
      </c>
      <c r="F1285" s="320">
        <v>796</v>
      </c>
      <c r="G1285" s="322" t="s">
        <v>17</v>
      </c>
      <c r="H1285" s="530">
        <v>4</v>
      </c>
      <c r="I1285" s="320" t="s">
        <v>355</v>
      </c>
      <c r="J1285" s="320" t="s">
        <v>2789</v>
      </c>
      <c r="K1285" s="345">
        <v>760</v>
      </c>
      <c r="L1285" s="322"/>
      <c r="M1285" s="322"/>
      <c r="N1285" s="322"/>
      <c r="O1285" s="322"/>
      <c r="P1285" s="793"/>
      <c r="Q1285" s="322"/>
      <c r="R1285" s="288">
        <v>2</v>
      </c>
    </row>
    <row r="1286" spans="1:18" s="288" customFormat="1" ht="30" x14ac:dyDescent="0.25">
      <c r="A1286" s="790"/>
      <c r="B1286" s="322"/>
      <c r="C1286" s="322"/>
      <c r="D1286" s="322" t="s">
        <v>4315</v>
      </c>
      <c r="E1286" s="322" t="s">
        <v>4316</v>
      </c>
      <c r="F1286" s="320">
        <v>796</v>
      </c>
      <c r="G1286" s="322" t="s">
        <v>17</v>
      </c>
      <c r="H1286" s="530">
        <v>1</v>
      </c>
      <c r="I1286" s="320" t="s">
        <v>355</v>
      </c>
      <c r="J1286" s="320" t="s">
        <v>2789</v>
      </c>
      <c r="K1286" s="345">
        <v>970</v>
      </c>
      <c r="L1286" s="322"/>
      <c r="M1286" s="322"/>
      <c r="N1286" s="322"/>
      <c r="O1286" s="322"/>
      <c r="P1286" s="793"/>
      <c r="Q1286" s="322"/>
      <c r="R1286" s="288">
        <v>2</v>
      </c>
    </row>
    <row r="1287" spans="1:18" s="288" customFormat="1" ht="60" x14ac:dyDescent="0.25">
      <c r="A1287" s="790"/>
      <c r="B1287" s="322"/>
      <c r="C1287" s="322"/>
      <c r="D1287" s="322" t="s">
        <v>4317</v>
      </c>
      <c r="E1287" s="322" t="s">
        <v>4318</v>
      </c>
      <c r="F1287" s="320">
        <v>796</v>
      </c>
      <c r="G1287" s="322" t="s">
        <v>17</v>
      </c>
      <c r="H1287" s="530">
        <v>20</v>
      </c>
      <c r="I1287" s="320" t="s">
        <v>355</v>
      </c>
      <c r="J1287" s="320" t="s">
        <v>2789</v>
      </c>
      <c r="K1287" s="345">
        <v>4000</v>
      </c>
      <c r="L1287" s="322"/>
      <c r="M1287" s="322"/>
      <c r="N1287" s="322"/>
      <c r="O1287" s="322"/>
      <c r="P1287" s="793"/>
      <c r="Q1287" s="322"/>
      <c r="R1287" s="288">
        <v>2</v>
      </c>
    </row>
    <row r="1288" spans="1:18" s="288" customFormat="1" ht="60" x14ac:dyDescent="0.25">
      <c r="A1288" s="790"/>
      <c r="B1288" s="322"/>
      <c r="C1288" s="322"/>
      <c r="D1288" s="322" t="s">
        <v>4319</v>
      </c>
      <c r="E1288" s="322" t="s">
        <v>4318</v>
      </c>
      <c r="F1288" s="320">
        <v>796</v>
      </c>
      <c r="G1288" s="322" t="s">
        <v>17</v>
      </c>
      <c r="H1288" s="530">
        <v>4</v>
      </c>
      <c r="I1288" s="320" t="s">
        <v>355</v>
      </c>
      <c r="J1288" s="320" t="s">
        <v>2789</v>
      </c>
      <c r="K1288" s="345">
        <v>920</v>
      </c>
      <c r="L1288" s="322"/>
      <c r="M1288" s="322"/>
      <c r="N1288" s="322"/>
      <c r="O1288" s="322"/>
      <c r="P1288" s="793"/>
      <c r="Q1288" s="322"/>
      <c r="R1288" s="288">
        <v>2</v>
      </c>
    </row>
    <row r="1289" spans="1:18" s="288" customFormat="1" ht="60" x14ac:dyDescent="0.25">
      <c r="A1289" s="790"/>
      <c r="B1289" s="322"/>
      <c r="C1289" s="322"/>
      <c r="D1289" s="322" t="s">
        <v>4320</v>
      </c>
      <c r="E1289" s="322" t="s">
        <v>4318</v>
      </c>
      <c r="F1289" s="320">
        <v>796</v>
      </c>
      <c r="G1289" s="322" t="s">
        <v>17</v>
      </c>
      <c r="H1289" s="530">
        <v>4</v>
      </c>
      <c r="I1289" s="320" t="s">
        <v>355</v>
      </c>
      <c r="J1289" s="320" t="s">
        <v>2789</v>
      </c>
      <c r="K1289" s="345">
        <v>1880</v>
      </c>
      <c r="L1289" s="322"/>
      <c r="M1289" s="322"/>
      <c r="N1289" s="322"/>
      <c r="O1289" s="322"/>
      <c r="P1289" s="793"/>
      <c r="Q1289" s="322"/>
      <c r="R1289" s="288">
        <v>2</v>
      </c>
    </row>
    <row r="1290" spans="1:18" s="288" customFormat="1" ht="135" x14ac:dyDescent="0.25">
      <c r="A1290" s="790"/>
      <c r="B1290" s="322"/>
      <c r="C1290" s="322"/>
      <c r="D1290" s="322" t="s">
        <v>4321</v>
      </c>
      <c r="E1290" s="322" t="s">
        <v>4322</v>
      </c>
      <c r="F1290" s="320">
        <v>796</v>
      </c>
      <c r="G1290" s="322" t="s">
        <v>17</v>
      </c>
      <c r="H1290" s="530">
        <v>149</v>
      </c>
      <c r="I1290" s="320" t="s">
        <v>355</v>
      </c>
      <c r="J1290" s="320" t="s">
        <v>2789</v>
      </c>
      <c r="K1290" s="345">
        <v>19370</v>
      </c>
      <c r="L1290" s="322"/>
      <c r="M1290" s="322"/>
      <c r="N1290" s="322"/>
      <c r="O1290" s="322"/>
      <c r="P1290" s="793"/>
      <c r="Q1290" s="322"/>
      <c r="R1290" s="288">
        <v>2</v>
      </c>
    </row>
    <row r="1291" spans="1:18" s="288" customFormat="1" ht="60" x14ac:dyDescent="0.25">
      <c r="A1291" s="790"/>
      <c r="B1291" s="322"/>
      <c r="C1291" s="322"/>
      <c r="D1291" s="322" t="s">
        <v>4323</v>
      </c>
      <c r="E1291" s="322" t="s">
        <v>4318</v>
      </c>
      <c r="F1291" s="320">
        <v>796</v>
      </c>
      <c r="G1291" s="322" t="s">
        <v>17</v>
      </c>
      <c r="H1291" s="530">
        <v>14</v>
      </c>
      <c r="I1291" s="320" t="s">
        <v>355</v>
      </c>
      <c r="J1291" s="320" t="s">
        <v>2789</v>
      </c>
      <c r="K1291" s="345">
        <v>6860</v>
      </c>
      <c r="L1291" s="322"/>
      <c r="M1291" s="322"/>
      <c r="N1291" s="322"/>
      <c r="O1291" s="322"/>
      <c r="P1291" s="793"/>
      <c r="Q1291" s="322"/>
      <c r="R1291" s="288">
        <v>2</v>
      </c>
    </row>
    <row r="1292" spans="1:18" s="288" customFormat="1" ht="135" x14ac:dyDescent="0.25">
      <c r="A1292" s="790"/>
      <c r="B1292" s="322"/>
      <c r="C1292" s="322"/>
      <c r="D1292" s="322" t="s">
        <v>4324</v>
      </c>
      <c r="E1292" s="322" t="s">
        <v>4322</v>
      </c>
      <c r="F1292" s="320">
        <v>796</v>
      </c>
      <c r="G1292" s="322" t="s">
        <v>17</v>
      </c>
      <c r="H1292" s="530">
        <v>1</v>
      </c>
      <c r="I1292" s="320" t="s">
        <v>355</v>
      </c>
      <c r="J1292" s="320" t="s">
        <v>2789</v>
      </c>
      <c r="K1292" s="345">
        <v>685.6</v>
      </c>
      <c r="L1292" s="322"/>
      <c r="M1292" s="322"/>
      <c r="N1292" s="322"/>
      <c r="O1292" s="322"/>
      <c r="P1292" s="793"/>
      <c r="Q1292" s="322"/>
      <c r="R1292" s="288">
        <v>2</v>
      </c>
    </row>
    <row r="1293" spans="1:18" s="288" customFormat="1" ht="30" x14ac:dyDescent="0.25">
      <c r="A1293" s="790"/>
      <c r="B1293" s="322"/>
      <c r="C1293" s="322"/>
      <c r="D1293" s="322" t="s">
        <v>4325</v>
      </c>
      <c r="E1293" s="322" t="s">
        <v>4326</v>
      </c>
      <c r="F1293" s="320">
        <v>796</v>
      </c>
      <c r="G1293" s="322" t="s">
        <v>17</v>
      </c>
      <c r="H1293" s="530">
        <v>15</v>
      </c>
      <c r="I1293" s="320" t="s">
        <v>355</v>
      </c>
      <c r="J1293" s="320" t="s">
        <v>2789</v>
      </c>
      <c r="K1293" s="345">
        <v>8625</v>
      </c>
      <c r="L1293" s="322"/>
      <c r="M1293" s="322"/>
      <c r="N1293" s="322"/>
      <c r="O1293" s="322"/>
      <c r="P1293" s="793"/>
      <c r="Q1293" s="322"/>
      <c r="R1293" s="288">
        <v>2</v>
      </c>
    </row>
    <row r="1294" spans="1:18" s="288" customFormat="1" x14ac:dyDescent="0.25">
      <c r="A1294" s="790"/>
      <c r="B1294" s="322"/>
      <c r="C1294" s="322"/>
      <c r="D1294" s="322" t="s">
        <v>4327</v>
      </c>
      <c r="E1294" s="322" t="s">
        <v>4328</v>
      </c>
      <c r="F1294" s="320">
        <v>796</v>
      </c>
      <c r="G1294" s="322" t="s">
        <v>17</v>
      </c>
      <c r="H1294" s="530">
        <v>6</v>
      </c>
      <c r="I1294" s="320" t="s">
        <v>355</v>
      </c>
      <c r="J1294" s="320" t="s">
        <v>2789</v>
      </c>
      <c r="K1294" s="345">
        <v>150</v>
      </c>
      <c r="L1294" s="322"/>
      <c r="M1294" s="322"/>
      <c r="N1294" s="322"/>
      <c r="O1294" s="322"/>
      <c r="P1294" s="793"/>
      <c r="Q1294" s="322"/>
      <c r="R1294" s="288">
        <v>2</v>
      </c>
    </row>
    <row r="1295" spans="1:18" s="288" customFormat="1" ht="60" x14ac:dyDescent="0.25">
      <c r="A1295" s="790"/>
      <c r="B1295" s="322"/>
      <c r="C1295" s="322"/>
      <c r="D1295" s="322" t="s">
        <v>4329</v>
      </c>
      <c r="E1295" s="322" t="s">
        <v>4330</v>
      </c>
      <c r="F1295" s="320">
        <v>796</v>
      </c>
      <c r="G1295" s="322" t="s">
        <v>17</v>
      </c>
      <c r="H1295" s="530">
        <v>8</v>
      </c>
      <c r="I1295" s="320" t="s">
        <v>355</v>
      </c>
      <c r="J1295" s="320" t="s">
        <v>2789</v>
      </c>
      <c r="K1295" s="345">
        <v>176</v>
      </c>
      <c r="L1295" s="322"/>
      <c r="M1295" s="322"/>
      <c r="N1295" s="322"/>
      <c r="O1295" s="322"/>
      <c r="P1295" s="793"/>
      <c r="Q1295" s="322"/>
      <c r="R1295" s="288">
        <v>2</v>
      </c>
    </row>
    <row r="1296" spans="1:18" s="288" customFormat="1" ht="30" x14ac:dyDescent="0.25">
      <c r="A1296" s="790"/>
      <c r="B1296" s="322"/>
      <c r="C1296" s="322"/>
      <c r="D1296" s="322" t="s">
        <v>4331</v>
      </c>
      <c r="E1296" s="322" t="s">
        <v>4332</v>
      </c>
      <c r="F1296" s="320">
        <v>796</v>
      </c>
      <c r="G1296" s="322" t="s">
        <v>17</v>
      </c>
      <c r="H1296" s="530">
        <v>208</v>
      </c>
      <c r="I1296" s="320" t="s">
        <v>355</v>
      </c>
      <c r="J1296" s="320" t="s">
        <v>2789</v>
      </c>
      <c r="K1296" s="345">
        <v>15520</v>
      </c>
      <c r="L1296" s="322"/>
      <c r="M1296" s="322"/>
      <c r="N1296" s="322"/>
      <c r="O1296" s="322"/>
      <c r="P1296" s="793"/>
      <c r="Q1296" s="322"/>
      <c r="R1296" s="288">
        <v>2</v>
      </c>
    </row>
    <row r="1297" spans="1:18" s="288" customFormat="1" ht="30" x14ac:dyDescent="0.25">
      <c r="A1297" s="790"/>
      <c r="B1297" s="322"/>
      <c r="C1297" s="322"/>
      <c r="D1297" s="322" t="s">
        <v>4333</v>
      </c>
      <c r="E1297" s="322" t="s">
        <v>4334</v>
      </c>
      <c r="F1297" s="320">
        <v>796</v>
      </c>
      <c r="G1297" s="322" t="s">
        <v>17</v>
      </c>
      <c r="H1297" s="530">
        <v>1</v>
      </c>
      <c r="I1297" s="320" t="s">
        <v>355</v>
      </c>
      <c r="J1297" s="320" t="s">
        <v>2789</v>
      </c>
      <c r="K1297" s="345">
        <v>255</v>
      </c>
      <c r="L1297" s="322"/>
      <c r="M1297" s="322"/>
      <c r="N1297" s="322"/>
      <c r="O1297" s="322"/>
      <c r="P1297" s="793"/>
      <c r="Q1297" s="322"/>
      <c r="R1297" s="288">
        <v>2</v>
      </c>
    </row>
    <row r="1298" spans="1:18" s="288" customFormat="1" ht="75" x14ac:dyDescent="0.25">
      <c r="A1298" s="790"/>
      <c r="B1298" s="322"/>
      <c r="C1298" s="322"/>
      <c r="D1298" s="322" t="s">
        <v>4335</v>
      </c>
      <c r="E1298" s="322" t="s">
        <v>4336</v>
      </c>
      <c r="F1298" s="320">
        <v>166</v>
      </c>
      <c r="G1298" s="322" t="s">
        <v>474</v>
      </c>
      <c r="H1298" s="530">
        <v>10</v>
      </c>
      <c r="I1298" s="320" t="s">
        <v>355</v>
      </c>
      <c r="J1298" s="320" t="s">
        <v>2789</v>
      </c>
      <c r="K1298" s="345">
        <v>5000</v>
      </c>
      <c r="L1298" s="322"/>
      <c r="M1298" s="322"/>
      <c r="N1298" s="322"/>
      <c r="O1298" s="322"/>
      <c r="P1298" s="793"/>
      <c r="Q1298" s="322"/>
      <c r="R1298" s="288">
        <v>2</v>
      </c>
    </row>
    <row r="1299" spans="1:18" s="288" customFormat="1" x14ac:dyDescent="0.25">
      <c r="A1299" s="790"/>
      <c r="B1299" s="322"/>
      <c r="C1299" s="322"/>
      <c r="D1299" s="322" t="s">
        <v>4337</v>
      </c>
      <c r="E1299" s="322" t="s">
        <v>4338</v>
      </c>
      <c r="F1299" s="320">
        <v>796</v>
      </c>
      <c r="G1299" s="322" t="s">
        <v>17</v>
      </c>
      <c r="H1299" s="530">
        <v>12</v>
      </c>
      <c r="I1299" s="320" t="s">
        <v>355</v>
      </c>
      <c r="J1299" s="320" t="s">
        <v>2789</v>
      </c>
      <c r="K1299" s="345">
        <v>360</v>
      </c>
      <c r="L1299" s="322"/>
      <c r="M1299" s="322"/>
      <c r="N1299" s="322"/>
      <c r="O1299" s="322"/>
      <c r="P1299" s="793"/>
      <c r="Q1299" s="322"/>
      <c r="R1299" s="288">
        <v>2</v>
      </c>
    </row>
    <row r="1300" spans="1:18" s="288" customFormat="1" ht="150" x14ac:dyDescent="0.25">
      <c r="A1300" s="790"/>
      <c r="B1300" s="322"/>
      <c r="C1300" s="322"/>
      <c r="D1300" s="322" t="s">
        <v>4339</v>
      </c>
      <c r="E1300" s="322" t="s">
        <v>4340</v>
      </c>
      <c r="F1300" s="320">
        <v>796</v>
      </c>
      <c r="G1300" s="322" t="s">
        <v>17</v>
      </c>
      <c r="H1300" s="530">
        <v>1</v>
      </c>
      <c r="I1300" s="320" t="s">
        <v>355</v>
      </c>
      <c r="J1300" s="320" t="s">
        <v>2789</v>
      </c>
      <c r="K1300" s="345">
        <v>62</v>
      </c>
      <c r="L1300" s="322"/>
      <c r="M1300" s="322"/>
      <c r="N1300" s="322"/>
      <c r="O1300" s="322"/>
      <c r="P1300" s="793"/>
      <c r="Q1300" s="322"/>
      <c r="R1300" s="288">
        <v>2</v>
      </c>
    </row>
    <row r="1301" spans="1:18" s="288" customFormat="1" ht="150" x14ac:dyDescent="0.25">
      <c r="A1301" s="790"/>
      <c r="B1301" s="322"/>
      <c r="C1301" s="322"/>
      <c r="D1301" s="322" t="s">
        <v>4341</v>
      </c>
      <c r="E1301" s="322" t="s">
        <v>4340</v>
      </c>
      <c r="F1301" s="320">
        <v>796</v>
      </c>
      <c r="G1301" s="322" t="s">
        <v>17</v>
      </c>
      <c r="H1301" s="530">
        <v>1</v>
      </c>
      <c r="I1301" s="320" t="s">
        <v>355</v>
      </c>
      <c r="J1301" s="320" t="s">
        <v>2789</v>
      </c>
      <c r="K1301" s="345">
        <v>50</v>
      </c>
      <c r="L1301" s="322"/>
      <c r="M1301" s="322"/>
      <c r="N1301" s="322"/>
      <c r="O1301" s="322"/>
      <c r="P1301" s="793"/>
      <c r="Q1301" s="322"/>
      <c r="R1301" s="288">
        <v>2</v>
      </c>
    </row>
    <row r="1302" spans="1:18" s="288" customFormat="1" ht="45" x14ac:dyDescent="0.25">
      <c r="A1302" s="790"/>
      <c r="B1302" s="322"/>
      <c r="C1302" s="322"/>
      <c r="D1302" s="322" t="s">
        <v>4342</v>
      </c>
      <c r="E1302" s="322" t="s">
        <v>4343</v>
      </c>
      <c r="F1302" s="320">
        <v>796</v>
      </c>
      <c r="G1302" s="322" t="s">
        <v>17</v>
      </c>
      <c r="H1302" s="530">
        <v>4</v>
      </c>
      <c r="I1302" s="320" t="s">
        <v>355</v>
      </c>
      <c r="J1302" s="320" t="s">
        <v>2789</v>
      </c>
      <c r="K1302" s="345">
        <v>1280</v>
      </c>
      <c r="L1302" s="322"/>
      <c r="M1302" s="322"/>
      <c r="N1302" s="322"/>
      <c r="O1302" s="322"/>
      <c r="P1302" s="793"/>
      <c r="Q1302" s="322"/>
      <c r="R1302" s="288">
        <v>2</v>
      </c>
    </row>
    <row r="1303" spans="1:18" s="288" customFormat="1" ht="30" x14ac:dyDescent="0.25">
      <c r="A1303" s="790"/>
      <c r="B1303" s="322"/>
      <c r="C1303" s="322"/>
      <c r="D1303" s="322" t="s">
        <v>4344</v>
      </c>
      <c r="E1303" s="322" t="s">
        <v>4345</v>
      </c>
      <c r="F1303" s="320">
        <v>796</v>
      </c>
      <c r="G1303" s="322" t="s">
        <v>17</v>
      </c>
      <c r="H1303" s="530">
        <v>52</v>
      </c>
      <c r="I1303" s="320" t="s">
        <v>355</v>
      </c>
      <c r="J1303" s="320" t="s">
        <v>2789</v>
      </c>
      <c r="K1303" s="345">
        <v>2652</v>
      </c>
      <c r="L1303" s="322"/>
      <c r="M1303" s="322"/>
      <c r="N1303" s="322"/>
      <c r="O1303" s="322"/>
      <c r="P1303" s="793"/>
      <c r="Q1303" s="322"/>
      <c r="R1303" s="288">
        <v>2</v>
      </c>
    </row>
    <row r="1304" spans="1:18" s="288" customFormat="1" ht="30" x14ac:dyDescent="0.25">
      <c r="A1304" s="790"/>
      <c r="B1304" s="322"/>
      <c r="C1304" s="322"/>
      <c r="D1304" s="322" t="s">
        <v>4346</v>
      </c>
      <c r="E1304" s="322" t="s">
        <v>4345</v>
      </c>
      <c r="F1304" s="320">
        <v>796</v>
      </c>
      <c r="G1304" s="322" t="s">
        <v>17</v>
      </c>
      <c r="H1304" s="530">
        <v>14</v>
      </c>
      <c r="I1304" s="320" t="s">
        <v>355</v>
      </c>
      <c r="J1304" s="320" t="s">
        <v>2789</v>
      </c>
      <c r="K1304" s="345">
        <v>1176</v>
      </c>
      <c r="L1304" s="322"/>
      <c r="M1304" s="322"/>
      <c r="N1304" s="322"/>
      <c r="O1304" s="322"/>
      <c r="P1304" s="793"/>
      <c r="Q1304" s="322"/>
      <c r="R1304" s="288">
        <v>2</v>
      </c>
    </row>
    <row r="1305" spans="1:18" s="288" customFormat="1" x14ac:dyDescent="0.25">
      <c r="A1305" s="790"/>
      <c r="B1305" s="322"/>
      <c r="C1305" s="322"/>
      <c r="D1305" s="322" t="s">
        <v>4347</v>
      </c>
      <c r="E1305" s="322"/>
      <c r="F1305" s="320">
        <v>796</v>
      </c>
      <c r="G1305" s="322" t="s">
        <v>17</v>
      </c>
      <c r="H1305" s="530">
        <v>2</v>
      </c>
      <c r="I1305" s="320" t="s">
        <v>355</v>
      </c>
      <c r="J1305" s="320" t="s">
        <v>2789</v>
      </c>
      <c r="K1305" s="345">
        <v>80</v>
      </c>
      <c r="L1305" s="322"/>
      <c r="M1305" s="322"/>
      <c r="N1305" s="322"/>
      <c r="O1305" s="322"/>
      <c r="P1305" s="793"/>
      <c r="Q1305" s="322"/>
      <c r="R1305" s="288">
        <v>2</v>
      </c>
    </row>
    <row r="1306" spans="1:18" s="288" customFormat="1" ht="30" x14ac:dyDescent="0.25">
      <c r="A1306" s="790"/>
      <c r="B1306" s="322"/>
      <c r="C1306" s="322"/>
      <c r="D1306" s="322" t="s">
        <v>4348</v>
      </c>
      <c r="E1306" s="322" t="s">
        <v>4345</v>
      </c>
      <c r="F1306" s="320">
        <v>796</v>
      </c>
      <c r="G1306" s="322" t="s">
        <v>17</v>
      </c>
      <c r="H1306" s="530">
        <v>24</v>
      </c>
      <c r="I1306" s="320" t="s">
        <v>355</v>
      </c>
      <c r="J1306" s="320" t="s">
        <v>2789</v>
      </c>
      <c r="K1306" s="345">
        <v>2184</v>
      </c>
      <c r="L1306" s="322"/>
      <c r="M1306" s="322"/>
      <c r="N1306" s="322"/>
      <c r="O1306" s="322"/>
      <c r="P1306" s="793"/>
      <c r="Q1306" s="322"/>
      <c r="R1306" s="288">
        <v>2</v>
      </c>
    </row>
    <row r="1307" spans="1:18" s="288" customFormat="1" ht="30" x14ac:dyDescent="0.25">
      <c r="A1307" s="790"/>
      <c r="B1307" s="322"/>
      <c r="C1307" s="322"/>
      <c r="D1307" s="322" t="s">
        <v>4349</v>
      </c>
      <c r="E1307" s="322" t="s">
        <v>4345</v>
      </c>
      <c r="F1307" s="320">
        <v>796</v>
      </c>
      <c r="G1307" s="322" t="s">
        <v>17</v>
      </c>
      <c r="H1307" s="530">
        <v>10</v>
      </c>
      <c r="I1307" s="320" t="s">
        <v>355</v>
      </c>
      <c r="J1307" s="320" t="s">
        <v>2789</v>
      </c>
      <c r="K1307" s="345">
        <v>400</v>
      </c>
      <c r="L1307" s="322"/>
      <c r="M1307" s="322"/>
      <c r="N1307" s="322"/>
      <c r="O1307" s="322"/>
      <c r="P1307" s="793"/>
      <c r="Q1307" s="322"/>
      <c r="R1307" s="288">
        <v>2</v>
      </c>
    </row>
    <row r="1308" spans="1:18" s="288" customFormat="1" ht="30" x14ac:dyDescent="0.25">
      <c r="A1308" s="790"/>
      <c r="B1308" s="322"/>
      <c r="C1308" s="322"/>
      <c r="D1308" s="322" t="s">
        <v>4350</v>
      </c>
      <c r="E1308" s="322" t="s">
        <v>4345</v>
      </c>
      <c r="F1308" s="320">
        <v>796</v>
      </c>
      <c r="G1308" s="322" t="s">
        <v>17</v>
      </c>
      <c r="H1308" s="530">
        <v>2</v>
      </c>
      <c r="I1308" s="320" t="s">
        <v>355</v>
      </c>
      <c r="J1308" s="320" t="s">
        <v>2789</v>
      </c>
      <c r="K1308" s="345">
        <v>86</v>
      </c>
      <c r="L1308" s="322"/>
      <c r="M1308" s="322"/>
      <c r="N1308" s="322"/>
      <c r="O1308" s="322"/>
      <c r="P1308" s="793"/>
      <c r="Q1308" s="322"/>
      <c r="R1308" s="288">
        <v>2</v>
      </c>
    </row>
    <row r="1309" spans="1:18" s="288" customFormat="1" ht="30" x14ac:dyDescent="0.25">
      <c r="A1309" s="790"/>
      <c r="B1309" s="322"/>
      <c r="C1309" s="322"/>
      <c r="D1309" s="322" t="s">
        <v>4351</v>
      </c>
      <c r="E1309" s="322" t="s">
        <v>4345</v>
      </c>
      <c r="F1309" s="320">
        <v>796</v>
      </c>
      <c r="G1309" s="322" t="s">
        <v>17</v>
      </c>
      <c r="H1309" s="530">
        <v>2</v>
      </c>
      <c r="I1309" s="320" t="s">
        <v>355</v>
      </c>
      <c r="J1309" s="320" t="s">
        <v>2789</v>
      </c>
      <c r="K1309" s="345">
        <v>22</v>
      </c>
      <c r="L1309" s="322"/>
      <c r="M1309" s="322"/>
      <c r="N1309" s="322"/>
      <c r="O1309" s="322"/>
      <c r="P1309" s="793"/>
      <c r="Q1309" s="322"/>
      <c r="R1309" s="288">
        <v>2</v>
      </c>
    </row>
    <row r="1310" spans="1:18" s="288" customFormat="1" ht="30" x14ac:dyDescent="0.25">
      <c r="A1310" s="790"/>
      <c r="B1310" s="322"/>
      <c r="C1310" s="322"/>
      <c r="D1310" s="322" t="s">
        <v>4352</v>
      </c>
      <c r="E1310" s="322" t="s">
        <v>4345</v>
      </c>
      <c r="F1310" s="320">
        <v>796</v>
      </c>
      <c r="G1310" s="322" t="s">
        <v>17</v>
      </c>
      <c r="H1310" s="530">
        <v>14</v>
      </c>
      <c r="I1310" s="320" t="s">
        <v>355</v>
      </c>
      <c r="J1310" s="320" t="s">
        <v>2789</v>
      </c>
      <c r="K1310" s="345">
        <v>84</v>
      </c>
      <c r="L1310" s="322"/>
      <c r="M1310" s="322"/>
      <c r="N1310" s="322"/>
      <c r="O1310" s="322"/>
      <c r="P1310" s="793"/>
      <c r="Q1310" s="322"/>
      <c r="R1310" s="288">
        <v>2</v>
      </c>
    </row>
    <row r="1311" spans="1:18" s="288" customFormat="1" ht="30" x14ac:dyDescent="0.25">
      <c r="A1311" s="790"/>
      <c r="B1311" s="322"/>
      <c r="C1311" s="322"/>
      <c r="D1311" s="322" t="s">
        <v>4353</v>
      </c>
      <c r="E1311" s="322" t="s">
        <v>4345</v>
      </c>
      <c r="F1311" s="320">
        <v>796</v>
      </c>
      <c r="G1311" s="322" t="s">
        <v>17</v>
      </c>
      <c r="H1311" s="530">
        <v>3</v>
      </c>
      <c r="I1311" s="320" t="s">
        <v>355</v>
      </c>
      <c r="J1311" s="320" t="s">
        <v>2789</v>
      </c>
      <c r="K1311" s="345">
        <v>36</v>
      </c>
      <c r="L1311" s="322"/>
      <c r="M1311" s="322"/>
      <c r="N1311" s="322"/>
      <c r="O1311" s="322"/>
      <c r="P1311" s="793"/>
      <c r="Q1311" s="322"/>
      <c r="R1311" s="288">
        <v>2</v>
      </c>
    </row>
    <row r="1312" spans="1:18" s="288" customFormat="1" ht="30" x14ac:dyDescent="0.25">
      <c r="A1312" s="790"/>
      <c r="B1312" s="322"/>
      <c r="C1312" s="322"/>
      <c r="D1312" s="322" t="s">
        <v>4354</v>
      </c>
      <c r="E1312" s="322" t="s">
        <v>4345</v>
      </c>
      <c r="F1312" s="320">
        <v>796</v>
      </c>
      <c r="G1312" s="322" t="s">
        <v>17</v>
      </c>
      <c r="H1312" s="530">
        <v>6</v>
      </c>
      <c r="I1312" s="320" t="s">
        <v>355</v>
      </c>
      <c r="J1312" s="320" t="s">
        <v>2789</v>
      </c>
      <c r="K1312" s="345">
        <v>258</v>
      </c>
      <c r="L1312" s="322"/>
      <c r="M1312" s="322"/>
      <c r="N1312" s="322"/>
      <c r="O1312" s="322"/>
      <c r="P1312" s="793"/>
      <c r="Q1312" s="322"/>
      <c r="R1312" s="288">
        <v>2</v>
      </c>
    </row>
    <row r="1313" spans="1:18" s="288" customFormat="1" ht="30" x14ac:dyDescent="0.25">
      <c r="A1313" s="790"/>
      <c r="B1313" s="322"/>
      <c r="C1313" s="322"/>
      <c r="D1313" s="322" t="s">
        <v>4355</v>
      </c>
      <c r="E1313" s="322" t="s">
        <v>4345</v>
      </c>
      <c r="F1313" s="320">
        <v>796</v>
      </c>
      <c r="G1313" s="322" t="s">
        <v>17</v>
      </c>
      <c r="H1313" s="530">
        <v>6</v>
      </c>
      <c r="I1313" s="320" t="s">
        <v>355</v>
      </c>
      <c r="J1313" s="320" t="s">
        <v>2789</v>
      </c>
      <c r="K1313" s="345">
        <v>138</v>
      </c>
      <c r="L1313" s="322"/>
      <c r="M1313" s="322"/>
      <c r="N1313" s="322"/>
      <c r="O1313" s="322"/>
      <c r="P1313" s="793"/>
      <c r="Q1313" s="322"/>
      <c r="R1313" s="288">
        <v>2</v>
      </c>
    </row>
    <row r="1314" spans="1:18" s="288" customFormat="1" x14ac:dyDescent="0.25">
      <c r="A1314" s="790"/>
      <c r="B1314" s="322"/>
      <c r="C1314" s="322"/>
      <c r="D1314" s="322" t="s">
        <v>4356</v>
      </c>
      <c r="E1314" s="322" t="s">
        <v>4357</v>
      </c>
      <c r="F1314" s="320">
        <v>796</v>
      </c>
      <c r="G1314" s="322" t="s">
        <v>17</v>
      </c>
      <c r="H1314" s="530">
        <v>30</v>
      </c>
      <c r="I1314" s="320" t="s">
        <v>355</v>
      </c>
      <c r="J1314" s="320" t="s">
        <v>2789</v>
      </c>
      <c r="K1314" s="345">
        <v>294</v>
      </c>
      <c r="L1314" s="322"/>
      <c r="M1314" s="322"/>
      <c r="N1314" s="322"/>
      <c r="O1314" s="322"/>
      <c r="P1314" s="793"/>
      <c r="Q1314" s="322"/>
      <c r="R1314" s="288">
        <v>2</v>
      </c>
    </row>
    <row r="1315" spans="1:18" s="288" customFormat="1" x14ac:dyDescent="0.25">
      <c r="A1315" s="790"/>
      <c r="B1315" s="322"/>
      <c r="C1315" s="322"/>
      <c r="D1315" s="322" t="s">
        <v>4358</v>
      </c>
      <c r="E1315" s="322" t="s">
        <v>4357</v>
      </c>
      <c r="F1315" s="320">
        <v>796</v>
      </c>
      <c r="G1315" s="322" t="s">
        <v>17</v>
      </c>
      <c r="H1315" s="530">
        <v>24</v>
      </c>
      <c r="I1315" s="320" t="s">
        <v>355</v>
      </c>
      <c r="J1315" s="320" t="s">
        <v>2789</v>
      </c>
      <c r="K1315" s="345">
        <v>304.8</v>
      </c>
      <c r="L1315" s="322"/>
      <c r="M1315" s="322"/>
      <c r="N1315" s="322"/>
      <c r="O1315" s="322"/>
      <c r="P1315" s="793"/>
      <c r="Q1315" s="322"/>
      <c r="R1315" s="288">
        <v>2</v>
      </c>
    </row>
    <row r="1316" spans="1:18" s="288" customFormat="1" x14ac:dyDescent="0.25">
      <c r="A1316" s="790"/>
      <c r="B1316" s="322"/>
      <c r="C1316" s="322"/>
      <c r="D1316" s="322" t="s">
        <v>4359</v>
      </c>
      <c r="E1316" s="322" t="s">
        <v>4357</v>
      </c>
      <c r="F1316" s="320">
        <v>796</v>
      </c>
      <c r="G1316" s="322" t="s">
        <v>17</v>
      </c>
      <c r="H1316" s="530">
        <v>20</v>
      </c>
      <c r="I1316" s="320" t="s">
        <v>355</v>
      </c>
      <c r="J1316" s="320" t="s">
        <v>2789</v>
      </c>
      <c r="K1316" s="345">
        <v>620</v>
      </c>
      <c r="L1316" s="322"/>
      <c r="M1316" s="322"/>
      <c r="N1316" s="322"/>
      <c r="O1316" s="322"/>
      <c r="P1316" s="793"/>
      <c r="Q1316" s="322"/>
      <c r="R1316" s="288">
        <v>2</v>
      </c>
    </row>
    <row r="1317" spans="1:18" s="288" customFormat="1" x14ac:dyDescent="0.25">
      <c r="A1317" s="790"/>
      <c r="B1317" s="322"/>
      <c r="C1317" s="322"/>
      <c r="D1317" s="322" t="s">
        <v>4360</v>
      </c>
      <c r="E1317" s="322" t="s">
        <v>4357</v>
      </c>
      <c r="F1317" s="320">
        <v>796</v>
      </c>
      <c r="G1317" s="322" t="s">
        <v>17</v>
      </c>
      <c r="H1317" s="530">
        <v>6</v>
      </c>
      <c r="I1317" s="320" t="s">
        <v>355</v>
      </c>
      <c r="J1317" s="320" t="s">
        <v>2789</v>
      </c>
      <c r="K1317" s="345">
        <v>234</v>
      </c>
      <c r="L1317" s="322"/>
      <c r="M1317" s="322"/>
      <c r="N1317" s="322"/>
      <c r="O1317" s="322"/>
      <c r="P1317" s="793"/>
      <c r="Q1317" s="322"/>
      <c r="R1317" s="288">
        <v>2</v>
      </c>
    </row>
    <row r="1318" spans="1:18" s="288" customFormat="1" ht="75" x14ac:dyDescent="0.25">
      <c r="A1318" s="790"/>
      <c r="B1318" s="322"/>
      <c r="C1318" s="322"/>
      <c r="D1318" s="322" t="s">
        <v>4361</v>
      </c>
      <c r="E1318" s="322" t="s">
        <v>4362</v>
      </c>
      <c r="F1318" s="320">
        <v>796</v>
      </c>
      <c r="G1318" s="322" t="s">
        <v>17</v>
      </c>
      <c r="H1318" s="530">
        <v>2</v>
      </c>
      <c r="I1318" s="320" t="s">
        <v>355</v>
      </c>
      <c r="J1318" s="320" t="s">
        <v>2789</v>
      </c>
      <c r="K1318" s="345">
        <v>220</v>
      </c>
      <c r="L1318" s="322"/>
      <c r="M1318" s="322"/>
      <c r="N1318" s="322"/>
      <c r="O1318" s="322"/>
      <c r="P1318" s="793"/>
      <c r="Q1318" s="322"/>
      <c r="R1318" s="288">
        <v>2</v>
      </c>
    </row>
    <row r="1319" spans="1:18" s="288" customFormat="1" ht="75" x14ac:dyDescent="0.25">
      <c r="A1319" s="790"/>
      <c r="B1319" s="322"/>
      <c r="C1319" s="322"/>
      <c r="D1319" s="322" t="s">
        <v>4363</v>
      </c>
      <c r="E1319" s="322" t="s">
        <v>4299</v>
      </c>
      <c r="F1319" s="320">
        <v>796</v>
      </c>
      <c r="G1319" s="322" t="s">
        <v>17</v>
      </c>
      <c r="H1319" s="530">
        <v>3</v>
      </c>
      <c r="I1319" s="320" t="s">
        <v>355</v>
      </c>
      <c r="J1319" s="320" t="s">
        <v>2789</v>
      </c>
      <c r="K1319" s="345">
        <v>120</v>
      </c>
      <c r="L1319" s="322"/>
      <c r="M1319" s="322"/>
      <c r="N1319" s="322"/>
      <c r="O1319" s="322"/>
      <c r="P1319" s="793"/>
      <c r="Q1319" s="322"/>
      <c r="R1319" s="288">
        <v>2</v>
      </c>
    </row>
    <row r="1320" spans="1:18" s="288" customFormat="1" ht="75" x14ac:dyDescent="0.25">
      <c r="A1320" s="790"/>
      <c r="B1320" s="322"/>
      <c r="C1320" s="322"/>
      <c r="D1320" s="322" t="s">
        <v>4364</v>
      </c>
      <c r="E1320" s="322" t="s">
        <v>4299</v>
      </c>
      <c r="F1320" s="320">
        <v>796</v>
      </c>
      <c r="G1320" s="322" t="s">
        <v>17</v>
      </c>
      <c r="H1320" s="530">
        <v>10</v>
      </c>
      <c r="I1320" s="320" t="s">
        <v>355</v>
      </c>
      <c r="J1320" s="320" t="s">
        <v>2789</v>
      </c>
      <c r="K1320" s="345">
        <v>130</v>
      </c>
      <c r="L1320" s="322"/>
      <c r="M1320" s="322"/>
      <c r="N1320" s="322"/>
      <c r="O1320" s="322"/>
      <c r="P1320" s="793"/>
      <c r="Q1320" s="322"/>
      <c r="R1320" s="288">
        <v>2</v>
      </c>
    </row>
    <row r="1321" spans="1:18" s="288" customFormat="1" ht="75" x14ac:dyDescent="0.25">
      <c r="A1321" s="790"/>
      <c r="B1321" s="322"/>
      <c r="C1321" s="322"/>
      <c r="D1321" s="322" t="s">
        <v>4365</v>
      </c>
      <c r="E1321" s="322" t="s">
        <v>4299</v>
      </c>
      <c r="F1321" s="320">
        <v>796</v>
      </c>
      <c r="G1321" s="322" t="s">
        <v>17</v>
      </c>
      <c r="H1321" s="530">
        <v>4</v>
      </c>
      <c r="I1321" s="320" t="s">
        <v>355</v>
      </c>
      <c r="J1321" s="320" t="s">
        <v>2789</v>
      </c>
      <c r="K1321" s="345">
        <v>52</v>
      </c>
      <c r="L1321" s="322"/>
      <c r="M1321" s="322"/>
      <c r="N1321" s="322"/>
      <c r="O1321" s="322"/>
      <c r="P1321" s="793"/>
      <c r="Q1321" s="322"/>
      <c r="R1321" s="288">
        <v>2</v>
      </c>
    </row>
    <row r="1322" spans="1:18" s="288" customFormat="1" ht="75" x14ac:dyDescent="0.25">
      <c r="A1322" s="790"/>
      <c r="B1322" s="322"/>
      <c r="C1322" s="322"/>
      <c r="D1322" s="322" t="s">
        <v>4366</v>
      </c>
      <c r="E1322" s="322" t="s">
        <v>4299</v>
      </c>
      <c r="F1322" s="320">
        <v>796</v>
      </c>
      <c r="G1322" s="322" t="s">
        <v>17</v>
      </c>
      <c r="H1322" s="530">
        <v>12</v>
      </c>
      <c r="I1322" s="320" t="s">
        <v>355</v>
      </c>
      <c r="J1322" s="320" t="s">
        <v>2789</v>
      </c>
      <c r="K1322" s="345">
        <v>3780</v>
      </c>
      <c r="L1322" s="322"/>
      <c r="M1322" s="322"/>
      <c r="N1322" s="322"/>
      <c r="O1322" s="322"/>
      <c r="P1322" s="793"/>
      <c r="Q1322" s="322"/>
      <c r="R1322" s="288">
        <v>2</v>
      </c>
    </row>
    <row r="1323" spans="1:18" s="288" customFormat="1" ht="75" x14ac:dyDescent="0.25">
      <c r="A1323" s="790"/>
      <c r="B1323" s="322"/>
      <c r="C1323" s="322"/>
      <c r="D1323" s="322" t="s">
        <v>4367</v>
      </c>
      <c r="E1323" s="322" t="s">
        <v>4299</v>
      </c>
      <c r="F1323" s="320">
        <v>796</v>
      </c>
      <c r="G1323" s="322" t="s">
        <v>17</v>
      </c>
      <c r="H1323" s="530">
        <v>40</v>
      </c>
      <c r="I1323" s="320" t="s">
        <v>355</v>
      </c>
      <c r="J1323" s="320" t="s">
        <v>2789</v>
      </c>
      <c r="K1323" s="345">
        <v>2640</v>
      </c>
      <c r="L1323" s="322"/>
      <c r="M1323" s="322"/>
      <c r="N1323" s="322"/>
      <c r="O1323" s="322"/>
      <c r="P1323" s="793"/>
      <c r="Q1323" s="322"/>
      <c r="R1323" s="288">
        <v>2</v>
      </c>
    </row>
    <row r="1324" spans="1:18" s="288" customFormat="1" ht="75" x14ac:dyDescent="0.25">
      <c r="A1324" s="790"/>
      <c r="B1324" s="322"/>
      <c r="C1324" s="322"/>
      <c r="D1324" s="322" t="s">
        <v>4368</v>
      </c>
      <c r="E1324" s="322" t="s">
        <v>4299</v>
      </c>
      <c r="F1324" s="320">
        <v>796</v>
      </c>
      <c r="G1324" s="322" t="s">
        <v>17</v>
      </c>
      <c r="H1324" s="530">
        <v>16</v>
      </c>
      <c r="I1324" s="320" t="s">
        <v>355</v>
      </c>
      <c r="J1324" s="320" t="s">
        <v>2789</v>
      </c>
      <c r="K1324" s="345">
        <v>3280</v>
      </c>
      <c r="L1324" s="322"/>
      <c r="M1324" s="322"/>
      <c r="N1324" s="322"/>
      <c r="O1324" s="322"/>
      <c r="P1324" s="793"/>
      <c r="Q1324" s="322"/>
      <c r="R1324" s="288">
        <v>2</v>
      </c>
    </row>
    <row r="1325" spans="1:18" s="288" customFormat="1" x14ac:dyDescent="0.25">
      <c r="A1325" s="790"/>
      <c r="B1325" s="322"/>
      <c r="C1325" s="322"/>
      <c r="D1325" s="322" t="s">
        <v>4369</v>
      </c>
      <c r="E1325" s="322"/>
      <c r="F1325" s="320">
        <v>796</v>
      </c>
      <c r="G1325" s="322" t="s">
        <v>17</v>
      </c>
      <c r="H1325" s="530">
        <v>80</v>
      </c>
      <c r="I1325" s="320" t="s">
        <v>355</v>
      </c>
      <c r="J1325" s="320" t="s">
        <v>2789</v>
      </c>
      <c r="K1325" s="345">
        <v>12400</v>
      </c>
      <c r="L1325" s="322"/>
      <c r="M1325" s="322"/>
      <c r="N1325" s="322"/>
      <c r="O1325" s="322"/>
      <c r="P1325" s="793"/>
      <c r="Q1325" s="322"/>
      <c r="R1325" s="288">
        <v>2</v>
      </c>
    </row>
    <row r="1326" spans="1:18" s="288" customFormat="1" x14ac:dyDescent="0.25">
      <c r="A1326" s="790"/>
      <c r="B1326" s="322"/>
      <c r="C1326" s="322"/>
      <c r="D1326" s="322" t="s">
        <v>4370</v>
      </c>
      <c r="E1326" s="322" t="s">
        <v>4371</v>
      </c>
      <c r="F1326" s="320">
        <v>796</v>
      </c>
      <c r="G1326" s="322" t="s">
        <v>17</v>
      </c>
      <c r="H1326" s="530">
        <v>4</v>
      </c>
      <c r="I1326" s="320" t="s">
        <v>355</v>
      </c>
      <c r="J1326" s="320" t="s">
        <v>2789</v>
      </c>
      <c r="K1326" s="345">
        <v>132</v>
      </c>
      <c r="L1326" s="322"/>
      <c r="M1326" s="322"/>
      <c r="N1326" s="322"/>
      <c r="O1326" s="322"/>
      <c r="P1326" s="793"/>
      <c r="Q1326" s="322"/>
      <c r="R1326" s="288">
        <v>2</v>
      </c>
    </row>
    <row r="1327" spans="1:18" s="288" customFormat="1" ht="30" x14ac:dyDescent="0.25">
      <c r="A1327" s="790"/>
      <c r="B1327" s="322"/>
      <c r="C1327" s="322"/>
      <c r="D1327" s="322" t="s">
        <v>4372</v>
      </c>
      <c r="E1327" s="322" t="s">
        <v>4373</v>
      </c>
      <c r="F1327" s="320">
        <v>796</v>
      </c>
      <c r="G1327" s="322" t="s">
        <v>17</v>
      </c>
      <c r="H1327" s="530">
        <v>2</v>
      </c>
      <c r="I1327" s="320" t="s">
        <v>355</v>
      </c>
      <c r="J1327" s="320" t="s">
        <v>2789</v>
      </c>
      <c r="K1327" s="345">
        <v>136</v>
      </c>
      <c r="L1327" s="322"/>
      <c r="M1327" s="322"/>
      <c r="N1327" s="322"/>
      <c r="O1327" s="322"/>
      <c r="P1327" s="793"/>
      <c r="Q1327" s="322"/>
      <c r="R1327" s="288">
        <v>2</v>
      </c>
    </row>
    <row r="1328" spans="1:18" s="288" customFormat="1" ht="150" x14ac:dyDescent="0.25">
      <c r="A1328" s="790"/>
      <c r="B1328" s="322"/>
      <c r="C1328" s="322"/>
      <c r="D1328" s="322" t="s">
        <v>4374</v>
      </c>
      <c r="E1328" s="322" t="s">
        <v>4340</v>
      </c>
      <c r="F1328" s="320">
        <v>796</v>
      </c>
      <c r="G1328" s="322" t="s">
        <v>17</v>
      </c>
      <c r="H1328" s="530">
        <v>4</v>
      </c>
      <c r="I1328" s="320" t="s">
        <v>355</v>
      </c>
      <c r="J1328" s="320" t="s">
        <v>2789</v>
      </c>
      <c r="K1328" s="345">
        <v>120</v>
      </c>
      <c r="L1328" s="322"/>
      <c r="M1328" s="322"/>
      <c r="N1328" s="322"/>
      <c r="O1328" s="322"/>
      <c r="P1328" s="793"/>
      <c r="Q1328" s="322"/>
      <c r="R1328" s="288">
        <v>2</v>
      </c>
    </row>
    <row r="1329" spans="1:18" s="288" customFormat="1" ht="45" x14ac:dyDescent="0.25">
      <c r="A1329" s="790"/>
      <c r="B1329" s="322"/>
      <c r="C1329" s="322"/>
      <c r="D1329" s="322" t="s">
        <v>4375</v>
      </c>
      <c r="E1329" s="322" t="s">
        <v>4269</v>
      </c>
      <c r="F1329" s="320">
        <v>796</v>
      </c>
      <c r="G1329" s="322" t="s">
        <v>17</v>
      </c>
      <c r="H1329" s="530">
        <v>21</v>
      </c>
      <c r="I1329" s="320" t="s">
        <v>355</v>
      </c>
      <c r="J1329" s="320" t="s">
        <v>2789</v>
      </c>
      <c r="K1329" s="345">
        <v>2730</v>
      </c>
      <c r="L1329" s="322"/>
      <c r="M1329" s="322"/>
      <c r="N1329" s="322"/>
      <c r="O1329" s="322"/>
      <c r="P1329" s="793"/>
      <c r="Q1329" s="322"/>
      <c r="R1329" s="288">
        <v>2</v>
      </c>
    </row>
    <row r="1330" spans="1:18" s="288" customFormat="1" ht="45" x14ac:dyDescent="0.25">
      <c r="A1330" s="790"/>
      <c r="B1330" s="322"/>
      <c r="C1330" s="322"/>
      <c r="D1330" s="322" t="s">
        <v>4376</v>
      </c>
      <c r="E1330" s="322" t="s">
        <v>4269</v>
      </c>
      <c r="F1330" s="320">
        <v>796</v>
      </c>
      <c r="G1330" s="322" t="s">
        <v>17</v>
      </c>
      <c r="H1330" s="530">
        <v>30</v>
      </c>
      <c r="I1330" s="320" t="s">
        <v>355</v>
      </c>
      <c r="J1330" s="320" t="s">
        <v>2789</v>
      </c>
      <c r="K1330" s="345">
        <v>8700</v>
      </c>
      <c r="L1330" s="322"/>
      <c r="M1330" s="322"/>
      <c r="N1330" s="322"/>
      <c r="O1330" s="322"/>
      <c r="P1330" s="793"/>
      <c r="Q1330" s="322"/>
      <c r="R1330" s="288">
        <v>2</v>
      </c>
    </row>
    <row r="1331" spans="1:18" s="288" customFormat="1" ht="45" x14ac:dyDescent="0.25">
      <c r="A1331" s="790"/>
      <c r="B1331" s="322"/>
      <c r="C1331" s="322"/>
      <c r="D1331" s="322" t="s">
        <v>4377</v>
      </c>
      <c r="E1331" s="322" t="s">
        <v>4269</v>
      </c>
      <c r="F1331" s="320">
        <v>796</v>
      </c>
      <c r="G1331" s="322" t="s">
        <v>17</v>
      </c>
      <c r="H1331" s="530">
        <v>23</v>
      </c>
      <c r="I1331" s="320" t="s">
        <v>355</v>
      </c>
      <c r="J1331" s="320" t="s">
        <v>2789</v>
      </c>
      <c r="K1331" s="345">
        <v>6900</v>
      </c>
      <c r="L1331" s="322"/>
      <c r="M1331" s="322"/>
      <c r="N1331" s="322"/>
      <c r="O1331" s="322"/>
      <c r="P1331" s="793"/>
      <c r="Q1331" s="322"/>
      <c r="R1331" s="288">
        <v>2</v>
      </c>
    </row>
    <row r="1332" spans="1:18" s="288" customFormat="1" ht="45" x14ac:dyDescent="0.25">
      <c r="A1332" s="790"/>
      <c r="B1332" s="322"/>
      <c r="C1332" s="322"/>
      <c r="D1332" s="322" t="s">
        <v>4378</v>
      </c>
      <c r="E1332" s="322" t="s">
        <v>4269</v>
      </c>
      <c r="F1332" s="320">
        <v>796</v>
      </c>
      <c r="G1332" s="322" t="s">
        <v>17</v>
      </c>
      <c r="H1332" s="530">
        <v>20</v>
      </c>
      <c r="I1332" s="320" t="s">
        <v>355</v>
      </c>
      <c r="J1332" s="320" t="s">
        <v>2789</v>
      </c>
      <c r="K1332" s="345">
        <v>6400</v>
      </c>
      <c r="L1332" s="322"/>
      <c r="M1332" s="322"/>
      <c r="N1332" s="322"/>
      <c r="O1332" s="322"/>
      <c r="P1332" s="793"/>
      <c r="Q1332" s="322"/>
      <c r="R1332" s="288">
        <v>2</v>
      </c>
    </row>
    <row r="1333" spans="1:18" s="288" customFormat="1" ht="45" x14ac:dyDescent="0.25">
      <c r="A1333" s="790"/>
      <c r="B1333" s="322"/>
      <c r="C1333" s="322"/>
      <c r="D1333" s="322" t="s">
        <v>4379</v>
      </c>
      <c r="E1333" s="322" t="s">
        <v>4269</v>
      </c>
      <c r="F1333" s="320">
        <v>796</v>
      </c>
      <c r="G1333" s="322" t="s">
        <v>17</v>
      </c>
      <c r="H1333" s="530">
        <v>70</v>
      </c>
      <c r="I1333" s="320" t="s">
        <v>355</v>
      </c>
      <c r="J1333" s="320" t="s">
        <v>2789</v>
      </c>
      <c r="K1333" s="345">
        <v>8400</v>
      </c>
      <c r="L1333" s="322"/>
      <c r="M1333" s="322"/>
      <c r="N1333" s="322"/>
      <c r="O1333" s="322"/>
      <c r="P1333" s="793"/>
      <c r="Q1333" s="322"/>
      <c r="R1333" s="288">
        <v>2</v>
      </c>
    </row>
    <row r="1334" spans="1:18" s="288" customFormat="1" ht="45" x14ac:dyDescent="0.25">
      <c r="A1334" s="790"/>
      <c r="B1334" s="322"/>
      <c r="C1334" s="322"/>
      <c r="D1334" s="322" t="s">
        <v>4380</v>
      </c>
      <c r="E1334" s="322" t="s">
        <v>4381</v>
      </c>
      <c r="F1334" s="320">
        <v>796</v>
      </c>
      <c r="G1334" s="322" t="s">
        <v>17</v>
      </c>
      <c r="H1334" s="530">
        <v>12</v>
      </c>
      <c r="I1334" s="320" t="s">
        <v>355</v>
      </c>
      <c r="J1334" s="320" t="s">
        <v>2789</v>
      </c>
      <c r="K1334" s="345">
        <v>360</v>
      </c>
      <c r="L1334" s="322"/>
      <c r="M1334" s="322"/>
      <c r="N1334" s="322"/>
      <c r="O1334" s="322"/>
      <c r="P1334" s="793"/>
      <c r="Q1334" s="322"/>
      <c r="R1334" s="288">
        <v>2</v>
      </c>
    </row>
    <row r="1335" spans="1:18" s="288" customFormat="1" x14ac:dyDescent="0.25">
      <c r="A1335" s="790"/>
      <c r="B1335" s="322"/>
      <c r="C1335" s="322"/>
      <c r="D1335" s="322" t="s">
        <v>4382</v>
      </c>
      <c r="E1335" s="322"/>
      <c r="F1335" s="320">
        <v>796</v>
      </c>
      <c r="G1335" s="322" t="s">
        <v>17</v>
      </c>
      <c r="H1335" s="530">
        <v>6</v>
      </c>
      <c r="I1335" s="320" t="s">
        <v>355</v>
      </c>
      <c r="J1335" s="320" t="s">
        <v>2789</v>
      </c>
      <c r="K1335" s="345">
        <v>90</v>
      </c>
      <c r="L1335" s="322"/>
      <c r="M1335" s="322"/>
      <c r="N1335" s="322"/>
      <c r="O1335" s="322"/>
      <c r="P1335" s="793"/>
      <c r="Q1335" s="322"/>
      <c r="R1335" s="288">
        <v>2</v>
      </c>
    </row>
    <row r="1336" spans="1:18" s="288" customFormat="1" ht="120" x14ac:dyDescent="0.25">
      <c r="A1336" s="790"/>
      <c r="B1336" s="322"/>
      <c r="C1336" s="322"/>
      <c r="D1336" s="322" t="s">
        <v>4383</v>
      </c>
      <c r="E1336" s="322" t="s">
        <v>4384</v>
      </c>
      <c r="F1336" s="320">
        <v>796</v>
      </c>
      <c r="G1336" s="322" t="s">
        <v>17</v>
      </c>
      <c r="H1336" s="530">
        <v>280</v>
      </c>
      <c r="I1336" s="320" t="s">
        <v>355</v>
      </c>
      <c r="J1336" s="320" t="s">
        <v>2789</v>
      </c>
      <c r="K1336" s="345">
        <v>114800</v>
      </c>
      <c r="L1336" s="322"/>
      <c r="M1336" s="322"/>
      <c r="N1336" s="322"/>
      <c r="O1336" s="322"/>
      <c r="P1336" s="793"/>
      <c r="Q1336" s="322"/>
      <c r="R1336" s="288">
        <v>2</v>
      </c>
    </row>
    <row r="1337" spans="1:18" s="288" customFormat="1" x14ac:dyDescent="0.25">
      <c r="A1337" s="790"/>
      <c r="B1337" s="322"/>
      <c r="C1337" s="322"/>
      <c r="D1337" s="322" t="s">
        <v>4385</v>
      </c>
      <c r="E1337" s="322" t="s">
        <v>4386</v>
      </c>
      <c r="F1337" s="320">
        <v>796</v>
      </c>
      <c r="G1337" s="322" t="s">
        <v>17</v>
      </c>
      <c r="H1337" s="530">
        <v>1050</v>
      </c>
      <c r="I1337" s="320" t="s">
        <v>355</v>
      </c>
      <c r="J1337" s="320" t="s">
        <v>2789</v>
      </c>
      <c r="K1337" s="345">
        <v>241500</v>
      </c>
      <c r="L1337" s="322"/>
      <c r="M1337" s="322"/>
      <c r="N1337" s="322"/>
      <c r="O1337" s="322"/>
      <c r="P1337" s="793"/>
      <c r="Q1337" s="322"/>
      <c r="R1337" s="288">
        <v>2</v>
      </c>
    </row>
    <row r="1338" spans="1:18" s="288" customFormat="1" x14ac:dyDescent="0.25">
      <c r="A1338" s="790"/>
      <c r="B1338" s="322"/>
      <c r="C1338" s="322"/>
      <c r="D1338" s="322" t="s">
        <v>4387</v>
      </c>
      <c r="E1338" s="322"/>
      <c r="F1338" s="320">
        <v>6</v>
      </c>
      <c r="G1338" s="322" t="s">
        <v>390</v>
      </c>
      <c r="H1338" s="530">
        <v>40</v>
      </c>
      <c r="I1338" s="320" t="s">
        <v>355</v>
      </c>
      <c r="J1338" s="320" t="s">
        <v>2789</v>
      </c>
      <c r="K1338" s="345">
        <v>2400</v>
      </c>
      <c r="L1338" s="322"/>
      <c r="M1338" s="322"/>
      <c r="N1338" s="322"/>
      <c r="O1338" s="322"/>
      <c r="P1338" s="793"/>
      <c r="Q1338" s="322"/>
      <c r="R1338" s="288">
        <v>2</v>
      </c>
    </row>
    <row r="1339" spans="1:18" s="288" customFormat="1" ht="45" x14ac:dyDescent="0.25">
      <c r="A1339" s="790"/>
      <c r="B1339" s="322"/>
      <c r="C1339" s="322"/>
      <c r="D1339" s="322" t="s">
        <v>4388</v>
      </c>
      <c r="E1339" s="322" t="s">
        <v>4389</v>
      </c>
      <c r="F1339" s="320">
        <v>796</v>
      </c>
      <c r="G1339" s="322" t="s">
        <v>17</v>
      </c>
      <c r="H1339" s="530">
        <v>30</v>
      </c>
      <c r="I1339" s="320" t="s">
        <v>355</v>
      </c>
      <c r="J1339" s="320" t="s">
        <v>2789</v>
      </c>
      <c r="K1339" s="345">
        <v>600</v>
      </c>
      <c r="L1339" s="322"/>
      <c r="M1339" s="322"/>
      <c r="N1339" s="322"/>
      <c r="O1339" s="322"/>
      <c r="P1339" s="793"/>
      <c r="Q1339" s="322"/>
      <c r="R1339" s="288">
        <v>2</v>
      </c>
    </row>
    <row r="1340" spans="1:18" s="288" customFormat="1" ht="45" x14ac:dyDescent="0.25">
      <c r="A1340" s="790"/>
      <c r="B1340" s="322"/>
      <c r="C1340" s="322"/>
      <c r="D1340" s="322" t="s">
        <v>4390</v>
      </c>
      <c r="E1340" s="322" t="s">
        <v>4389</v>
      </c>
      <c r="F1340" s="320">
        <v>796</v>
      </c>
      <c r="G1340" s="322" t="s">
        <v>17</v>
      </c>
      <c r="H1340" s="530">
        <v>24</v>
      </c>
      <c r="I1340" s="320" t="s">
        <v>355</v>
      </c>
      <c r="J1340" s="320" t="s">
        <v>2789</v>
      </c>
      <c r="K1340" s="345">
        <v>744</v>
      </c>
      <c r="L1340" s="322"/>
      <c r="M1340" s="322"/>
      <c r="N1340" s="322"/>
      <c r="O1340" s="322"/>
      <c r="P1340" s="793"/>
      <c r="Q1340" s="322"/>
      <c r="R1340" s="288">
        <v>2</v>
      </c>
    </row>
    <row r="1341" spans="1:18" s="288" customFormat="1" ht="45" x14ac:dyDescent="0.25">
      <c r="A1341" s="790"/>
      <c r="B1341" s="322"/>
      <c r="C1341" s="322"/>
      <c r="D1341" s="322" t="s">
        <v>4391</v>
      </c>
      <c r="E1341" s="322" t="s">
        <v>4389</v>
      </c>
      <c r="F1341" s="320">
        <v>796</v>
      </c>
      <c r="G1341" s="322" t="s">
        <v>17</v>
      </c>
      <c r="H1341" s="530">
        <v>20</v>
      </c>
      <c r="I1341" s="320" t="s">
        <v>355</v>
      </c>
      <c r="J1341" s="320" t="s">
        <v>2789</v>
      </c>
      <c r="K1341" s="345">
        <v>700</v>
      </c>
      <c r="L1341" s="322"/>
      <c r="M1341" s="322"/>
      <c r="N1341" s="322"/>
      <c r="O1341" s="322"/>
      <c r="P1341" s="793"/>
      <c r="Q1341" s="322"/>
      <c r="R1341" s="288">
        <v>2</v>
      </c>
    </row>
    <row r="1342" spans="1:18" s="288" customFormat="1" ht="45" x14ac:dyDescent="0.25">
      <c r="A1342" s="790"/>
      <c r="B1342" s="322"/>
      <c r="C1342" s="322"/>
      <c r="D1342" s="322" t="s">
        <v>4392</v>
      </c>
      <c r="E1342" s="322" t="s">
        <v>4389</v>
      </c>
      <c r="F1342" s="320">
        <v>796</v>
      </c>
      <c r="G1342" s="322" t="s">
        <v>17</v>
      </c>
      <c r="H1342" s="530">
        <v>6</v>
      </c>
      <c r="I1342" s="320" t="s">
        <v>355</v>
      </c>
      <c r="J1342" s="320" t="s">
        <v>2789</v>
      </c>
      <c r="K1342" s="345">
        <v>288</v>
      </c>
      <c r="L1342" s="322"/>
      <c r="M1342" s="322"/>
      <c r="N1342" s="322"/>
      <c r="O1342" s="322"/>
      <c r="P1342" s="793"/>
      <c r="Q1342" s="322"/>
      <c r="R1342" s="288">
        <v>2</v>
      </c>
    </row>
    <row r="1343" spans="1:18" s="288" customFormat="1" x14ac:dyDescent="0.25">
      <c r="A1343" s="790"/>
      <c r="B1343" s="322"/>
      <c r="C1343" s="322"/>
      <c r="D1343" s="322" t="s">
        <v>4393</v>
      </c>
      <c r="E1343" s="322"/>
      <c r="F1343" s="320">
        <v>796</v>
      </c>
      <c r="G1343" s="322" t="s">
        <v>17</v>
      </c>
      <c r="H1343" s="530">
        <v>17</v>
      </c>
      <c r="I1343" s="320" t="s">
        <v>355</v>
      </c>
      <c r="J1343" s="320" t="s">
        <v>2789</v>
      </c>
      <c r="K1343" s="345">
        <v>3825</v>
      </c>
      <c r="L1343" s="322"/>
      <c r="M1343" s="322"/>
      <c r="N1343" s="322"/>
      <c r="O1343" s="322"/>
      <c r="P1343" s="793"/>
      <c r="Q1343" s="322"/>
      <c r="R1343" s="288">
        <v>2</v>
      </c>
    </row>
    <row r="1344" spans="1:18" s="288" customFormat="1" ht="75" x14ac:dyDescent="0.25">
      <c r="A1344" s="790"/>
      <c r="B1344" s="322"/>
      <c r="C1344" s="322"/>
      <c r="D1344" s="322" t="s">
        <v>4394</v>
      </c>
      <c r="E1344" s="322" t="s">
        <v>4362</v>
      </c>
      <c r="F1344" s="320">
        <v>796</v>
      </c>
      <c r="G1344" s="322" t="s">
        <v>17</v>
      </c>
      <c r="H1344" s="530">
        <v>17</v>
      </c>
      <c r="I1344" s="320" t="s">
        <v>355</v>
      </c>
      <c r="J1344" s="320" t="s">
        <v>2789</v>
      </c>
      <c r="K1344" s="345">
        <v>2040</v>
      </c>
      <c r="L1344" s="322"/>
      <c r="M1344" s="322"/>
      <c r="N1344" s="322"/>
      <c r="O1344" s="322"/>
      <c r="P1344" s="793"/>
      <c r="Q1344" s="322"/>
      <c r="R1344" s="288">
        <v>2</v>
      </c>
    </row>
    <row r="1345" spans="1:18" s="288" customFormat="1" ht="45" x14ac:dyDescent="0.25">
      <c r="A1345" s="790"/>
      <c r="B1345" s="322"/>
      <c r="C1345" s="322"/>
      <c r="D1345" s="322" t="s">
        <v>4395</v>
      </c>
      <c r="E1345" s="322" t="s">
        <v>4301</v>
      </c>
      <c r="F1345" s="320">
        <v>796</v>
      </c>
      <c r="G1345" s="322" t="s">
        <v>17</v>
      </c>
      <c r="H1345" s="530">
        <v>2</v>
      </c>
      <c r="I1345" s="320" t="s">
        <v>355</v>
      </c>
      <c r="J1345" s="320" t="s">
        <v>2789</v>
      </c>
      <c r="K1345" s="345">
        <v>34</v>
      </c>
      <c r="L1345" s="322"/>
      <c r="M1345" s="322"/>
      <c r="N1345" s="322"/>
      <c r="O1345" s="322"/>
      <c r="P1345" s="793"/>
      <c r="Q1345" s="322"/>
      <c r="R1345" s="288">
        <v>2</v>
      </c>
    </row>
    <row r="1346" spans="1:18" s="288" customFormat="1" ht="30" x14ac:dyDescent="0.25">
      <c r="A1346" s="790"/>
      <c r="B1346" s="322"/>
      <c r="C1346" s="322"/>
      <c r="D1346" s="322" t="s">
        <v>4396</v>
      </c>
      <c r="E1346" s="322" t="s">
        <v>4397</v>
      </c>
      <c r="F1346" s="320">
        <v>796</v>
      </c>
      <c r="G1346" s="322" t="s">
        <v>17</v>
      </c>
      <c r="H1346" s="530">
        <v>8</v>
      </c>
      <c r="I1346" s="320" t="s">
        <v>355</v>
      </c>
      <c r="J1346" s="320" t="s">
        <v>2789</v>
      </c>
      <c r="K1346" s="345">
        <v>1560</v>
      </c>
      <c r="L1346" s="322"/>
      <c r="M1346" s="322"/>
      <c r="N1346" s="322"/>
      <c r="O1346" s="322"/>
      <c r="P1346" s="793"/>
      <c r="Q1346" s="322"/>
      <c r="R1346" s="288">
        <v>2</v>
      </c>
    </row>
    <row r="1347" spans="1:18" s="288" customFormat="1" ht="120" x14ac:dyDescent="0.25">
      <c r="A1347" s="790"/>
      <c r="B1347" s="322"/>
      <c r="C1347" s="322"/>
      <c r="D1347" s="322" t="s">
        <v>4398</v>
      </c>
      <c r="E1347" s="322" t="s">
        <v>4399</v>
      </c>
      <c r="F1347" s="320">
        <v>796</v>
      </c>
      <c r="G1347" s="322" t="s">
        <v>17</v>
      </c>
      <c r="H1347" s="530">
        <v>21</v>
      </c>
      <c r="I1347" s="320" t="s">
        <v>355</v>
      </c>
      <c r="J1347" s="320" t="s">
        <v>2789</v>
      </c>
      <c r="K1347" s="345">
        <v>22470</v>
      </c>
      <c r="L1347" s="322"/>
      <c r="M1347" s="322"/>
      <c r="N1347" s="322"/>
      <c r="O1347" s="322"/>
      <c r="P1347" s="793"/>
      <c r="Q1347" s="322"/>
      <c r="R1347" s="288">
        <v>2</v>
      </c>
    </row>
    <row r="1348" spans="1:18" s="288" customFormat="1" ht="120" x14ac:dyDescent="0.25">
      <c r="A1348" s="790"/>
      <c r="B1348" s="322"/>
      <c r="C1348" s="322"/>
      <c r="D1348" s="322" t="s">
        <v>4400</v>
      </c>
      <c r="E1348" s="322" t="s">
        <v>4399</v>
      </c>
      <c r="F1348" s="320">
        <v>796</v>
      </c>
      <c r="G1348" s="322" t="s">
        <v>17</v>
      </c>
      <c r="H1348" s="530">
        <v>2</v>
      </c>
      <c r="I1348" s="320" t="s">
        <v>355</v>
      </c>
      <c r="J1348" s="320" t="s">
        <v>2789</v>
      </c>
      <c r="K1348" s="345">
        <v>2260</v>
      </c>
      <c r="L1348" s="322"/>
      <c r="M1348" s="322"/>
      <c r="N1348" s="322"/>
      <c r="O1348" s="322"/>
      <c r="P1348" s="793"/>
      <c r="Q1348" s="322"/>
      <c r="R1348" s="288">
        <v>2</v>
      </c>
    </row>
    <row r="1349" spans="1:18" s="288" customFormat="1" ht="75" x14ac:dyDescent="0.25">
      <c r="A1349" s="790"/>
      <c r="B1349" s="322"/>
      <c r="C1349" s="322"/>
      <c r="D1349" s="322" t="s">
        <v>4401</v>
      </c>
      <c r="E1349" s="322" t="s">
        <v>4402</v>
      </c>
      <c r="F1349" s="320">
        <v>796</v>
      </c>
      <c r="G1349" s="322" t="s">
        <v>17</v>
      </c>
      <c r="H1349" s="530">
        <v>10</v>
      </c>
      <c r="I1349" s="320" t="s">
        <v>355</v>
      </c>
      <c r="J1349" s="320" t="s">
        <v>2789</v>
      </c>
      <c r="K1349" s="345">
        <v>1800</v>
      </c>
      <c r="L1349" s="322"/>
      <c r="M1349" s="322"/>
      <c r="N1349" s="322"/>
      <c r="O1349" s="322"/>
      <c r="P1349" s="793"/>
      <c r="Q1349" s="322"/>
      <c r="R1349" s="288">
        <v>2</v>
      </c>
    </row>
    <row r="1350" spans="1:18" s="288" customFormat="1" ht="75" x14ac:dyDescent="0.25">
      <c r="A1350" s="790"/>
      <c r="B1350" s="322"/>
      <c r="C1350" s="322"/>
      <c r="D1350" s="322" t="s">
        <v>4403</v>
      </c>
      <c r="E1350" s="322" t="s">
        <v>4402</v>
      </c>
      <c r="F1350" s="320">
        <v>796</v>
      </c>
      <c r="G1350" s="322" t="s">
        <v>17</v>
      </c>
      <c r="H1350" s="530">
        <v>10</v>
      </c>
      <c r="I1350" s="320" t="s">
        <v>355</v>
      </c>
      <c r="J1350" s="320" t="s">
        <v>2789</v>
      </c>
      <c r="K1350" s="345">
        <v>70</v>
      </c>
      <c r="L1350" s="322"/>
      <c r="M1350" s="322"/>
      <c r="N1350" s="322"/>
      <c r="O1350" s="322"/>
      <c r="P1350" s="793"/>
      <c r="Q1350" s="322"/>
      <c r="R1350" s="288">
        <v>2</v>
      </c>
    </row>
    <row r="1351" spans="1:18" s="288" customFormat="1" ht="75" x14ac:dyDescent="0.25">
      <c r="A1351" s="790"/>
      <c r="B1351" s="322"/>
      <c r="C1351" s="322"/>
      <c r="D1351" s="322" t="s">
        <v>4404</v>
      </c>
      <c r="E1351" s="322" t="s">
        <v>4402</v>
      </c>
      <c r="F1351" s="320">
        <v>796</v>
      </c>
      <c r="G1351" s="322" t="s">
        <v>17</v>
      </c>
      <c r="H1351" s="530">
        <v>6</v>
      </c>
      <c r="I1351" s="320" t="s">
        <v>355</v>
      </c>
      <c r="J1351" s="320" t="s">
        <v>2789</v>
      </c>
      <c r="K1351" s="345">
        <v>420</v>
      </c>
      <c r="L1351" s="322"/>
      <c r="M1351" s="322"/>
      <c r="N1351" s="322"/>
      <c r="O1351" s="322"/>
      <c r="P1351" s="793"/>
      <c r="Q1351" s="322"/>
      <c r="R1351" s="288">
        <v>2</v>
      </c>
    </row>
    <row r="1352" spans="1:18" s="288" customFormat="1" x14ac:dyDescent="0.25">
      <c r="A1352" s="790"/>
      <c r="B1352" s="322"/>
      <c r="C1352" s="322"/>
      <c r="D1352" s="322" t="s">
        <v>4405</v>
      </c>
      <c r="E1352" s="322" t="s">
        <v>4406</v>
      </c>
      <c r="F1352" s="320">
        <v>796</v>
      </c>
      <c r="G1352" s="322" t="s">
        <v>17</v>
      </c>
      <c r="H1352" s="530">
        <v>2</v>
      </c>
      <c r="I1352" s="320" t="s">
        <v>355</v>
      </c>
      <c r="J1352" s="320" t="s">
        <v>2789</v>
      </c>
      <c r="K1352" s="345">
        <v>940</v>
      </c>
      <c r="L1352" s="322"/>
      <c r="M1352" s="322"/>
      <c r="N1352" s="322"/>
      <c r="O1352" s="322"/>
      <c r="P1352" s="793"/>
      <c r="Q1352" s="322"/>
      <c r="R1352" s="288">
        <v>2</v>
      </c>
    </row>
    <row r="1353" spans="1:18" s="288" customFormat="1" x14ac:dyDescent="0.25">
      <c r="A1353" s="790"/>
      <c r="B1353" s="322"/>
      <c r="C1353" s="322"/>
      <c r="D1353" s="322" t="s">
        <v>4407</v>
      </c>
      <c r="E1353" s="322" t="s">
        <v>4406</v>
      </c>
      <c r="F1353" s="320">
        <v>796</v>
      </c>
      <c r="G1353" s="322" t="s">
        <v>17</v>
      </c>
      <c r="H1353" s="530">
        <v>6</v>
      </c>
      <c r="I1353" s="320" t="s">
        <v>355</v>
      </c>
      <c r="J1353" s="320" t="s">
        <v>2789</v>
      </c>
      <c r="K1353" s="345">
        <v>1020</v>
      </c>
      <c r="L1353" s="322"/>
      <c r="M1353" s="322"/>
      <c r="N1353" s="322"/>
      <c r="O1353" s="322"/>
      <c r="P1353" s="793"/>
      <c r="Q1353" s="322"/>
      <c r="R1353" s="288">
        <v>2</v>
      </c>
    </row>
    <row r="1354" spans="1:18" s="288" customFormat="1" ht="60" x14ac:dyDescent="0.25">
      <c r="A1354" s="790"/>
      <c r="B1354" s="322"/>
      <c r="C1354" s="322"/>
      <c r="D1354" s="322" t="s">
        <v>4408</v>
      </c>
      <c r="E1354" s="322" t="s">
        <v>4409</v>
      </c>
      <c r="F1354" s="320">
        <v>6</v>
      </c>
      <c r="G1354" s="322" t="s">
        <v>390</v>
      </c>
      <c r="H1354" s="530">
        <v>10</v>
      </c>
      <c r="I1354" s="320" t="s">
        <v>355</v>
      </c>
      <c r="J1354" s="320" t="s">
        <v>2789</v>
      </c>
      <c r="K1354" s="345">
        <v>320</v>
      </c>
      <c r="L1354" s="322"/>
      <c r="M1354" s="322"/>
      <c r="N1354" s="322"/>
      <c r="O1354" s="322"/>
      <c r="P1354" s="793"/>
      <c r="Q1354" s="322"/>
      <c r="R1354" s="288">
        <v>2</v>
      </c>
    </row>
    <row r="1355" spans="1:18" s="288" customFormat="1" ht="60" x14ac:dyDescent="0.25">
      <c r="A1355" s="790"/>
      <c r="B1355" s="322"/>
      <c r="C1355" s="322"/>
      <c r="D1355" s="322" t="s">
        <v>4410</v>
      </c>
      <c r="E1355" s="322" t="s">
        <v>4409</v>
      </c>
      <c r="F1355" s="320">
        <v>6</v>
      </c>
      <c r="G1355" s="322" t="s">
        <v>390</v>
      </c>
      <c r="H1355" s="530">
        <v>54</v>
      </c>
      <c r="I1355" s="320" t="s">
        <v>355</v>
      </c>
      <c r="J1355" s="320" t="s">
        <v>2789</v>
      </c>
      <c r="K1355" s="345">
        <v>3618</v>
      </c>
      <c r="L1355" s="322"/>
      <c r="M1355" s="322"/>
      <c r="N1355" s="322"/>
      <c r="O1355" s="322"/>
      <c r="P1355" s="793"/>
      <c r="Q1355" s="322"/>
      <c r="R1355" s="288">
        <v>2</v>
      </c>
    </row>
    <row r="1356" spans="1:18" s="288" customFormat="1" ht="30" x14ac:dyDescent="0.25">
      <c r="A1356" s="790"/>
      <c r="B1356" s="322"/>
      <c r="C1356" s="322"/>
      <c r="D1356" s="322" t="s">
        <v>4411</v>
      </c>
      <c r="E1356" s="322"/>
      <c r="F1356" s="320">
        <v>18</v>
      </c>
      <c r="G1356" s="322" t="s">
        <v>2851</v>
      </c>
      <c r="H1356" s="530">
        <v>1</v>
      </c>
      <c r="I1356" s="320" t="s">
        <v>355</v>
      </c>
      <c r="J1356" s="320" t="s">
        <v>2789</v>
      </c>
      <c r="K1356" s="345">
        <v>40</v>
      </c>
      <c r="L1356" s="322"/>
      <c r="M1356" s="322"/>
      <c r="N1356" s="322"/>
      <c r="O1356" s="322"/>
      <c r="P1356" s="793"/>
      <c r="Q1356" s="322"/>
      <c r="R1356" s="288">
        <v>2</v>
      </c>
    </row>
    <row r="1357" spans="1:18" s="288" customFormat="1" ht="60" x14ac:dyDescent="0.25">
      <c r="A1357" s="790"/>
      <c r="B1357" s="322"/>
      <c r="C1357" s="322"/>
      <c r="D1357" s="322" t="s">
        <v>4412</v>
      </c>
      <c r="E1357" s="322" t="s">
        <v>4409</v>
      </c>
      <c r="F1357" s="320">
        <v>6</v>
      </c>
      <c r="G1357" s="322" t="s">
        <v>390</v>
      </c>
      <c r="H1357" s="530">
        <v>6</v>
      </c>
      <c r="I1357" s="320" t="s">
        <v>355</v>
      </c>
      <c r="J1357" s="320" t="s">
        <v>2789</v>
      </c>
      <c r="K1357" s="345">
        <v>120</v>
      </c>
      <c r="L1357" s="322"/>
      <c r="M1357" s="322"/>
      <c r="N1357" s="322"/>
      <c r="O1357" s="322"/>
      <c r="P1357" s="793"/>
      <c r="Q1357" s="322"/>
      <c r="R1357" s="288">
        <v>2</v>
      </c>
    </row>
    <row r="1358" spans="1:18" s="288" customFormat="1" ht="60" x14ac:dyDescent="0.25">
      <c r="A1358" s="790"/>
      <c r="B1358" s="322"/>
      <c r="C1358" s="322"/>
      <c r="D1358" s="322" t="s">
        <v>4413</v>
      </c>
      <c r="E1358" s="322" t="s">
        <v>4409</v>
      </c>
      <c r="F1358" s="320">
        <v>6</v>
      </c>
      <c r="G1358" s="322" t="s">
        <v>390</v>
      </c>
      <c r="H1358" s="530">
        <v>2</v>
      </c>
      <c r="I1358" s="320" t="s">
        <v>355</v>
      </c>
      <c r="J1358" s="320" t="s">
        <v>2789</v>
      </c>
      <c r="K1358" s="345">
        <v>152</v>
      </c>
      <c r="L1358" s="322"/>
      <c r="M1358" s="322"/>
      <c r="N1358" s="322"/>
      <c r="O1358" s="322"/>
      <c r="P1358" s="793"/>
      <c r="Q1358" s="322"/>
      <c r="R1358" s="288">
        <v>2</v>
      </c>
    </row>
    <row r="1359" spans="1:18" s="288" customFormat="1" ht="60" x14ac:dyDescent="0.25">
      <c r="A1359" s="790"/>
      <c r="B1359" s="322"/>
      <c r="C1359" s="322"/>
      <c r="D1359" s="322" t="s">
        <v>4414</v>
      </c>
      <c r="E1359" s="322" t="s">
        <v>4409</v>
      </c>
      <c r="F1359" s="320">
        <v>6</v>
      </c>
      <c r="G1359" s="322" t="s">
        <v>390</v>
      </c>
      <c r="H1359" s="530">
        <v>1</v>
      </c>
      <c r="I1359" s="320" t="s">
        <v>355</v>
      </c>
      <c r="J1359" s="320" t="s">
        <v>2789</v>
      </c>
      <c r="K1359" s="345">
        <v>110</v>
      </c>
      <c r="L1359" s="322"/>
      <c r="M1359" s="322"/>
      <c r="N1359" s="322"/>
      <c r="O1359" s="322"/>
      <c r="P1359" s="793"/>
      <c r="Q1359" s="322"/>
      <c r="R1359" s="288">
        <v>2</v>
      </c>
    </row>
    <row r="1360" spans="1:18" s="288" customFormat="1" ht="60" x14ac:dyDescent="0.25">
      <c r="A1360" s="790"/>
      <c r="B1360" s="322"/>
      <c r="C1360" s="322"/>
      <c r="D1360" s="322" t="s">
        <v>4415</v>
      </c>
      <c r="E1360" s="322" t="s">
        <v>4409</v>
      </c>
      <c r="F1360" s="320">
        <v>6</v>
      </c>
      <c r="G1360" s="322" t="s">
        <v>390</v>
      </c>
      <c r="H1360" s="530">
        <v>10</v>
      </c>
      <c r="I1360" s="320" t="s">
        <v>355</v>
      </c>
      <c r="J1360" s="320" t="s">
        <v>2789</v>
      </c>
      <c r="K1360" s="345">
        <v>1900</v>
      </c>
      <c r="L1360" s="322"/>
      <c r="M1360" s="322"/>
      <c r="N1360" s="322"/>
      <c r="O1360" s="322"/>
      <c r="P1360" s="793"/>
      <c r="Q1360" s="322"/>
      <c r="R1360" s="288">
        <v>2</v>
      </c>
    </row>
    <row r="1361" spans="1:18" s="288" customFormat="1" ht="60" x14ac:dyDescent="0.25">
      <c r="A1361" s="790"/>
      <c r="B1361" s="322"/>
      <c r="C1361" s="322"/>
      <c r="D1361" s="322" t="s">
        <v>4416</v>
      </c>
      <c r="E1361" s="322" t="s">
        <v>4409</v>
      </c>
      <c r="F1361" s="320">
        <v>6</v>
      </c>
      <c r="G1361" s="322" t="s">
        <v>390</v>
      </c>
      <c r="H1361" s="530">
        <v>10</v>
      </c>
      <c r="I1361" s="320" t="s">
        <v>355</v>
      </c>
      <c r="J1361" s="320" t="s">
        <v>2789</v>
      </c>
      <c r="K1361" s="345">
        <v>980</v>
      </c>
      <c r="L1361" s="322"/>
      <c r="M1361" s="322"/>
      <c r="N1361" s="322"/>
      <c r="O1361" s="322"/>
      <c r="P1361" s="793"/>
      <c r="Q1361" s="322"/>
      <c r="R1361" s="288">
        <v>2</v>
      </c>
    </row>
    <row r="1362" spans="1:18" s="288" customFormat="1" ht="60" x14ac:dyDescent="0.25">
      <c r="A1362" s="790"/>
      <c r="B1362" s="322"/>
      <c r="C1362" s="322"/>
      <c r="D1362" s="322" t="s">
        <v>4417</v>
      </c>
      <c r="E1362" s="322" t="s">
        <v>4409</v>
      </c>
      <c r="F1362" s="320">
        <v>6</v>
      </c>
      <c r="G1362" s="322" t="s">
        <v>390</v>
      </c>
      <c r="H1362" s="530">
        <v>1</v>
      </c>
      <c r="I1362" s="320" t="s">
        <v>355</v>
      </c>
      <c r="J1362" s="320" t="s">
        <v>2789</v>
      </c>
      <c r="K1362" s="345">
        <v>38</v>
      </c>
      <c r="L1362" s="322"/>
      <c r="M1362" s="322"/>
      <c r="N1362" s="322"/>
      <c r="O1362" s="322"/>
      <c r="P1362" s="793"/>
      <c r="Q1362" s="322"/>
      <c r="R1362" s="288">
        <v>2</v>
      </c>
    </row>
    <row r="1363" spans="1:18" s="288" customFormat="1" ht="60" x14ac:dyDescent="0.25">
      <c r="A1363" s="790"/>
      <c r="B1363" s="322"/>
      <c r="C1363" s="322"/>
      <c r="D1363" s="322" t="s">
        <v>4418</v>
      </c>
      <c r="E1363" s="322" t="s">
        <v>4318</v>
      </c>
      <c r="F1363" s="320">
        <v>796</v>
      </c>
      <c r="G1363" s="322" t="s">
        <v>17</v>
      </c>
      <c r="H1363" s="530">
        <v>17</v>
      </c>
      <c r="I1363" s="320" t="s">
        <v>355</v>
      </c>
      <c r="J1363" s="320" t="s">
        <v>2789</v>
      </c>
      <c r="K1363" s="345">
        <v>2397</v>
      </c>
      <c r="L1363" s="322"/>
      <c r="M1363" s="322"/>
      <c r="N1363" s="322"/>
      <c r="O1363" s="322"/>
      <c r="P1363" s="793"/>
      <c r="Q1363" s="322"/>
      <c r="R1363" s="288">
        <v>2</v>
      </c>
    </row>
    <row r="1364" spans="1:18" s="288" customFormat="1" ht="60" x14ac:dyDescent="0.25">
      <c r="A1364" s="790"/>
      <c r="B1364" s="322"/>
      <c r="C1364" s="322"/>
      <c r="D1364" s="322" t="s">
        <v>4419</v>
      </c>
      <c r="E1364" s="322" t="s">
        <v>4318</v>
      </c>
      <c r="F1364" s="320">
        <v>796</v>
      </c>
      <c r="G1364" s="322" t="s">
        <v>17</v>
      </c>
      <c r="H1364" s="530">
        <v>2</v>
      </c>
      <c r="I1364" s="320" t="s">
        <v>355</v>
      </c>
      <c r="J1364" s="320" t="s">
        <v>2789</v>
      </c>
      <c r="K1364" s="345">
        <v>40</v>
      </c>
      <c r="L1364" s="322"/>
      <c r="M1364" s="322"/>
      <c r="N1364" s="322"/>
      <c r="O1364" s="322"/>
      <c r="P1364" s="793"/>
      <c r="Q1364" s="322"/>
      <c r="R1364" s="288">
        <v>2</v>
      </c>
    </row>
    <row r="1365" spans="1:18" s="288" customFormat="1" ht="60" x14ac:dyDescent="0.25">
      <c r="A1365" s="790"/>
      <c r="B1365" s="322"/>
      <c r="C1365" s="322"/>
      <c r="D1365" s="322" t="s">
        <v>4420</v>
      </c>
      <c r="E1365" s="322" t="s">
        <v>4318</v>
      </c>
      <c r="F1365" s="320">
        <v>796</v>
      </c>
      <c r="G1365" s="322" t="s">
        <v>17</v>
      </c>
      <c r="H1365" s="530">
        <v>15</v>
      </c>
      <c r="I1365" s="320" t="s">
        <v>355</v>
      </c>
      <c r="J1365" s="320" t="s">
        <v>2789</v>
      </c>
      <c r="K1365" s="345">
        <v>1710</v>
      </c>
      <c r="L1365" s="322"/>
      <c r="M1365" s="322"/>
      <c r="N1365" s="322"/>
      <c r="O1365" s="322"/>
      <c r="P1365" s="793"/>
      <c r="Q1365" s="322"/>
      <c r="R1365" s="288">
        <v>2</v>
      </c>
    </row>
    <row r="1366" spans="1:18" s="288" customFormat="1" ht="60" x14ac:dyDescent="0.25">
      <c r="A1366" s="790"/>
      <c r="B1366" s="322"/>
      <c r="C1366" s="322"/>
      <c r="D1366" s="322" t="s">
        <v>4421</v>
      </c>
      <c r="E1366" s="322" t="s">
        <v>4318</v>
      </c>
      <c r="F1366" s="320">
        <v>796</v>
      </c>
      <c r="G1366" s="322" t="s">
        <v>17</v>
      </c>
      <c r="H1366" s="530">
        <v>8</v>
      </c>
      <c r="I1366" s="320" t="s">
        <v>355</v>
      </c>
      <c r="J1366" s="320" t="s">
        <v>2789</v>
      </c>
      <c r="K1366" s="345">
        <v>56</v>
      </c>
      <c r="L1366" s="322"/>
      <c r="M1366" s="322"/>
      <c r="N1366" s="322"/>
      <c r="O1366" s="322"/>
      <c r="P1366" s="793"/>
      <c r="Q1366" s="322"/>
      <c r="R1366" s="288">
        <v>2</v>
      </c>
    </row>
    <row r="1367" spans="1:18" s="288" customFormat="1" ht="60" x14ac:dyDescent="0.25">
      <c r="A1367" s="790"/>
      <c r="B1367" s="322"/>
      <c r="C1367" s="322"/>
      <c r="D1367" s="322" t="s">
        <v>4422</v>
      </c>
      <c r="E1367" s="322" t="s">
        <v>4318</v>
      </c>
      <c r="F1367" s="320">
        <v>796</v>
      </c>
      <c r="G1367" s="322" t="s">
        <v>17</v>
      </c>
      <c r="H1367" s="530">
        <v>4</v>
      </c>
      <c r="I1367" s="320" t="s">
        <v>355</v>
      </c>
      <c r="J1367" s="320" t="s">
        <v>2789</v>
      </c>
      <c r="K1367" s="345">
        <v>192</v>
      </c>
      <c r="L1367" s="322"/>
      <c r="M1367" s="322"/>
      <c r="N1367" s="322"/>
      <c r="O1367" s="322"/>
      <c r="P1367" s="793"/>
      <c r="Q1367" s="322"/>
      <c r="R1367" s="288">
        <v>2</v>
      </c>
    </row>
    <row r="1368" spans="1:18" s="288" customFormat="1" ht="60" x14ac:dyDescent="0.25">
      <c r="A1368" s="790"/>
      <c r="B1368" s="322"/>
      <c r="C1368" s="322"/>
      <c r="D1368" s="322" t="s">
        <v>4423</v>
      </c>
      <c r="E1368" s="322" t="s">
        <v>4318</v>
      </c>
      <c r="F1368" s="320">
        <v>796</v>
      </c>
      <c r="G1368" s="322" t="s">
        <v>17</v>
      </c>
      <c r="H1368" s="530">
        <v>4</v>
      </c>
      <c r="I1368" s="320" t="s">
        <v>355</v>
      </c>
      <c r="J1368" s="320" t="s">
        <v>2789</v>
      </c>
      <c r="K1368" s="345">
        <v>192</v>
      </c>
      <c r="L1368" s="322"/>
      <c r="M1368" s="322"/>
      <c r="N1368" s="322"/>
      <c r="O1368" s="322"/>
      <c r="P1368" s="793"/>
      <c r="Q1368" s="322"/>
      <c r="R1368" s="288">
        <v>2</v>
      </c>
    </row>
    <row r="1369" spans="1:18" s="288" customFormat="1" ht="30" x14ac:dyDescent="0.25">
      <c r="A1369" s="790"/>
      <c r="B1369" s="322"/>
      <c r="C1369" s="322"/>
      <c r="D1369" s="322" t="s">
        <v>4424</v>
      </c>
      <c r="E1369" s="322" t="s">
        <v>4425</v>
      </c>
      <c r="F1369" s="320">
        <v>796</v>
      </c>
      <c r="G1369" s="322" t="s">
        <v>17</v>
      </c>
      <c r="H1369" s="530">
        <v>6</v>
      </c>
      <c r="I1369" s="320" t="s">
        <v>355</v>
      </c>
      <c r="J1369" s="320" t="s">
        <v>2789</v>
      </c>
      <c r="K1369" s="345">
        <v>10800</v>
      </c>
      <c r="L1369" s="322"/>
      <c r="M1369" s="322"/>
      <c r="N1369" s="322"/>
      <c r="O1369" s="322"/>
      <c r="P1369" s="793"/>
      <c r="Q1369" s="322"/>
      <c r="R1369" s="288">
        <v>2</v>
      </c>
    </row>
    <row r="1370" spans="1:18" s="288" customFormat="1" ht="135" x14ac:dyDescent="0.25">
      <c r="A1370" s="790"/>
      <c r="B1370" s="322"/>
      <c r="C1370" s="322"/>
      <c r="D1370" s="322" t="s">
        <v>4426</v>
      </c>
      <c r="E1370" s="322" t="s">
        <v>4427</v>
      </c>
      <c r="F1370" s="320">
        <v>796</v>
      </c>
      <c r="G1370" s="322" t="s">
        <v>17</v>
      </c>
      <c r="H1370" s="530">
        <v>8</v>
      </c>
      <c r="I1370" s="320" t="s">
        <v>355</v>
      </c>
      <c r="J1370" s="320" t="s">
        <v>2789</v>
      </c>
      <c r="K1370" s="345">
        <v>24320</v>
      </c>
      <c r="L1370" s="322"/>
      <c r="M1370" s="322"/>
      <c r="N1370" s="322"/>
      <c r="O1370" s="322"/>
      <c r="P1370" s="793"/>
      <c r="Q1370" s="322"/>
      <c r="R1370" s="288">
        <v>2</v>
      </c>
    </row>
    <row r="1371" spans="1:18" s="288" customFormat="1" ht="30" x14ac:dyDescent="0.25">
      <c r="A1371" s="790"/>
      <c r="B1371" s="322"/>
      <c r="C1371" s="322"/>
      <c r="D1371" s="322" t="s">
        <v>4428</v>
      </c>
      <c r="E1371" s="322" t="s">
        <v>4429</v>
      </c>
      <c r="F1371" s="320">
        <v>796</v>
      </c>
      <c r="G1371" s="322" t="s">
        <v>17</v>
      </c>
      <c r="H1371" s="530">
        <v>1</v>
      </c>
      <c r="I1371" s="320" t="s">
        <v>355</v>
      </c>
      <c r="J1371" s="320" t="s">
        <v>2789</v>
      </c>
      <c r="K1371" s="345">
        <v>70</v>
      </c>
      <c r="L1371" s="322"/>
      <c r="M1371" s="322"/>
      <c r="N1371" s="322"/>
      <c r="O1371" s="322"/>
      <c r="P1371" s="793"/>
      <c r="Q1371" s="322"/>
      <c r="R1371" s="288">
        <v>2</v>
      </c>
    </row>
    <row r="1372" spans="1:18" s="288" customFormat="1" ht="90" x14ac:dyDescent="0.25">
      <c r="A1372" s="790"/>
      <c r="B1372" s="322"/>
      <c r="C1372" s="322"/>
      <c r="D1372" s="322" t="s">
        <v>4430</v>
      </c>
      <c r="E1372" s="322" t="s">
        <v>4431</v>
      </c>
      <c r="F1372" s="320">
        <v>796</v>
      </c>
      <c r="G1372" s="322" t="s">
        <v>17</v>
      </c>
      <c r="H1372" s="530">
        <v>8</v>
      </c>
      <c r="I1372" s="320" t="s">
        <v>355</v>
      </c>
      <c r="J1372" s="320" t="s">
        <v>2789</v>
      </c>
      <c r="K1372" s="345">
        <v>3200</v>
      </c>
      <c r="L1372" s="322"/>
      <c r="M1372" s="322"/>
      <c r="N1372" s="322"/>
      <c r="O1372" s="322"/>
      <c r="P1372" s="793"/>
      <c r="Q1372" s="322"/>
      <c r="R1372" s="288">
        <v>2</v>
      </c>
    </row>
    <row r="1373" spans="1:18" s="288" customFormat="1" ht="60" x14ac:dyDescent="0.25">
      <c r="A1373" s="790"/>
      <c r="B1373" s="322"/>
      <c r="C1373" s="322"/>
      <c r="D1373" s="322" t="s">
        <v>4432</v>
      </c>
      <c r="E1373" s="322" t="s">
        <v>4409</v>
      </c>
      <c r="F1373" s="320">
        <v>796</v>
      </c>
      <c r="G1373" s="322" t="s">
        <v>17</v>
      </c>
      <c r="H1373" s="530">
        <v>10</v>
      </c>
      <c r="I1373" s="320" t="s">
        <v>355</v>
      </c>
      <c r="J1373" s="320" t="s">
        <v>2789</v>
      </c>
      <c r="K1373" s="345">
        <v>220</v>
      </c>
      <c r="L1373" s="322"/>
      <c r="M1373" s="322"/>
      <c r="N1373" s="322"/>
      <c r="O1373" s="322"/>
      <c r="P1373" s="793"/>
      <c r="Q1373" s="322"/>
      <c r="R1373" s="288">
        <v>2</v>
      </c>
    </row>
    <row r="1374" spans="1:18" s="288" customFormat="1" ht="60" x14ac:dyDescent="0.25">
      <c r="A1374" s="790"/>
      <c r="B1374" s="322"/>
      <c r="C1374" s="322"/>
      <c r="D1374" s="322" t="s">
        <v>4433</v>
      </c>
      <c r="E1374" s="322" t="s">
        <v>4409</v>
      </c>
      <c r="F1374" s="320">
        <v>796</v>
      </c>
      <c r="G1374" s="322" t="s">
        <v>17</v>
      </c>
      <c r="H1374" s="530">
        <v>10</v>
      </c>
      <c r="I1374" s="320" t="s">
        <v>355</v>
      </c>
      <c r="J1374" s="320" t="s">
        <v>2789</v>
      </c>
      <c r="K1374" s="345">
        <v>220</v>
      </c>
      <c r="L1374" s="322"/>
      <c r="M1374" s="322"/>
      <c r="N1374" s="322"/>
      <c r="O1374" s="322"/>
      <c r="P1374" s="793"/>
      <c r="Q1374" s="322"/>
      <c r="R1374" s="288">
        <v>2</v>
      </c>
    </row>
    <row r="1375" spans="1:18" s="288" customFormat="1" ht="30" x14ac:dyDescent="0.25">
      <c r="A1375" s="791"/>
      <c r="B1375" s="322"/>
      <c r="C1375" s="322"/>
      <c r="D1375" s="322" t="s">
        <v>4434</v>
      </c>
      <c r="E1375" s="322" t="s">
        <v>4435</v>
      </c>
      <c r="F1375" s="320">
        <v>796</v>
      </c>
      <c r="G1375" s="322" t="s">
        <v>17</v>
      </c>
      <c r="H1375" s="530">
        <v>4</v>
      </c>
      <c r="I1375" s="320" t="s">
        <v>355</v>
      </c>
      <c r="J1375" s="320" t="s">
        <v>2789</v>
      </c>
      <c r="K1375" s="345">
        <v>300</v>
      </c>
      <c r="L1375" s="322"/>
      <c r="M1375" s="322"/>
      <c r="N1375" s="322"/>
      <c r="O1375" s="322"/>
      <c r="P1375" s="794"/>
      <c r="Q1375" s="322"/>
      <c r="R1375" s="288">
        <v>2</v>
      </c>
    </row>
    <row r="1376" spans="1:18" s="288" customFormat="1" ht="28.5" x14ac:dyDescent="0.25">
      <c r="A1376" s="789">
        <v>174</v>
      </c>
      <c r="B1376" s="317" t="s">
        <v>4437</v>
      </c>
      <c r="C1376" s="317" t="s">
        <v>4438</v>
      </c>
      <c r="D1376" s="317" t="s">
        <v>4439</v>
      </c>
      <c r="E1376" s="317"/>
      <c r="F1376" s="318">
        <v>796</v>
      </c>
      <c r="G1376" s="317" t="s">
        <v>17</v>
      </c>
      <c r="H1376" s="560">
        <v>4066</v>
      </c>
      <c r="I1376" s="318" t="s">
        <v>355</v>
      </c>
      <c r="J1376" s="318" t="s">
        <v>2789</v>
      </c>
      <c r="K1376" s="344">
        <v>780504</v>
      </c>
      <c r="L1376" s="317" t="s">
        <v>2488</v>
      </c>
      <c r="M1376" s="317" t="s">
        <v>30</v>
      </c>
      <c r="N1376" s="317" t="s">
        <v>22</v>
      </c>
      <c r="O1376" s="317" t="s">
        <v>23</v>
      </c>
      <c r="P1376" s="792">
        <v>5414</v>
      </c>
      <c r="Q1376" s="317" t="s">
        <v>3736</v>
      </c>
      <c r="R1376" s="288">
        <v>1</v>
      </c>
    </row>
    <row r="1377" spans="1:18" s="288" customFormat="1" ht="30" x14ac:dyDescent="0.25">
      <c r="A1377" s="790"/>
      <c r="B1377" s="322"/>
      <c r="C1377" s="322"/>
      <c r="D1377" s="322" t="s">
        <v>4440</v>
      </c>
      <c r="E1377" s="322" t="s">
        <v>4441</v>
      </c>
      <c r="F1377" s="320">
        <v>796</v>
      </c>
      <c r="G1377" s="322" t="s">
        <v>17</v>
      </c>
      <c r="H1377" s="530">
        <v>300</v>
      </c>
      <c r="I1377" s="320" t="s">
        <v>355</v>
      </c>
      <c r="J1377" s="320" t="s">
        <v>2789</v>
      </c>
      <c r="K1377" s="345">
        <v>5700</v>
      </c>
      <c r="L1377" s="322"/>
      <c r="M1377" s="322"/>
      <c r="N1377" s="322"/>
      <c r="O1377" s="322"/>
      <c r="P1377" s="793"/>
      <c r="Q1377" s="322"/>
      <c r="R1377" s="288">
        <v>2</v>
      </c>
    </row>
    <row r="1378" spans="1:18" s="288" customFormat="1" ht="60" x14ac:dyDescent="0.25">
      <c r="A1378" s="790"/>
      <c r="B1378" s="322"/>
      <c r="C1378" s="322"/>
      <c r="D1378" s="322" t="s">
        <v>4442</v>
      </c>
      <c r="E1378" s="322" t="s">
        <v>4443</v>
      </c>
      <c r="F1378" s="320">
        <v>796</v>
      </c>
      <c r="G1378" s="322" t="s">
        <v>17</v>
      </c>
      <c r="H1378" s="530">
        <v>300</v>
      </c>
      <c r="I1378" s="320" t="s">
        <v>355</v>
      </c>
      <c r="J1378" s="320" t="s">
        <v>2789</v>
      </c>
      <c r="K1378" s="345">
        <v>5700</v>
      </c>
      <c r="L1378" s="322"/>
      <c r="M1378" s="322"/>
      <c r="N1378" s="322"/>
      <c r="O1378" s="322"/>
      <c r="P1378" s="793"/>
      <c r="Q1378" s="322"/>
      <c r="R1378" s="288">
        <v>2</v>
      </c>
    </row>
    <row r="1379" spans="1:18" s="288" customFormat="1" x14ac:dyDescent="0.25">
      <c r="A1379" s="790"/>
      <c r="B1379" s="322"/>
      <c r="C1379" s="322"/>
      <c r="D1379" s="322" t="s">
        <v>4444</v>
      </c>
      <c r="E1379" s="322"/>
      <c r="F1379" s="320">
        <v>796</v>
      </c>
      <c r="G1379" s="322" t="s">
        <v>17</v>
      </c>
      <c r="H1379" s="530">
        <v>105</v>
      </c>
      <c r="I1379" s="320" t="s">
        <v>355</v>
      </c>
      <c r="J1379" s="320" t="s">
        <v>2789</v>
      </c>
      <c r="K1379" s="345">
        <v>8400</v>
      </c>
      <c r="L1379" s="322"/>
      <c r="M1379" s="322"/>
      <c r="N1379" s="322"/>
      <c r="O1379" s="322"/>
      <c r="P1379" s="793"/>
      <c r="Q1379" s="322"/>
      <c r="R1379" s="288">
        <v>2</v>
      </c>
    </row>
    <row r="1380" spans="1:18" s="288" customFormat="1" x14ac:dyDescent="0.25">
      <c r="A1380" s="790"/>
      <c r="B1380" s="322"/>
      <c r="C1380" s="322"/>
      <c r="D1380" s="322" t="s">
        <v>4445</v>
      </c>
      <c r="E1380" s="322"/>
      <c r="F1380" s="320">
        <v>796</v>
      </c>
      <c r="G1380" s="322" t="s">
        <v>17</v>
      </c>
      <c r="H1380" s="530">
        <v>105</v>
      </c>
      <c r="I1380" s="320" t="s">
        <v>355</v>
      </c>
      <c r="J1380" s="320" t="s">
        <v>2789</v>
      </c>
      <c r="K1380" s="345">
        <v>8400</v>
      </c>
      <c r="L1380" s="322"/>
      <c r="M1380" s="322"/>
      <c r="N1380" s="322"/>
      <c r="O1380" s="322"/>
      <c r="P1380" s="793"/>
      <c r="Q1380" s="322"/>
      <c r="R1380" s="288">
        <v>2</v>
      </c>
    </row>
    <row r="1381" spans="1:18" s="288" customFormat="1" x14ac:dyDescent="0.25">
      <c r="A1381" s="790"/>
      <c r="B1381" s="322"/>
      <c r="C1381" s="322"/>
      <c r="D1381" s="322" t="s">
        <v>4446</v>
      </c>
      <c r="E1381" s="322"/>
      <c r="F1381" s="320">
        <v>796</v>
      </c>
      <c r="G1381" s="322" t="s">
        <v>17</v>
      </c>
      <c r="H1381" s="530">
        <v>405</v>
      </c>
      <c r="I1381" s="320" t="s">
        <v>355</v>
      </c>
      <c r="J1381" s="320" t="s">
        <v>2789</v>
      </c>
      <c r="K1381" s="345">
        <v>36450</v>
      </c>
      <c r="L1381" s="322"/>
      <c r="M1381" s="322"/>
      <c r="N1381" s="322"/>
      <c r="O1381" s="322"/>
      <c r="P1381" s="793"/>
      <c r="Q1381" s="322"/>
      <c r="R1381" s="288">
        <v>2</v>
      </c>
    </row>
    <row r="1382" spans="1:18" s="288" customFormat="1" x14ac:dyDescent="0.25">
      <c r="A1382" s="790"/>
      <c r="B1382" s="322"/>
      <c r="C1382" s="322"/>
      <c r="D1382" s="322" t="s">
        <v>4447</v>
      </c>
      <c r="E1382" s="322"/>
      <c r="F1382" s="320">
        <v>796</v>
      </c>
      <c r="G1382" s="322" t="s">
        <v>17</v>
      </c>
      <c r="H1382" s="530">
        <v>200</v>
      </c>
      <c r="I1382" s="320" t="s">
        <v>355</v>
      </c>
      <c r="J1382" s="320" t="s">
        <v>2789</v>
      </c>
      <c r="K1382" s="345">
        <v>16000</v>
      </c>
      <c r="L1382" s="322"/>
      <c r="M1382" s="322"/>
      <c r="N1382" s="322"/>
      <c r="O1382" s="322"/>
      <c r="P1382" s="793"/>
      <c r="Q1382" s="322"/>
      <c r="R1382" s="288">
        <v>2</v>
      </c>
    </row>
    <row r="1383" spans="1:18" s="288" customFormat="1" x14ac:dyDescent="0.25">
      <c r="A1383" s="790"/>
      <c r="B1383" s="322"/>
      <c r="C1383" s="322"/>
      <c r="D1383" s="322" t="s">
        <v>4448</v>
      </c>
      <c r="E1383" s="322"/>
      <c r="F1383" s="320">
        <v>796</v>
      </c>
      <c r="G1383" s="322" t="s">
        <v>17</v>
      </c>
      <c r="H1383" s="530">
        <v>105</v>
      </c>
      <c r="I1383" s="320" t="s">
        <v>355</v>
      </c>
      <c r="J1383" s="320" t="s">
        <v>2789</v>
      </c>
      <c r="K1383" s="345">
        <v>24150</v>
      </c>
      <c r="L1383" s="322"/>
      <c r="M1383" s="322"/>
      <c r="N1383" s="322"/>
      <c r="O1383" s="322"/>
      <c r="P1383" s="793"/>
      <c r="Q1383" s="322"/>
      <c r="R1383" s="288">
        <v>2</v>
      </c>
    </row>
    <row r="1384" spans="1:18" s="288" customFormat="1" x14ac:dyDescent="0.25">
      <c r="A1384" s="790"/>
      <c r="B1384" s="322"/>
      <c r="C1384" s="322"/>
      <c r="D1384" s="322" t="s">
        <v>4449</v>
      </c>
      <c r="E1384" s="322" t="s">
        <v>4450</v>
      </c>
      <c r="F1384" s="320">
        <v>796</v>
      </c>
      <c r="G1384" s="322" t="s">
        <v>17</v>
      </c>
      <c r="H1384" s="530">
        <v>50</v>
      </c>
      <c r="I1384" s="320" t="s">
        <v>355</v>
      </c>
      <c r="J1384" s="320" t="s">
        <v>2789</v>
      </c>
      <c r="K1384" s="345">
        <v>400</v>
      </c>
      <c r="L1384" s="322"/>
      <c r="M1384" s="322"/>
      <c r="N1384" s="322"/>
      <c r="O1384" s="322"/>
      <c r="P1384" s="793"/>
      <c r="Q1384" s="322"/>
      <c r="R1384" s="288">
        <v>2</v>
      </c>
    </row>
    <row r="1385" spans="1:18" s="288" customFormat="1" x14ac:dyDescent="0.25">
      <c r="A1385" s="790"/>
      <c r="B1385" s="322"/>
      <c r="C1385" s="322"/>
      <c r="D1385" s="322" t="s">
        <v>4451</v>
      </c>
      <c r="E1385" s="322" t="s">
        <v>4452</v>
      </c>
      <c r="F1385" s="320">
        <v>796</v>
      </c>
      <c r="G1385" s="322" t="s">
        <v>17</v>
      </c>
      <c r="H1385" s="530">
        <v>50</v>
      </c>
      <c r="I1385" s="320" t="s">
        <v>355</v>
      </c>
      <c r="J1385" s="320" t="s">
        <v>2789</v>
      </c>
      <c r="K1385" s="345">
        <v>500</v>
      </c>
      <c r="L1385" s="322"/>
      <c r="M1385" s="322"/>
      <c r="N1385" s="322"/>
      <c r="O1385" s="322"/>
      <c r="P1385" s="793"/>
      <c r="Q1385" s="322"/>
      <c r="R1385" s="288">
        <v>2</v>
      </c>
    </row>
    <row r="1386" spans="1:18" s="288" customFormat="1" x14ac:dyDescent="0.25">
      <c r="A1386" s="790"/>
      <c r="B1386" s="322"/>
      <c r="C1386" s="322"/>
      <c r="D1386" s="322" t="s">
        <v>4453</v>
      </c>
      <c r="E1386" s="322" t="s">
        <v>4452</v>
      </c>
      <c r="F1386" s="320">
        <v>796</v>
      </c>
      <c r="G1386" s="322" t="s">
        <v>17</v>
      </c>
      <c r="H1386" s="530">
        <v>10</v>
      </c>
      <c r="I1386" s="320" t="s">
        <v>355</v>
      </c>
      <c r="J1386" s="320" t="s">
        <v>2789</v>
      </c>
      <c r="K1386" s="345">
        <v>380</v>
      </c>
      <c r="L1386" s="322"/>
      <c r="M1386" s="322"/>
      <c r="N1386" s="322"/>
      <c r="O1386" s="322"/>
      <c r="P1386" s="793"/>
      <c r="Q1386" s="322"/>
      <c r="R1386" s="288">
        <v>2</v>
      </c>
    </row>
    <row r="1387" spans="1:18" s="288" customFormat="1" x14ac:dyDescent="0.25">
      <c r="A1387" s="790"/>
      <c r="B1387" s="322"/>
      <c r="C1387" s="322"/>
      <c r="D1387" s="322" t="s">
        <v>4454</v>
      </c>
      <c r="E1387" s="322" t="s">
        <v>4455</v>
      </c>
      <c r="F1387" s="320">
        <v>796</v>
      </c>
      <c r="G1387" s="322" t="s">
        <v>17</v>
      </c>
      <c r="H1387" s="530">
        <v>60</v>
      </c>
      <c r="I1387" s="320" t="s">
        <v>355</v>
      </c>
      <c r="J1387" s="320" t="s">
        <v>2789</v>
      </c>
      <c r="K1387" s="345">
        <v>12000</v>
      </c>
      <c r="L1387" s="322"/>
      <c r="M1387" s="322"/>
      <c r="N1387" s="322"/>
      <c r="O1387" s="322"/>
      <c r="P1387" s="793"/>
      <c r="Q1387" s="322"/>
      <c r="R1387" s="288">
        <v>2</v>
      </c>
    </row>
    <row r="1388" spans="1:18" s="288" customFormat="1" x14ac:dyDescent="0.25">
      <c r="A1388" s="790"/>
      <c r="B1388" s="322"/>
      <c r="C1388" s="322"/>
      <c r="D1388" s="322" t="s">
        <v>4456</v>
      </c>
      <c r="E1388" s="322" t="s">
        <v>4457</v>
      </c>
      <c r="F1388" s="320">
        <v>796</v>
      </c>
      <c r="G1388" s="322" t="s">
        <v>17</v>
      </c>
      <c r="H1388" s="530">
        <v>21</v>
      </c>
      <c r="I1388" s="320" t="s">
        <v>355</v>
      </c>
      <c r="J1388" s="320" t="s">
        <v>2789</v>
      </c>
      <c r="K1388" s="345">
        <v>3360</v>
      </c>
      <c r="L1388" s="322"/>
      <c r="M1388" s="322"/>
      <c r="N1388" s="322"/>
      <c r="O1388" s="322"/>
      <c r="P1388" s="793"/>
      <c r="Q1388" s="322"/>
      <c r="R1388" s="288">
        <v>2</v>
      </c>
    </row>
    <row r="1389" spans="1:18" s="288" customFormat="1" x14ac:dyDescent="0.25">
      <c r="A1389" s="790"/>
      <c r="B1389" s="322"/>
      <c r="C1389" s="322"/>
      <c r="D1389" s="322" t="s">
        <v>4458</v>
      </c>
      <c r="E1389" s="322" t="s">
        <v>4459</v>
      </c>
      <c r="F1389" s="320">
        <v>796</v>
      </c>
      <c r="G1389" s="322" t="s">
        <v>17</v>
      </c>
      <c r="H1389" s="530">
        <v>6</v>
      </c>
      <c r="I1389" s="320" t="s">
        <v>355</v>
      </c>
      <c r="J1389" s="320" t="s">
        <v>2789</v>
      </c>
      <c r="K1389" s="345">
        <v>2412</v>
      </c>
      <c r="L1389" s="322"/>
      <c r="M1389" s="322"/>
      <c r="N1389" s="322"/>
      <c r="O1389" s="322"/>
      <c r="P1389" s="793"/>
      <c r="Q1389" s="322"/>
      <c r="R1389" s="288">
        <v>2</v>
      </c>
    </row>
    <row r="1390" spans="1:18" s="288" customFormat="1" x14ac:dyDescent="0.25">
      <c r="A1390" s="790"/>
      <c r="B1390" s="322"/>
      <c r="C1390" s="322"/>
      <c r="D1390" s="322" t="s">
        <v>4460</v>
      </c>
      <c r="E1390" s="322"/>
      <c r="F1390" s="320">
        <v>796</v>
      </c>
      <c r="G1390" s="322" t="s">
        <v>17</v>
      </c>
      <c r="H1390" s="530">
        <v>10</v>
      </c>
      <c r="I1390" s="320" t="s">
        <v>355</v>
      </c>
      <c r="J1390" s="320" t="s">
        <v>2789</v>
      </c>
      <c r="K1390" s="345">
        <v>1200</v>
      </c>
      <c r="L1390" s="322"/>
      <c r="M1390" s="322"/>
      <c r="N1390" s="322"/>
      <c r="O1390" s="322"/>
      <c r="P1390" s="793"/>
      <c r="Q1390" s="322"/>
      <c r="R1390" s="288">
        <v>2</v>
      </c>
    </row>
    <row r="1391" spans="1:18" s="288" customFormat="1" x14ac:dyDescent="0.25">
      <c r="A1391" s="790"/>
      <c r="B1391" s="322"/>
      <c r="C1391" s="322"/>
      <c r="D1391" s="322" t="s">
        <v>4461</v>
      </c>
      <c r="E1391" s="322"/>
      <c r="F1391" s="320">
        <v>796</v>
      </c>
      <c r="G1391" s="322" t="s">
        <v>17</v>
      </c>
      <c r="H1391" s="530">
        <v>210</v>
      </c>
      <c r="I1391" s="320" t="s">
        <v>355</v>
      </c>
      <c r="J1391" s="320" t="s">
        <v>2789</v>
      </c>
      <c r="K1391" s="345">
        <v>7350</v>
      </c>
      <c r="L1391" s="322"/>
      <c r="M1391" s="322"/>
      <c r="N1391" s="322"/>
      <c r="O1391" s="322"/>
      <c r="P1391" s="793"/>
      <c r="Q1391" s="322"/>
      <c r="R1391" s="288">
        <v>2</v>
      </c>
    </row>
    <row r="1392" spans="1:18" s="288" customFormat="1" x14ac:dyDescent="0.25">
      <c r="A1392" s="790"/>
      <c r="B1392" s="322"/>
      <c r="C1392" s="322"/>
      <c r="D1392" s="322" t="s">
        <v>4462</v>
      </c>
      <c r="E1392" s="322"/>
      <c r="F1392" s="320">
        <v>796</v>
      </c>
      <c r="G1392" s="322" t="s">
        <v>17</v>
      </c>
      <c r="H1392" s="530">
        <v>200</v>
      </c>
      <c r="I1392" s="320" t="s">
        <v>355</v>
      </c>
      <c r="J1392" s="320" t="s">
        <v>2789</v>
      </c>
      <c r="K1392" s="345">
        <v>44000</v>
      </c>
      <c r="L1392" s="322"/>
      <c r="M1392" s="322"/>
      <c r="N1392" s="322"/>
      <c r="O1392" s="322"/>
      <c r="P1392" s="793"/>
      <c r="Q1392" s="322"/>
      <c r="R1392" s="288">
        <v>2</v>
      </c>
    </row>
    <row r="1393" spans="1:18" s="288" customFormat="1" x14ac:dyDescent="0.25">
      <c r="A1393" s="790"/>
      <c r="B1393" s="322"/>
      <c r="C1393" s="322"/>
      <c r="D1393" s="322" t="s">
        <v>4463</v>
      </c>
      <c r="E1393" s="322"/>
      <c r="F1393" s="320">
        <v>796</v>
      </c>
      <c r="G1393" s="322" t="s">
        <v>17</v>
      </c>
      <c r="H1393" s="530">
        <v>30</v>
      </c>
      <c r="I1393" s="320" t="s">
        <v>355</v>
      </c>
      <c r="J1393" s="320" t="s">
        <v>2789</v>
      </c>
      <c r="K1393" s="345">
        <v>450</v>
      </c>
      <c r="L1393" s="322"/>
      <c r="M1393" s="322"/>
      <c r="N1393" s="322"/>
      <c r="O1393" s="322"/>
      <c r="P1393" s="793"/>
      <c r="Q1393" s="322"/>
      <c r="R1393" s="288">
        <v>2</v>
      </c>
    </row>
    <row r="1394" spans="1:18" s="288" customFormat="1" x14ac:dyDescent="0.25">
      <c r="A1394" s="790"/>
      <c r="B1394" s="322"/>
      <c r="C1394" s="322"/>
      <c r="D1394" s="322" t="s">
        <v>4464</v>
      </c>
      <c r="E1394" s="322"/>
      <c r="F1394" s="320">
        <v>796</v>
      </c>
      <c r="G1394" s="322" t="s">
        <v>17</v>
      </c>
      <c r="H1394" s="530">
        <v>60</v>
      </c>
      <c r="I1394" s="320" t="s">
        <v>355</v>
      </c>
      <c r="J1394" s="320" t="s">
        <v>2789</v>
      </c>
      <c r="K1394" s="345">
        <v>6480</v>
      </c>
      <c r="L1394" s="322"/>
      <c r="M1394" s="322"/>
      <c r="N1394" s="322"/>
      <c r="O1394" s="322"/>
      <c r="P1394" s="793"/>
      <c r="Q1394" s="322"/>
      <c r="R1394" s="288">
        <v>2</v>
      </c>
    </row>
    <row r="1395" spans="1:18" s="288" customFormat="1" x14ac:dyDescent="0.25">
      <c r="A1395" s="790"/>
      <c r="B1395" s="322"/>
      <c r="C1395" s="322"/>
      <c r="D1395" s="322" t="s">
        <v>4465</v>
      </c>
      <c r="E1395" s="322"/>
      <c r="F1395" s="320">
        <v>796</v>
      </c>
      <c r="G1395" s="322" t="s">
        <v>17</v>
      </c>
      <c r="H1395" s="530">
        <v>51</v>
      </c>
      <c r="I1395" s="320" t="s">
        <v>355</v>
      </c>
      <c r="J1395" s="320" t="s">
        <v>2789</v>
      </c>
      <c r="K1395" s="345">
        <v>306</v>
      </c>
      <c r="L1395" s="322"/>
      <c r="M1395" s="322"/>
      <c r="N1395" s="322"/>
      <c r="O1395" s="322"/>
      <c r="P1395" s="793"/>
      <c r="Q1395" s="322"/>
      <c r="R1395" s="288">
        <v>2</v>
      </c>
    </row>
    <row r="1396" spans="1:18" s="288" customFormat="1" x14ac:dyDescent="0.25">
      <c r="A1396" s="790"/>
      <c r="B1396" s="322"/>
      <c r="C1396" s="322"/>
      <c r="D1396" s="322" t="s">
        <v>4466</v>
      </c>
      <c r="E1396" s="322"/>
      <c r="F1396" s="320">
        <v>796</v>
      </c>
      <c r="G1396" s="322" t="s">
        <v>17</v>
      </c>
      <c r="H1396" s="530">
        <v>30</v>
      </c>
      <c r="I1396" s="320" t="s">
        <v>355</v>
      </c>
      <c r="J1396" s="320" t="s">
        <v>2789</v>
      </c>
      <c r="K1396" s="345">
        <v>240</v>
      </c>
      <c r="L1396" s="322"/>
      <c r="M1396" s="322"/>
      <c r="N1396" s="322"/>
      <c r="O1396" s="322"/>
      <c r="P1396" s="793"/>
      <c r="Q1396" s="322"/>
      <c r="R1396" s="288">
        <v>2</v>
      </c>
    </row>
    <row r="1397" spans="1:18" s="288" customFormat="1" x14ac:dyDescent="0.25">
      <c r="A1397" s="790"/>
      <c r="B1397" s="322"/>
      <c r="C1397" s="322"/>
      <c r="D1397" s="322" t="s">
        <v>4467</v>
      </c>
      <c r="E1397" s="322"/>
      <c r="F1397" s="320">
        <v>796</v>
      </c>
      <c r="G1397" s="322" t="s">
        <v>17</v>
      </c>
      <c r="H1397" s="530">
        <v>51</v>
      </c>
      <c r="I1397" s="320" t="s">
        <v>355</v>
      </c>
      <c r="J1397" s="320" t="s">
        <v>2789</v>
      </c>
      <c r="K1397" s="345">
        <v>714</v>
      </c>
      <c r="L1397" s="322"/>
      <c r="M1397" s="322"/>
      <c r="N1397" s="322"/>
      <c r="O1397" s="322"/>
      <c r="P1397" s="793"/>
      <c r="Q1397" s="322"/>
      <c r="R1397" s="288">
        <v>2</v>
      </c>
    </row>
    <row r="1398" spans="1:18" s="288" customFormat="1" x14ac:dyDescent="0.25">
      <c r="A1398" s="790"/>
      <c r="B1398" s="322"/>
      <c r="C1398" s="322"/>
      <c r="D1398" s="322" t="s">
        <v>4468</v>
      </c>
      <c r="E1398" s="322"/>
      <c r="F1398" s="320">
        <v>796</v>
      </c>
      <c r="G1398" s="322" t="s">
        <v>17</v>
      </c>
      <c r="H1398" s="530">
        <v>51</v>
      </c>
      <c r="I1398" s="320" t="s">
        <v>355</v>
      </c>
      <c r="J1398" s="320" t="s">
        <v>2789</v>
      </c>
      <c r="K1398" s="345">
        <v>306</v>
      </c>
      <c r="L1398" s="322"/>
      <c r="M1398" s="322"/>
      <c r="N1398" s="322"/>
      <c r="O1398" s="322"/>
      <c r="P1398" s="793"/>
      <c r="Q1398" s="322"/>
      <c r="R1398" s="288">
        <v>2</v>
      </c>
    </row>
    <row r="1399" spans="1:18" s="288" customFormat="1" x14ac:dyDescent="0.25">
      <c r="A1399" s="790"/>
      <c r="B1399" s="322"/>
      <c r="C1399" s="322"/>
      <c r="D1399" s="322" t="s">
        <v>4469</v>
      </c>
      <c r="E1399" s="322"/>
      <c r="F1399" s="320">
        <v>796</v>
      </c>
      <c r="G1399" s="322" t="s">
        <v>17</v>
      </c>
      <c r="H1399" s="530">
        <v>30</v>
      </c>
      <c r="I1399" s="320" t="s">
        <v>355</v>
      </c>
      <c r="J1399" s="320" t="s">
        <v>2789</v>
      </c>
      <c r="K1399" s="345">
        <v>240</v>
      </c>
      <c r="L1399" s="322"/>
      <c r="M1399" s="322"/>
      <c r="N1399" s="322"/>
      <c r="O1399" s="322"/>
      <c r="P1399" s="793"/>
      <c r="Q1399" s="322"/>
      <c r="R1399" s="288">
        <v>2</v>
      </c>
    </row>
    <row r="1400" spans="1:18" s="288" customFormat="1" x14ac:dyDescent="0.25">
      <c r="A1400" s="790"/>
      <c r="B1400" s="322"/>
      <c r="C1400" s="322"/>
      <c r="D1400" s="322" t="s">
        <v>4470</v>
      </c>
      <c r="E1400" s="322"/>
      <c r="F1400" s="320">
        <v>796</v>
      </c>
      <c r="G1400" s="322" t="s">
        <v>17</v>
      </c>
      <c r="H1400" s="530">
        <v>105</v>
      </c>
      <c r="I1400" s="320" t="s">
        <v>355</v>
      </c>
      <c r="J1400" s="320" t="s">
        <v>2789</v>
      </c>
      <c r="K1400" s="345">
        <v>840</v>
      </c>
      <c r="L1400" s="322"/>
      <c r="M1400" s="322"/>
      <c r="N1400" s="322"/>
      <c r="O1400" s="322"/>
      <c r="P1400" s="793"/>
      <c r="Q1400" s="322"/>
      <c r="R1400" s="288">
        <v>2</v>
      </c>
    </row>
    <row r="1401" spans="1:18" s="288" customFormat="1" x14ac:dyDescent="0.25">
      <c r="A1401" s="790"/>
      <c r="B1401" s="322"/>
      <c r="C1401" s="322"/>
      <c r="D1401" s="322" t="s">
        <v>4471</v>
      </c>
      <c r="E1401" s="322"/>
      <c r="F1401" s="320">
        <v>796</v>
      </c>
      <c r="G1401" s="322" t="s">
        <v>17</v>
      </c>
      <c r="H1401" s="530">
        <v>5</v>
      </c>
      <c r="I1401" s="320" t="s">
        <v>355</v>
      </c>
      <c r="J1401" s="320" t="s">
        <v>2789</v>
      </c>
      <c r="K1401" s="345">
        <v>4255</v>
      </c>
      <c r="L1401" s="322"/>
      <c r="M1401" s="322"/>
      <c r="N1401" s="322"/>
      <c r="O1401" s="322"/>
      <c r="P1401" s="793"/>
      <c r="Q1401" s="322"/>
      <c r="R1401" s="288">
        <v>2</v>
      </c>
    </row>
    <row r="1402" spans="1:18" s="288" customFormat="1" ht="45" x14ac:dyDescent="0.25">
      <c r="A1402" s="790"/>
      <c r="B1402" s="322"/>
      <c r="C1402" s="322"/>
      <c r="D1402" s="322" t="s">
        <v>4472</v>
      </c>
      <c r="E1402" s="322" t="s">
        <v>4473</v>
      </c>
      <c r="F1402" s="320">
        <v>796</v>
      </c>
      <c r="G1402" s="322" t="s">
        <v>17</v>
      </c>
      <c r="H1402" s="530">
        <v>21</v>
      </c>
      <c r="I1402" s="320" t="s">
        <v>355</v>
      </c>
      <c r="J1402" s="320" t="s">
        <v>2789</v>
      </c>
      <c r="K1402" s="345">
        <v>107100</v>
      </c>
      <c r="L1402" s="322"/>
      <c r="M1402" s="322"/>
      <c r="N1402" s="322"/>
      <c r="O1402" s="322"/>
      <c r="P1402" s="793"/>
      <c r="Q1402" s="322"/>
      <c r="R1402" s="288">
        <v>2</v>
      </c>
    </row>
    <row r="1403" spans="1:18" s="288" customFormat="1" x14ac:dyDescent="0.25">
      <c r="A1403" s="790"/>
      <c r="B1403" s="322"/>
      <c r="C1403" s="322"/>
      <c r="D1403" s="322" t="s">
        <v>4474</v>
      </c>
      <c r="E1403" s="322"/>
      <c r="F1403" s="320">
        <v>796</v>
      </c>
      <c r="G1403" s="322" t="s">
        <v>17</v>
      </c>
      <c r="H1403" s="530">
        <v>210</v>
      </c>
      <c r="I1403" s="320" t="s">
        <v>355</v>
      </c>
      <c r="J1403" s="320" t="s">
        <v>2789</v>
      </c>
      <c r="K1403" s="345">
        <v>378</v>
      </c>
      <c r="L1403" s="322"/>
      <c r="M1403" s="322"/>
      <c r="N1403" s="322"/>
      <c r="O1403" s="322"/>
      <c r="P1403" s="793"/>
      <c r="Q1403" s="322"/>
      <c r="R1403" s="288">
        <v>2</v>
      </c>
    </row>
    <row r="1404" spans="1:18" s="288" customFormat="1" x14ac:dyDescent="0.25">
      <c r="A1404" s="790"/>
      <c r="B1404" s="322"/>
      <c r="C1404" s="322"/>
      <c r="D1404" s="322" t="s">
        <v>4475</v>
      </c>
      <c r="E1404" s="322"/>
      <c r="F1404" s="320">
        <v>796</v>
      </c>
      <c r="G1404" s="322" t="s">
        <v>17</v>
      </c>
      <c r="H1404" s="530">
        <v>210</v>
      </c>
      <c r="I1404" s="320" t="s">
        <v>355</v>
      </c>
      <c r="J1404" s="320" t="s">
        <v>2789</v>
      </c>
      <c r="K1404" s="345">
        <v>378</v>
      </c>
      <c r="L1404" s="322"/>
      <c r="M1404" s="322"/>
      <c r="N1404" s="322"/>
      <c r="O1404" s="322"/>
      <c r="P1404" s="793"/>
      <c r="Q1404" s="322"/>
      <c r="R1404" s="288">
        <v>2</v>
      </c>
    </row>
    <row r="1405" spans="1:18" s="288" customFormat="1" x14ac:dyDescent="0.25">
      <c r="A1405" s="790"/>
      <c r="B1405" s="322"/>
      <c r="C1405" s="322"/>
      <c r="D1405" s="322" t="s">
        <v>4476</v>
      </c>
      <c r="E1405" s="322"/>
      <c r="F1405" s="320">
        <v>796</v>
      </c>
      <c r="G1405" s="322" t="s">
        <v>17</v>
      </c>
      <c r="H1405" s="530">
        <v>105</v>
      </c>
      <c r="I1405" s="320" t="s">
        <v>355</v>
      </c>
      <c r="J1405" s="320" t="s">
        <v>2789</v>
      </c>
      <c r="K1405" s="345">
        <v>13125</v>
      </c>
      <c r="L1405" s="322"/>
      <c r="M1405" s="322"/>
      <c r="N1405" s="322"/>
      <c r="O1405" s="322"/>
      <c r="P1405" s="793"/>
      <c r="Q1405" s="322"/>
      <c r="R1405" s="288">
        <v>2</v>
      </c>
    </row>
    <row r="1406" spans="1:18" s="288" customFormat="1" x14ac:dyDescent="0.25">
      <c r="A1406" s="790"/>
      <c r="B1406" s="322"/>
      <c r="C1406" s="322"/>
      <c r="D1406" s="322" t="s">
        <v>4477</v>
      </c>
      <c r="E1406" s="322"/>
      <c r="F1406" s="320">
        <v>796</v>
      </c>
      <c r="G1406" s="322" t="s">
        <v>17</v>
      </c>
      <c r="H1406" s="530">
        <v>210</v>
      </c>
      <c r="I1406" s="320" t="s">
        <v>355</v>
      </c>
      <c r="J1406" s="320" t="s">
        <v>2789</v>
      </c>
      <c r="K1406" s="345">
        <v>204750</v>
      </c>
      <c r="L1406" s="322"/>
      <c r="M1406" s="322"/>
      <c r="N1406" s="322"/>
      <c r="O1406" s="322"/>
      <c r="P1406" s="793"/>
      <c r="Q1406" s="322"/>
      <c r="R1406" s="288">
        <v>2</v>
      </c>
    </row>
    <row r="1407" spans="1:18" s="288" customFormat="1" x14ac:dyDescent="0.25">
      <c r="A1407" s="790"/>
      <c r="B1407" s="322"/>
      <c r="C1407" s="322"/>
      <c r="D1407" s="322" t="s">
        <v>4478</v>
      </c>
      <c r="E1407" s="322" t="s">
        <v>4479</v>
      </c>
      <c r="F1407" s="320">
        <v>796</v>
      </c>
      <c r="G1407" s="322" t="s">
        <v>17</v>
      </c>
      <c r="H1407" s="530">
        <v>210</v>
      </c>
      <c r="I1407" s="320" t="s">
        <v>355</v>
      </c>
      <c r="J1407" s="320" t="s">
        <v>2789</v>
      </c>
      <c r="K1407" s="345">
        <v>10500</v>
      </c>
      <c r="L1407" s="322"/>
      <c r="M1407" s="322"/>
      <c r="N1407" s="322"/>
      <c r="O1407" s="322"/>
      <c r="P1407" s="793"/>
      <c r="Q1407" s="322"/>
      <c r="R1407" s="288">
        <v>2</v>
      </c>
    </row>
    <row r="1408" spans="1:18" s="288" customFormat="1" x14ac:dyDescent="0.25">
      <c r="A1408" s="790"/>
      <c r="B1408" s="322"/>
      <c r="C1408" s="322"/>
      <c r="D1408" s="322" t="s">
        <v>4480</v>
      </c>
      <c r="E1408" s="322" t="s">
        <v>4481</v>
      </c>
      <c r="F1408" s="320">
        <v>796</v>
      </c>
      <c r="G1408" s="322" t="s">
        <v>17</v>
      </c>
      <c r="H1408" s="530">
        <v>45</v>
      </c>
      <c r="I1408" s="320" t="s">
        <v>355</v>
      </c>
      <c r="J1408" s="320" t="s">
        <v>2789</v>
      </c>
      <c r="K1408" s="345">
        <v>11250</v>
      </c>
      <c r="L1408" s="322"/>
      <c r="M1408" s="322"/>
      <c r="N1408" s="322"/>
      <c r="O1408" s="322"/>
      <c r="P1408" s="793"/>
      <c r="Q1408" s="322"/>
      <c r="R1408" s="288">
        <v>2</v>
      </c>
    </row>
    <row r="1409" spans="1:18" s="288" customFormat="1" x14ac:dyDescent="0.25">
      <c r="A1409" s="790"/>
      <c r="B1409" s="322"/>
      <c r="C1409" s="322"/>
      <c r="D1409" s="322" t="s">
        <v>4482</v>
      </c>
      <c r="E1409" s="322"/>
      <c r="F1409" s="320">
        <v>796</v>
      </c>
      <c r="G1409" s="322" t="s">
        <v>17</v>
      </c>
      <c r="H1409" s="530">
        <v>20</v>
      </c>
      <c r="I1409" s="320" t="s">
        <v>355</v>
      </c>
      <c r="J1409" s="320" t="s">
        <v>2789</v>
      </c>
      <c r="K1409" s="345">
        <v>840</v>
      </c>
      <c r="L1409" s="322"/>
      <c r="M1409" s="322"/>
      <c r="N1409" s="322"/>
      <c r="O1409" s="322"/>
      <c r="P1409" s="793"/>
      <c r="Q1409" s="322"/>
      <c r="R1409" s="288">
        <v>2</v>
      </c>
    </row>
    <row r="1410" spans="1:18" s="288" customFormat="1" x14ac:dyDescent="0.25">
      <c r="A1410" s="790"/>
      <c r="B1410" s="322"/>
      <c r="C1410" s="322"/>
      <c r="D1410" s="322" t="s">
        <v>4483</v>
      </c>
      <c r="E1410" s="322"/>
      <c r="F1410" s="320">
        <v>796</v>
      </c>
      <c r="G1410" s="322" t="s">
        <v>17</v>
      </c>
      <c r="H1410" s="530">
        <v>100</v>
      </c>
      <c r="I1410" s="320" t="s">
        <v>355</v>
      </c>
      <c r="J1410" s="320" t="s">
        <v>2789</v>
      </c>
      <c r="K1410" s="345">
        <v>5900</v>
      </c>
      <c r="L1410" s="322"/>
      <c r="M1410" s="322"/>
      <c r="N1410" s="322"/>
      <c r="O1410" s="322"/>
      <c r="P1410" s="793"/>
      <c r="Q1410" s="322"/>
      <c r="R1410" s="288">
        <v>2</v>
      </c>
    </row>
    <row r="1411" spans="1:18" s="288" customFormat="1" x14ac:dyDescent="0.25">
      <c r="A1411" s="790"/>
      <c r="B1411" s="322"/>
      <c r="C1411" s="322"/>
      <c r="D1411" s="322" t="s">
        <v>4484</v>
      </c>
      <c r="E1411" s="322"/>
      <c r="F1411" s="320">
        <v>796</v>
      </c>
      <c r="G1411" s="322" t="s">
        <v>17</v>
      </c>
      <c r="H1411" s="530">
        <v>100</v>
      </c>
      <c r="I1411" s="320" t="s">
        <v>355</v>
      </c>
      <c r="J1411" s="320" t="s">
        <v>2789</v>
      </c>
      <c r="K1411" s="345">
        <v>3800</v>
      </c>
      <c r="L1411" s="322"/>
      <c r="M1411" s="322"/>
      <c r="N1411" s="322"/>
      <c r="O1411" s="322"/>
      <c r="P1411" s="793"/>
      <c r="Q1411" s="322"/>
      <c r="R1411" s="288">
        <v>2</v>
      </c>
    </row>
    <row r="1412" spans="1:18" s="288" customFormat="1" x14ac:dyDescent="0.25">
      <c r="A1412" s="790"/>
      <c r="B1412" s="322"/>
      <c r="C1412" s="322"/>
      <c r="D1412" s="322" t="s">
        <v>4485</v>
      </c>
      <c r="E1412" s="322" t="s">
        <v>4486</v>
      </c>
      <c r="F1412" s="320">
        <v>796</v>
      </c>
      <c r="G1412" s="322" t="s">
        <v>17</v>
      </c>
      <c r="H1412" s="530">
        <v>50</v>
      </c>
      <c r="I1412" s="320" t="s">
        <v>355</v>
      </c>
      <c r="J1412" s="320" t="s">
        <v>2789</v>
      </c>
      <c r="K1412" s="345">
        <v>9000</v>
      </c>
      <c r="L1412" s="322"/>
      <c r="M1412" s="322"/>
      <c r="N1412" s="322"/>
      <c r="O1412" s="322"/>
      <c r="P1412" s="793"/>
      <c r="Q1412" s="322"/>
      <c r="R1412" s="288">
        <v>2</v>
      </c>
    </row>
    <row r="1413" spans="1:18" s="288" customFormat="1" ht="30" x14ac:dyDescent="0.25">
      <c r="A1413" s="790"/>
      <c r="B1413" s="322"/>
      <c r="C1413" s="322"/>
      <c r="D1413" s="322" t="s">
        <v>4487</v>
      </c>
      <c r="E1413" s="322"/>
      <c r="F1413" s="320">
        <v>796</v>
      </c>
      <c r="G1413" s="322" t="s">
        <v>17</v>
      </c>
      <c r="H1413" s="530">
        <v>210</v>
      </c>
      <c r="I1413" s="320" t="s">
        <v>355</v>
      </c>
      <c r="J1413" s="320" t="s">
        <v>2789</v>
      </c>
      <c r="K1413" s="345">
        <v>199500</v>
      </c>
      <c r="L1413" s="322"/>
      <c r="M1413" s="322"/>
      <c r="N1413" s="322"/>
      <c r="O1413" s="322"/>
      <c r="P1413" s="793"/>
      <c r="Q1413" s="322"/>
      <c r="R1413" s="288">
        <v>2</v>
      </c>
    </row>
    <row r="1414" spans="1:18" s="288" customFormat="1" ht="30" x14ac:dyDescent="0.25">
      <c r="A1414" s="791"/>
      <c r="B1414" s="322"/>
      <c r="C1414" s="322"/>
      <c r="D1414" s="322" t="s">
        <v>4488</v>
      </c>
      <c r="E1414" s="322" t="s">
        <v>153</v>
      </c>
      <c r="F1414" s="320">
        <v>796</v>
      </c>
      <c r="G1414" s="322" t="s">
        <v>17</v>
      </c>
      <c r="H1414" s="530">
        <v>25</v>
      </c>
      <c r="I1414" s="320" t="s">
        <v>355</v>
      </c>
      <c r="J1414" s="320" t="s">
        <v>2789</v>
      </c>
      <c r="K1414" s="345">
        <v>23750</v>
      </c>
      <c r="L1414" s="322"/>
      <c r="M1414" s="322"/>
      <c r="N1414" s="322"/>
      <c r="O1414" s="322"/>
      <c r="P1414" s="794"/>
      <c r="Q1414" s="322"/>
      <c r="R1414" s="288">
        <v>2</v>
      </c>
    </row>
    <row r="1415" spans="1:18" s="288" customFormat="1" ht="57" x14ac:dyDescent="0.25">
      <c r="A1415" s="491">
        <v>175</v>
      </c>
      <c r="B1415" s="317" t="s">
        <v>167</v>
      </c>
      <c r="C1415" s="317" t="s">
        <v>857</v>
      </c>
      <c r="D1415" s="317" t="s">
        <v>3347</v>
      </c>
      <c r="E1415" s="317" t="s">
        <v>1260</v>
      </c>
      <c r="F1415" s="318">
        <v>8</v>
      </c>
      <c r="G1415" s="317" t="s">
        <v>425</v>
      </c>
      <c r="H1415" s="560">
        <v>258.28500000000003</v>
      </c>
      <c r="I1415" s="318" t="s">
        <v>355</v>
      </c>
      <c r="J1415" s="318" t="s">
        <v>2908</v>
      </c>
      <c r="K1415" s="344">
        <v>13255387.41</v>
      </c>
      <c r="L1415" s="317" t="s">
        <v>3136</v>
      </c>
      <c r="M1415" s="317" t="s">
        <v>30</v>
      </c>
      <c r="N1415" s="317" t="s">
        <v>22</v>
      </c>
      <c r="O1415" s="317" t="s">
        <v>23</v>
      </c>
      <c r="P1415" s="489"/>
      <c r="Q1415" s="317" t="s">
        <v>3348</v>
      </c>
    </row>
    <row r="1416" spans="1:18" s="288" customFormat="1" ht="135" x14ac:dyDescent="0.25">
      <c r="A1416" s="491"/>
      <c r="B1416" s="322"/>
      <c r="C1416" s="322"/>
      <c r="D1416" s="322" t="s">
        <v>3349</v>
      </c>
      <c r="E1416" s="322" t="s">
        <v>2279</v>
      </c>
      <c r="F1416" s="320">
        <v>8</v>
      </c>
      <c r="G1416" s="322" t="s">
        <v>425</v>
      </c>
      <c r="H1416" s="530">
        <v>81.271999999999991</v>
      </c>
      <c r="I1416" s="320" t="s">
        <v>355</v>
      </c>
      <c r="J1416" s="320" t="s">
        <v>3350</v>
      </c>
      <c r="K1416" s="345">
        <v>1259716</v>
      </c>
      <c r="L1416" s="322"/>
      <c r="M1416" s="322"/>
      <c r="N1416" s="322"/>
      <c r="O1416" s="322"/>
      <c r="P1416" s="489"/>
      <c r="Q1416" s="322"/>
    </row>
    <row r="1417" spans="1:18" s="288" customFormat="1" ht="135" x14ac:dyDescent="0.25">
      <c r="A1417" s="491"/>
      <c r="B1417" s="322"/>
      <c r="C1417" s="322"/>
      <c r="D1417" s="322" t="s">
        <v>3351</v>
      </c>
      <c r="E1417" s="322" t="s">
        <v>2279</v>
      </c>
      <c r="F1417" s="320">
        <v>8</v>
      </c>
      <c r="G1417" s="322" t="s">
        <v>425</v>
      </c>
      <c r="H1417" s="530">
        <v>37.675000000000004</v>
      </c>
      <c r="I1417" s="320" t="s">
        <v>355</v>
      </c>
      <c r="J1417" s="320" t="s">
        <v>2908</v>
      </c>
      <c r="K1417" s="345">
        <v>4146133.75</v>
      </c>
      <c r="L1417" s="322"/>
      <c r="M1417" s="322"/>
      <c r="N1417" s="322"/>
      <c r="O1417" s="322"/>
      <c r="P1417" s="489"/>
      <c r="Q1417" s="322"/>
    </row>
    <row r="1418" spans="1:18" s="288" customFormat="1" ht="135" x14ac:dyDescent="0.25">
      <c r="A1418" s="491"/>
      <c r="B1418" s="322"/>
      <c r="C1418" s="322"/>
      <c r="D1418" s="322" t="s">
        <v>3352</v>
      </c>
      <c r="E1418" s="322" t="s">
        <v>2279</v>
      </c>
      <c r="F1418" s="320">
        <v>8</v>
      </c>
      <c r="G1418" s="322" t="s">
        <v>425</v>
      </c>
      <c r="H1418" s="530">
        <v>57.834999999999994</v>
      </c>
      <c r="I1418" s="320" t="s">
        <v>355</v>
      </c>
      <c r="J1418" s="320" t="s">
        <v>3350</v>
      </c>
      <c r="K1418" s="345">
        <v>1558653.25</v>
      </c>
      <c r="L1418" s="322"/>
      <c r="M1418" s="322"/>
      <c r="N1418" s="322"/>
      <c r="O1418" s="322"/>
      <c r="P1418" s="489"/>
      <c r="Q1418" s="322"/>
    </row>
    <row r="1419" spans="1:18" s="288" customFormat="1" ht="135" x14ac:dyDescent="0.25">
      <c r="A1419" s="491"/>
      <c r="B1419" s="322"/>
      <c r="C1419" s="322"/>
      <c r="D1419" s="322" t="s">
        <v>3353</v>
      </c>
      <c r="E1419" s="322" t="s">
        <v>2279</v>
      </c>
      <c r="F1419" s="320">
        <v>8</v>
      </c>
      <c r="G1419" s="322" t="s">
        <v>425</v>
      </c>
      <c r="H1419" s="530">
        <v>4.3499999999999996</v>
      </c>
      <c r="I1419" s="320" t="s">
        <v>355</v>
      </c>
      <c r="J1419" s="320" t="s">
        <v>3354</v>
      </c>
      <c r="K1419" s="345">
        <v>918937.5</v>
      </c>
      <c r="L1419" s="322"/>
      <c r="M1419" s="322"/>
      <c r="N1419" s="322"/>
      <c r="O1419" s="322"/>
      <c r="P1419" s="489"/>
      <c r="Q1419" s="322"/>
    </row>
    <row r="1420" spans="1:18" s="288" customFormat="1" ht="135" x14ac:dyDescent="0.25">
      <c r="A1420" s="491"/>
      <c r="B1420" s="322"/>
      <c r="C1420" s="322"/>
      <c r="D1420" s="322" t="s">
        <v>3355</v>
      </c>
      <c r="E1420" s="322" t="s">
        <v>2279</v>
      </c>
      <c r="F1420" s="320">
        <v>8</v>
      </c>
      <c r="G1420" s="322" t="s">
        <v>425</v>
      </c>
      <c r="H1420" s="530">
        <v>34.624999999999993</v>
      </c>
      <c r="I1420" s="320" t="s">
        <v>355</v>
      </c>
      <c r="J1420" s="320" t="s">
        <v>3350</v>
      </c>
      <c r="K1420" s="345">
        <v>1260350</v>
      </c>
      <c r="L1420" s="322"/>
      <c r="M1420" s="322"/>
      <c r="N1420" s="322"/>
      <c r="O1420" s="322"/>
      <c r="P1420" s="489"/>
      <c r="Q1420" s="322"/>
    </row>
    <row r="1421" spans="1:18" s="288" customFormat="1" ht="135" x14ac:dyDescent="0.25">
      <c r="A1421" s="491"/>
      <c r="B1421" s="322"/>
      <c r="C1421" s="322"/>
      <c r="D1421" s="322" t="s">
        <v>3356</v>
      </c>
      <c r="E1421" s="322" t="s">
        <v>2279</v>
      </c>
      <c r="F1421" s="320">
        <v>8</v>
      </c>
      <c r="G1421" s="322" t="s">
        <v>425</v>
      </c>
      <c r="H1421" s="530">
        <v>2.5270000000000001</v>
      </c>
      <c r="I1421" s="320" t="s">
        <v>355</v>
      </c>
      <c r="J1421" s="320" t="s">
        <v>2789</v>
      </c>
      <c r="K1421" s="345">
        <v>780640.84</v>
      </c>
      <c r="L1421" s="322"/>
      <c r="M1421" s="322"/>
      <c r="N1421" s="322"/>
      <c r="O1421" s="322"/>
      <c r="P1421" s="489"/>
      <c r="Q1421" s="322"/>
    </row>
    <row r="1422" spans="1:18" s="288" customFormat="1" ht="135" x14ac:dyDescent="0.25">
      <c r="A1422" s="491"/>
      <c r="B1422" s="322"/>
      <c r="C1422" s="322"/>
      <c r="D1422" s="322" t="s">
        <v>3357</v>
      </c>
      <c r="E1422" s="322" t="s">
        <v>2279</v>
      </c>
      <c r="F1422" s="320">
        <v>8</v>
      </c>
      <c r="G1422" s="322" t="s">
        <v>425</v>
      </c>
      <c r="H1422" s="530">
        <v>2.2120000000000002</v>
      </c>
      <c r="I1422" s="320" t="s">
        <v>355</v>
      </c>
      <c r="J1422" s="320" t="s">
        <v>3358</v>
      </c>
      <c r="K1422" s="345">
        <v>904508.92</v>
      </c>
      <c r="L1422" s="322"/>
      <c r="M1422" s="322"/>
      <c r="N1422" s="322"/>
      <c r="O1422" s="322"/>
      <c r="P1422" s="489"/>
      <c r="Q1422" s="322"/>
    </row>
    <row r="1423" spans="1:18" s="288" customFormat="1" ht="135" x14ac:dyDescent="0.25">
      <c r="A1423" s="491"/>
      <c r="B1423" s="322"/>
      <c r="C1423" s="322"/>
      <c r="D1423" s="322" t="s">
        <v>3359</v>
      </c>
      <c r="E1423" s="322" t="s">
        <v>2279</v>
      </c>
      <c r="F1423" s="320">
        <v>8</v>
      </c>
      <c r="G1423" s="322" t="s">
        <v>425</v>
      </c>
      <c r="H1423" s="530">
        <v>34.051000000000002</v>
      </c>
      <c r="I1423" s="320" t="s">
        <v>355</v>
      </c>
      <c r="J1423" s="320" t="s">
        <v>3350</v>
      </c>
      <c r="K1423" s="345">
        <v>1985173.3</v>
      </c>
      <c r="L1423" s="322"/>
      <c r="M1423" s="322"/>
      <c r="N1423" s="322"/>
      <c r="O1423" s="322"/>
      <c r="P1423" s="489"/>
      <c r="Q1423" s="322"/>
    </row>
    <row r="1424" spans="1:18" s="288" customFormat="1" ht="135" x14ac:dyDescent="0.25">
      <c r="A1424" s="491"/>
      <c r="B1424" s="322"/>
      <c r="C1424" s="322"/>
      <c r="D1424" s="322" t="s">
        <v>3360</v>
      </c>
      <c r="E1424" s="322" t="s">
        <v>2279</v>
      </c>
      <c r="F1424" s="320">
        <v>8</v>
      </c>
      <c r="G1424" s="322" t="s">
        <v>425</v>
      </c>
      <c r="H1424" s="530">
        <v>0.67999999999999994</v>
      </c>
      <c r="I1424" s="320" t="s">
        <v>355</v>
      </c>
      <c r="J1424" s="320" t="s">
        <v>2789</v>
      </c>
      <c r="K1424" s="345">
        <v>343372.79999999999</v>
      </c>
      <c r="L1424" s="322"/>
      <c r="M1424" s="322"/>
      <c r="N1424" s="322"/>
      <c r="O1424" s="322"/>
      <c r="P1424" s="489"/>
      <c r="Q1424" s="322"/>
    </row>
    <row r="1425" spans="1:19" s="288" customFormat="1" ht="57" x14ac:dyDescent="0.25">
      <c r="A1425" s="789">
        <v>176</v>
      </c>
      <c r="B1425" s="317" t="s">
        <v>4490</v>
      </c>
      <c r="C1425" s="317" t="s">
        <v>4491</v>
      </c>
      <c r="D1425" s="317" t="s">
        <v>4492</v>
      </c>
      <c r="E1425" s="317" t="s">
        <v>4493</v>
      </c>
      <c r="F1425" s="318" t="s">
        <v>135</v>
      </c>
      <c r="G1425" s="317" t="s">
        <v>63</v>
      </c>
      <c r="H1425" s="560">
        <v>3</v>
      </c>
      <c r="I1425" s="318" t="s">
        <v>18</v>
      </c>
      <c r="J1425" s="318" t="s">
        <v>2789</v>
      </c>
      <c r="K1425" s="344">
        <v>627919.35</v>
      </c>
      <c r="L1425" s="317" t="s">
        <v>2587</v>
      </c>
      <c r="M1425" s="317" t="s">
        <v>2518</v>
      </c>
      <c r="N1425" s="317" t="s">
        <v>3192</v>
      </c>
      <c r="O1425" s="317" t="s">
        <v>171</v>
      </c>
      <c r="P1425" s="792">
        <v>5116</v>
      </c>
      <c r="Q1425" s="317" t="s">
        <v>165</v>
      </c>
      <c r="R1425" s="288">
        <v>1</v>
      </c>
    </row>
    <row r="1426" spans="1:19" s="288" customFormat="1" ht="30" x14ac:dyDescent="0.25">
      <c r="A1426" s="790"/>
      <c r="B1426" s="322"/>
      <c r="C1426" s="322"/>
      <c r="D1426" s="322" t="s">
        <v>4494</v>
      </c>
      <c r="E1426" s="322" t="s">
        <v>4495</v>
      </c>
      <c r="F1426" s="320" t="s">
        <v>135</v>
      </c>
      <c r="G1426" s="322" t="s">
        <v>63</v>
      </c>
      <c r="H1426" s="530">
        <v>1</v>
      </c>
      <c r="I1426" s="320" t="s">
        <v>18</v>
      </c>
      <c r="J1426" s="320" t="s">
        <v>2789</v>
      </c>
      <c r="K1426" s="345">
        <v>292165.63</v>
      </c>
      <c r="L1426" s="322"/>
      <c r="M1426" s="322"/>
      <c r="N1426" s="322"/>
      <c r="O1426" s="322"/>
      <c r="P1426" s="793"/>
      <c r="Q1426" s="322"/>
      <c r="R1426" s="288">
        <v>2</v>
      </c>
    </row>
    <row r="1427" spans="1:19" s="288" customFormat="1" ht="30" x14ac:dyDescent="0.25">
      <c r="A1427" s="790"/>
      <c r="B1427" s="322"/>
      <c r="C1427" s="322"/>
      <c r="D1427" s="322" t="s">
        <v>4496</v>
      </c>
      <c r="E1427" s="322" t="s">
        <v>2684</v>
      </c>
      <c r="F1427" s="320" t="s">
        <v>135</v>
      </c>
      <c r="G1427" s="322" t="s">
        <v>63</v>
      </c>
      <c r="H1427" s="530">
        <v>1</v>
      </c>
      <c r="I1427" s="320" t="s">
        <v>18</v>
      </c>
      <c r="J1427" s="320" t="s">
        <v>2789</v>
      </c>
      <c r="K1427" s="345">
        <v>118224.34</v>
      </c>
      <c r="L1427" s="322"/>
      <c r="M1427" s="322"/>
      <c r="N1427" s="322"/>
      <c r="O1427" s="322"/>
      <c r="P1427" s="793"/>
      <c r="Q1427" s="322"/>
      <c r="R1427" s="288">
        <v>2</v>
      </c>
    </row>
    <row r="1428" spans="1:19" s="288" customFormat="1" x14ac:dyDescent="0.25">
      <c r="A1428" s="791"/>
      <c r="B1428" s="322"/>
      <c r="C1428" s="322"/>
      <c r="D1428" s="322" t="s">
        <v>4497</v>
      </c>
      <c r="E1428" s="322" t="s">
        <v>2684</v>
      </c>
      <c r="F1428" s="320" t="s">
        <v>135</v>
      </c>
      <c r="G1428" s="322" t="s">
        <v>63</v>
      </c>
      <c r="H1428" s="530">
        <v>1</v>
      </c>
      <c r="I1428" s="320" t="s">
        <v>18</v>
      </c>
      <c r="J1428" s="320" t="s">
        <v>2789</v>
      </c>
      <c r="K1428" s="345">
        <v>217529.38</v>
      </c>
      <c r="L1428" s="322"/>
      <c r="M1428" s="322"/>
      <c r="N1428" s="322"/>
      <c r="O1428" s="322"/>
      <c r="P1428" s="794"/>
      <c r="Q1428" s="322"/>
      <c r="R1428" s="288">
        <v>2</v>
      </c>
    </row>
    <row r="1429" spans="1:19" s="288" customFormat="1" ht="57" x14ac:dyDescent="0.25">
      <c r="A1429" s="334">
        <v>177</v>
      </c>
      <c r="B1429" s="490" t="s">
        <v>2501</v>
      </c>
      <c r="C1429" s="317" t="s">
        <v>2204</v>
      </c>
      <c r="D1429" s="317" t="s">
        <v>4198</v>
      </c>
      <c r="E1429" s="317" t="s">
        <v>4199</v>
      </c>
      <c r="F1429" s="318">
        <v>796</v>
      </c>
      <c r="G1429" s="317" t="s">
        <v>17</v>
      </c>
      <c r="H1429" s="560">
        <v>2140</v>
      </c>
      <c r="I1429" s="318" t="s">
        <v>1230</v>
      </c>
      <c r="J1429" s="318" t="s">
        <v>4200</v>
      </c>
      <c r="K1429" s="344">
        <v>856000</v>
      </c>
      <c r="L1429" s="317" t="s">
        <v>2518</v>
      </c>
      <c r="M1429" s="317" t="s">
        <v>30</v>
      </c>
      <c r="N1429" s="317" t="s">
        <v>22</v>
      </c>
      <c r="O1429" s="317" t="s">
        <v>23</v>
      </c>
      <c r="P1429" s="321" t="s">
        <v>4201</v>
      </c>
      <c r="Q1429" s="317" t="s">
        <v>4192</v>
      </c>
      <c r="R1429" s="288">
        <v>1</v>
      </c>
      <c r="S1429" s="288">
        <v>5546</v>
      </c>
    </row>
    <row r="1430" spans="1:19" s="289" customFormat="1" ht="186" customHeight="1" x14ac:dyDescent="0.25">
      <c r="A1430" s="609">
        <v>178</v>
      </c>
      <c r="B1430" s="255" t="s">
        <v>167</v>
      </c>
      <c r="C1430" s="255" t="s">
        <v>3368</v>
      </c>
      <c r="D1430" s="255" t="s">
        <v>3730</v>
      </c>
      <c r="E1430" s="255" t="s">
        <v>3731</v>
      </c>
      <c r="F1430" s="331">
        <v>796</v>
      </c>
      <c r="G1430" s="255" t="s">
        <v>17</v>
      </c>
      <c r="H1430" s="562">
        <v>628</v>
      </c>
      <c r="I1430" s="331" t="s">
        <v>18</v>
      </c>
      <c r="J1430" s="331" t="s">
        <v>33</v>
      </c>
      <c r="K1430" s="341">
        <v>680850.6</v>
      </c>
      <c r="L1430" s="255" t="s">
        <v>2518</v>
      </c>
      <c r="M1430" s="255" t="s">
        <v>21</v>
      </c>
      <c r="N1430" s="255" t="s">
        <v>22</v>
      </c>
      <c r="O1430" s="255" t="s">
        <v>171</v>
      </c>
      <c r="P1430" s="377" t="s">
        <v>25</v>
      </c>
      <c r="Q1430" s="434" t="s">
        <v>4499</v>
      </c>
    </row>
    <row r="1431" spans="1:19" s="288" customFormat="1" ht="28.5" x14ac:dyDescent="0.25">
      <c r="A1431" s="606">
        <v>179</v>
      </c>
      <c r="B1431" s="317" t="s">
        <v>167</v>
      </c>
      <c r="C1431" s="317" t="s">
        <v>3368</v>
      </c>
      <c r="D1431" s="317" t="s">
        <v>4511</v>
      </c>
      <c r="E1431" s="317" t="s">
        <v>153</v>
      </c>
      <c r="F1431" s="318">
        <v>796</v>
      </c>
      <c r="G1431" s="317" t="s">
        <v>17</v>
      </c>
      <c r="H1431" s="560">
        <v>935</v>
      </c>
      <c r="I1431" s="318" t="s">
        <v>18</v>
      </c>
      <c r="J1431" s="318" t="s">
        <v>2789</v>
      </c>
      <c r="K1431" s="344">
        <v>3922250.2</v>
      </c>
      <c r="L1431" s="317" t="s">
        <v>2488</v>
      </c>
      <c r="M1431" s="317" t="s">
        <v>2491</v>
      </c>
      <c r="N1431" s="317" t="s">
        <v>22</v>
      </c>
      <c r="O1431" s="317" t="s">
        <v>23</v>
      </c>
      <c r="P1431" s="329">
        <v>3760</v>
      </c>
      <c r="Q1431" s="317" t="s">
        <v>165</v>
      </c>
      <c r="R1431" s="288">
        <v>1</v>
      </c>
    </row>
    <row r="1432" spans="1:19" s="288" customFormat="1" ht="57" x14ac:dyDescent="0.25">
      <c r="A1432" s="789">
        <v>180</v>
      </c>
      <c r="B1432" s="317" t="s">
        <v>830</v>
      </c>
      <c r="C1432" s="317" t="s">
        <v>857</v>
      </c>
      <c r="D1432" s="317" t="s">
        <v>4512</v>
      </c>
      <c r="E1432" s="317" t="s">
        <v>111</v>
      </c>
      <c r="F1432" s="318">
        <v>8</v>
      </c>
      <c r="G1432" s="317" t="s">
        <v>425</v>
      </c>
      <c r="H1432" s="560">
        <v>1460.35</v>
      </c>
      <c r="I1432" s="318" t="s">
        <v>1230</v>
      </c>
      <c r="J1432" s="318" t="s">
        <v>3255</v>
      </c>
      <c r="K1432" s="344">
        <v>8257722</v>
      </c>
      <c r="L1432" s="317" t="s">
        <v>2488</v>
      </c>
      <c r="M1432" s="317" t="s">
        <v>30</v>
      </c>
      <c r="N1432" s="317" t="s">
        <v>22</v>
      </c>
      <c r="O1432" s="317" t="s">
        <v>23</v>
      </c>
      <c r="P1432" s="792">
        <v>3190</v>
      </c>
      <c r="Q1432" s="317" t="s">
        <v>165</v>
      </c>
      <c r="R1432" s="288">
        <v>1</v>
      </c>
    </row>
    <row r="1433" spans="1:19" s="288" customFormat="1" ht="135" x14ac:dyDescent="0.25">
      <c r="A1433" s="790"/>
      <c r="B1433" s="322"/>
      <c r="C1433" s="322"/>
      <c r="D1433" s="322" t="s">
        <v>861</v>
      </c>
      <c r="E1433" s="322" t="s">
        <v>4513</v>
      </c>
      <c r="F1433" s="320">
        <v>8</v>
      </c>
      <c r="G1433" s="322" t="s">
        <v>425</v>
      </c>
      <c r="H1433" s="530">
        <v>1059.5</v>
      </c>
      <c r="I1433" s="320" t="s">
        <v>1230</v>
      </c>
      <c r="J1433" s="320" t="s">
        <v>3329</v>
      </c>
      <c r="K1433" s="345">
        <v>5259358</v>
      </c>
      <c r="L1433" s="322"/>
      <c r="M1433" s="322"/>
      <c r="N1433" s="322"/>
      <c r="O1433" s="322"/>
      <c r="P1433" s="793"/>
      <c r="Q1433" s="322"/>
      <c r="R1433" s="288">
        <v>2</v>
      </c>
    </row>
    <row r="1434" spans="1:19" s="288" customFormat="1" ht="105" x14ac:dyDescent="0.25">
      <c r="A1434" s="790"/>
      <c r="B1434" s="322"/>
      <c r="C1434" s="322"/>
      <c r="D1434" s="322" t="s">
        <v>862</v>
      </c>
      <c r="E1434" s="322" t="s">
        <v>863</v>
      </c>
      <c r="F1434" s="320">
        <v>8</v>
      </c>
      <c r="G1434" s="322" t="s">
        <v>425</v>
      </c>
      <c r="H1434" s="530">
        <v>58</v>
      </c>
      <c r="I1434" s="320" t="s">
        <v>1230</v>
      </c>
      <c r="J1434" s="320" t="s">
        <v>4514</v>
      </c>
      <c r="K1434" s="345">
        <v>524262</v>
      </c>
      <c r="L1434" s="322"/>
      <c r="M1434" s="322"/>
      <c r="N1434" s="322"/>
      <c r="O1434" s="322"/>
      <c r="P1434" s="793"/>
      <c r="Q1434" s="322"/>
      <c r="R1434" s="288">
        <v>2</v>
      </c>
    </row>
    <row r="1435" spans="1:19" s="288" customFormat="1" ht="105" x14ac:dyDescent="0.25">
      <c r="A1435" s="790"/>
      <c r="B1435" s="322"/>
      <c r="C1435" s="322"/>
      <c r="D1435" s="322" t="s">
        <v>864</v>
      </c>
      <c r="E1435" s="322" t="s">
        <v>863</v>
      </c>
      <c r="F1435" s="320">
        <v>8</v>
      </c>
      <c r="G1435" s="322" t="s">
        <v>425</v>
      </c>
      <c r="H1435" s="530">
        <v>49</v>
      </c>
      <c r="I1435" s="320" t="s">
        <v>1230</v>
      </c>
      <c r="J1435" s="320" t="s">
        <v>4514</v>
      </c>
      <c r="K1435" s="345">
        <v>774837</v>
      </c>
      <c r="L1435" s="322"/>
      <c r="M1435" s="322"/>
      <c r="N1435" s="322"/>
      <c r="O1435" s="322"/>
      <c r="P1435" s="793"/>
      <c r="Q1435" s="322"/>
      <c r="R1435" s="288">
        <v>2</v>
      </c>
    </row>
    <row r="1436" spans="1:19" s="288" customFormat="1" ht="135" x14ac:dyDescent="0.25">
      <c r="A1436" s="790"/>
      <c r="B1436" s="322"/>
      <c r="C1436" s="322"/>
      <c r="D1436" s="322" t="s">
        <v>869</v>
      </c>
      <c r="E1436" s="322" t="s">
        <v>4513</v>
      </c>
      <c r="F1436" s="320">
        <v>8</v>
      </c>
      <c r="G1436" s="322" t="s">
        <v>425</v>
      </c>
      <c r="H1436" s="530">
        <v>195.85000000000002</v>
      </c>
      <c r="I1436" s="320" t="s">
        <v>1230</v>
      </c>
      <c r="J1436" s="320" t="s">
        <v>4515</v>
      </c>
      <c r="K1436" s="345">
        <v>802985</v>
      </c>
      <c r="L1436" s="322"/>
      <c r="M1436" s="322"/>
      <c r="N1436" s="322"/>
      <c r="O1436" s="322"/>
      <c r="P1436" s="793"/>
      <c r="Q1436" s="322"/>
      <c r="R1436" s="288">
        <v>2</v>
      </c>
    </row>
    <row r="1437" spans="1:19" s="288" customFormat="1" ht="135" x14ac:dyDescent="0.25">
      <c r="A1437" s="790"/>
      <c r="B1437" s="322"/>
      <c r="C1437" s="322"/>
      <c r="D1437" s="322" t="s">
        <v>871</v>
      </c>
      <c r="E1437" s="322" t="s">
        <v>4513</v>
      </c>
      <c r="F1437" s="320">
        <v>8</v>
      </c>
      <c r="G1437" s="322" t="s">
        <v>425</v>
      </c>
      <c r="H1437" s="530">
        <v>66.599999999999994</v>
      </c>
      <c r="I1437" s="320" t="s">
        <v>1230</v>
      </c>
      <c r="J1437" s="320" t="s">
        <v>4516</v>
      </c>
      <c r="K1437" s="345">
        <v>519480</v>
      </c>
      <c r="L1437" s="322"/>
      <c r="M1437" s="322"/>
      <c r="N1437" s="322"/>
      <c r="O1437" s="322"/>
      <c r="P1437" s="793"/>
      <c r="Q1437" s="322"/>
      <c r="R1437" s="288">
        <v>2</v>
      </c>
    </row>
    <row r="1438" spans="1:19" s="288" customFormat="1" ht="135" x14ac:dyDescent="0.25">
      <c r="A1438" s="791"/>
      <c r="B1438" s="322"/>
      <c r="C1438" s="322"/>
      <c r="D1438" s="322" t="s">
        <v>872</v>
      </c>
      <c r="E1438" s="322" t="s">
        <v>4513</v>
      </c>
      <c r="F1438" s="320">
        <v>8</v>
      </c>
      <c r="G1438" s="322" t="s">
        <v>425</v>
      </c>
      <c r="H1438" s="530">
        <v>31.400000000000006</v>
      </c>
      <c r="I1438" s="320" t="s">
        <v>1230</v>
      </c>
      <c r="J1438" s="320" t="s">
        <v>4516</v>
      </c>
      <c r="K1438" s="345">
        <v>376800</v>
      </c>
      <c r="L1438" s="322"/>
      <c r="M1438" s="322"/>
      <c r="N1438" s="322"/>
      <c r="O1438" s="322"/>
      <c r="P1438" s="794"/>
      <c r="Q1438" s="322"/>
      <c r="R1438" s="288">
        <v>2</v>
      </c>
    </row>
    <row r="1439" spans="1:19" s="284" customFormat="1" ht="55.5" customHeight="1" x14ac:dyDescent="0.25">
      <c r="A1439" s="334">
        <v>181</v>
      </c>
      <c r="B1439" s="317" t="s">
        <v>320</v>
      </c>
      <c r="C1439" s="317" t="s">
        <v>311</v>
      </c>
      <c r="D1439" s="317" t="s">
        <v>4524</v>
      </c>
      <c r="E1439" s="317" t="s">
        <v>2159</v>
      </c>
      <c r="F1439" s="318">
        <v>796</v>
      </c>
      <c r="G1439" s="317" t="s">
        <v>107</v>
      </c>
      <c r="H1439" s="560">
        <v>5000</v>
      </c>
      <c r="I1439" s="318" t="s">
        <v>18</v>
      </c>
      <c r="J1439" s="318" t="s">
        <v>33</v>
      </c>
      <c r="K1439" s="319">
        <v>3500000</v>
      </c>
      <c r="L1439" s="317" t="s">
        <v>313</v>
      </c>
      <c r="M1439" s="317" t="s">
        <v>1393</v>
      </c>
      <c r="N1439" s="317" t="s">
        <v>22</v>
      </c>
      <c r="O1439" s="317" t="s">
        <v>23</v>
      </c>
      <c r="P1439" s="322"/>
    </row>
    <row r="1440" spans="1:19" s="288" customFormat="1" ht="57" x14ac:dyDescent="0.25">
      <c r="A1440" s="789">
        <v>182</v>
      </c>
      <c r="B1440" s="317" t="s">
        <v>3806</v>
      </c>
      <c r="C1440" s="317" t="s">
        <v>3807</v>
      </c>
      <c r="D1440" s="317" t="s">
        <v>4525</v>
      </c>
      <c r="E1440" s="317" t="s">
        <v>4526</v>
      </c>
      <c r="F1440" s="318" t="s">
        <v>135</v>
      </c>
      <c r="G1440" s="317" t="s">
        <v>63</v>
      </c>
      <c r="H1440" s="560"/>
      <c r="I1440" s="318" t="s">
        <v>1230</v>
      </c>
      <c r="J1440" s="318" t="s">
        <v>2850</v>
      </c>
      <c r="K1440" s="344">
        <v>727720</v>
      </c>
      <c r="L1440" s="317" t="s">
        <v>2454</v>
      </c>
      <c r="M1440" s="317" t="s">
        <v>2491</v>
      </c>
      <c r="N1440" s="317" t="s">
        <v>22</v>
      </c>
      <c r="O1440" s="317" t="s">
        <v>23</v>
      </c>
      <c r="P1440" s="792">
        <v>5746</v>
      </c>
      <c r="Q1440" s="317" t="s">
        <v>4527</v>
      </c>
      <c r="R1440" s="288">
        <v>1</v>
      </c>
    </row>
    <row r="1441" spans="1:18" s="288" customFormat="1" ht="30" x14ac:dyDescent="0.25">
      <c r="A1441" s="790"/>
      <c r="B1441" s="322"/>
      <c r="C1441" s="322"/>
      <c r="D1441" s="322" t="s">
        <v>3810</v>
      </c>
      <c r="E1441" s="322"/>
      <c r="F1441" s="320" t="s">
        <v>135</v>
      </c>
      <c r="G1441" s="322" t="s">
        <v>63</v>
      </c>
      <c r="H1441" s="530">
        <v>1</v>
      </c>
      <c r="I1441" s="320" t="s">
        <v>1230</v>
      </c>
      <c r="J1441" s="320" t="s">
        <v>2789</v>
      </c>
      <c r="K1441" s="345">
        <v>211860</v>
      </c>
      <c r="L1441" s="322"/>
      <c r="M1441" s="322"/>
      <c r="N1441" s="322"/>
      <c r="O1441" s="322"/>
      <c r="P1441" s="793"/>
      <c r="Q1441" s="322"/>
      <c r="R1441" s="288">
        <v>2</v>
      </c>
    </row>
    <row r="1442" spans="1:18" s="288" customFormat="1" ht="75" x14ac:dyDescent="0.25">
      <c r="A1442" s="790"/>
      <c r="B1442" s="322"/>
      <c r="C1442" s="322"/>
      <c r="D1442" s="322" t="s">
        <v>3810</v>
      </c>
      <c r="E1442" s="322" t="s">
        <v>3811</v>
      </c>
      <c r="F1442" s="320" t="s">
        <v>135</v>
      </c>
      <c r="G1442" s="322" t="s">
        <v>63</v>
      </c>
      <c r="H1442" s="530">
        <v>1</v>
      </c>
      <c r="I1442" s="320" t="s">
        <v>1230</v>
      </c>
      <c r="J1442" s="320" t="s">
        <v>2789</v>
      </c>
      <c r="K1442" s="345">
        <v>211860</v>
      </c>
      <c r="L1442" s="322"/>
      <c r="M1442" s="322"/>
      <c r="N1442" s="322"/>
      <c r="O1442" s="322"/>
      <c r="P1442" s="793"/>
      <c r="Q1442" s="322"/>
      <c r="R1442" s="288">
        <v>2</v>
      </c>
    </row>
    <row r="1443" spans="1:18" s="288" customFormat="1" ht="75" x14ac:dyDescent="0.25">
      <c r="A1443" s="790"/>
      <c r="B1443" s="322"/>
      <c r="C1443" s="322"/>
      <c r="D1443" s="322" t="s">
        <v>4529</v>
      </c>
      <c r="E1443" s="322" t="s">
        <v>4528</v>
      </c>
      <c r="F1443" s="320" t="s">
        <v>135</v>
      </c>
      <c r="G1443" s="322" t="s">
        <v>63</v>
      </c>
      <c r="H1443" s="530">
        <v>1</v>
      </c>
      <c r="I1443" s="320" t="s">
        <v>1230</v>
      </c>
      <c r="J1443" s="320" t="s">
        <v>2789</v>
      </c>
      <c r="K1443" s="345">
        <v>20000</v>
      </c>
      <c r="L1443" s="322"/>
      <c r="M1443" s="322"/>
      <c r="N1443" s="322"/>
      <c r="O1443" s="322"/>
      <c r="P1443" s="793"/>
      <c r="Q1443" s="322"/>
      <c r="R1443" s="288">
        <v>2</v>
      </c>
    </row>
    <row r="1444" spans="1:18" s="288" customFormat="1" ht="75" x14ac:dyDescent="0.25">
      <c r="A1444" s="790"/>
      <c r="B1444" s="322"/>
      <c r="C1444" s="322"/>
      <c r="D1444" s="322" t="s">
        <v>4530</v>
      </c>
      <c r="E1444" s="322" t="s">
        <v>4528</v>
      </c>
      <c r="F1444" s="320" t="s">
        <v>135</v>
      </c>
      <c r="G1444" s="322" t="s">
        <v>63</v>
      </c>
      <c r="H1444" s="530">
        <v>1</v>
      </c>
      <c r="I1444" s="320" t="s">
        <v>1230</v>
      </c>
      <c r="J1444" s="320" t="s">
        <v>2789</v>
      </c>
      <c r="K1444" s="345">
        <v>50000</v>
      </c>
      <c r="L1444" s="322"/>
      <c r="M1444" s="322"/>
      <c r="N1444" s="322"/>
      <c r="O1444" s="322"/>
      <c r="P1444" s="793"/>
      <c r="Q1444" s="322"/>
      <c r="R1444" s="288">
        <v>2</v>
      </c>
    </row>
    <row r="1445" spans="1:18" s="288" customFormat="1" x14ac:dyDescent="0.25">
      <c r="A1445" s="790"/>
      <c r="B1445" s="322"/>
      <c r="C1445" s="322"/>
      <c r="D1445" s="322" t="s">
        <v>3815</v>
      </c>
      <c r="E1445" s="322"/>
      <c r="F1445" s="320" t="s">
        <v>135</v>
      </c>
      <c r="G1445" s="322" t="s">
        <v>63</v>
      </c>
      <c r="H1445" s="530">
        <v>1</v>
      </c>
      <c r="I1445" s="320" t="s">
        <v>1230</v>
      </c>
      <c r="J1445" s="320" t="s">
        <v>2787</v>
      </c>
      <c r="K1445" s="345">
        <v>155000</v>
      </c>
      <c r="L1445" s="322"/>
      <c r="M1445" s="322"/>
      <c r="N1445" s="322"/>
      <c r="O1445" s="322"/>
      <c r="P1445" s="793"/>
      <c r="Q1445" s="322"/>
      <c r="R1445" s="288">
        <v>2</v>
      </c>
    </row>
    <row r="1446" spans="1:18" s="288" customFormat="1" x14ac:dyDescent="0.25">
      <c r="A1446" s="790"/>
      <c r="B1446" s="322"/>
      <c r="C1446" s="322"/>
      <c r="D1446" s="322" t="s">
        <v>3816</v>
      </c>
      <c r="E1446" s="322"/>
      <c r="F1446" s="320" t="s">
        <v>135</v>
      </c>
      <c r="G1446" s="322" t="s">
        <v>63</v>
      </c>
      <c r="H1446" s="530">
        <v>1</v>
      </c>
      <c r="I1446" s="320" t="s">
        <v>1230</v>
      </c>
      <c r="J1446" s="320" t="s">
        <v>2787</v>
      </c>
      <c r="K1446" s="345">
        <v>69000</v>
      </c>
      <c r="L1446" s="322"/>
      <c r="M1446" s="322"/>
      <c r="N1446" s="322"/>
      <c r="O1446" s="322"/>
      <c r="P1446" s="793"/>
      <c r="Q1446" s="322"/>
      <c r="R1446" s="288">
        <v>2</v>
      </c>
    </row>
    <row r="1447" spans="1:18" s="288" customFormat="1" ht="75" x14ac:dyDescent="0.25">
      <c r="A1447" s="790"/>
      <c r="B1447" s="322"/>
      <c r="C1447" s="322"/>
      <c r="D1447" s="322" t="s">
        <v>4531</v>
      </c>
      <c r="E1447" s="322" t="s">
        <v>4528</v>
      </c>
      <c r="F1447" s="320" t="s">
        <v>135</v>
      </c>
      <c r="G1447" s="322" t="s">
        <v>63</v>
      </c>
      <c r="H1447" s="530">
        <v>1</v>
      </c>
      <c r="I1447" s="320" t="s">
        <v>1230</v>
      </c>
      <c r="J1447" s="320" t="s">
        <v>2789</v>
      </c>
      <c r="K1447" s="345">
        <v>10000</v>
      </c>
      <c r="L1447" s="322"/>
      <c r="M1447" s="322"/>
      <c r="N1447" s="322"/>
      <c r="O1447" s="322"/>
      <c r="P1447" s="793"/>
      <c r="Q1447" s="322"/>
      <c r="R1447" s="288">
        <v>2</v>
      </c>
    </row>
    <row r="1448" spans="1:18" s="288" customFormat="1" ht="57" x14ac:dyDescent="0.25">
      <c r="A1448" s="346">
        <v>183</v>
      </c>
      <c r="B1448" s="317" t="s">
        <v>4536</v>
      </c>
      <c r="C1448" s="317" t="s">
        <v>4537</v>
      </c>
      <c r="D1448" s="317" t="s">
        <v>4538</v>
      </c>
      <c r="E1448" s="317" t="s">
        <v>4539</v>
      </c>
      <c r="F1448" s="318" t="s">
        <v>135</v>
      </c>
      <c r="G1448" s="317" t="s">
        <v>63</v>
      </c>
      <c r="H1448" s="560">
        <v>1</v>
      </c>
      <c r="I1448" s="318" t="s">
        <v>18</v>
      </c>
      <c r="J1448" s="318" t="s">
        <v>2789</v>
      </c>
      <c r="K1448" s="344">
        <v>2194957.36</v>
      </c>
      <c r="L1448" s="317" t="s">
        <v>3136</v>
      </c>
      <c r="M1448" s="317" t="s">
        <v>64</v>
      </c>
      <c r="N1448" s="317" t="s">
        <v>3268</v>
      </c>
      <c r="O1448" s="317" t="s">
        <v>171</v>
      </c>
      <c r="P1448" s="321"/>
      <c r="Q1448" s="317" t="s">
        <v>4540</v>
      </c>
      <c r="R1448" s="288">
        <v>1</v>
      </c>
    </row>
    <row r="1449" spans="1:18" s="128" customFormat="1" ht="42.75" x14ac:dyDescent="0.25">
      <c r="A1449" s="450">
        <v>184</v>
      </c>
      <c r="B1449" s="313" t="s">
        <v>2726</v>
      </c>
      <c r="C1449" s="313" t="s">
        <v>2727</v>
      </c>
      <c r="D1449" s="313" t="s">
        <v>2731</v>
      </c>
      <c r="E1449" s="313" t="s">
        <v>2728</v>
      </c>
      <c r="F1449" s="311" t="s">
        <v>2729</v>
      </c>
      <c r="G1449" s="313" t="s">
        <v>2730</v>
      </c>
      <c r="H1449" s="602">
        <v>43498</v>
      </c>
      <c r="I1449" s="311" t="s">
        <v>18</v>
      </c>
      <c r="J1449" s="311" t="s">
        <v>2789</v>
      </c>
      <c r="K1449" s="312">
        <v>146826250</v>
      </c>
      <c r="L1449" s="313" t="s">
        <v>3136</v>
      </c>
      <c r="M1449" s="313" t="s">
        <v>2698</v>
      </c>
      <c r="N1449" s="313" t="s">
        <v>4610</v>
      </c>
      <c r="O1449" s="313" t="s">
        <v>171</v>
      </c>
      <c r="P1449" s="315" t="s">
        <v>4595</v>
      </c>
      <c r="Q1449" s="313" t="s">
        <v>540</v>
      </c>
      <c r="R1449" s="128">
        <v>1</v>
      </c>
    </row>
    <row r="1450" spans="1:18" s="289" customFormat="1" ht="22.5" customHeight="1" x14ac:dyDescent="0.25">
      <c r="A1450" s="493"/>
      <c r="B1450" s="494"/>
      <c r="C1450" s="494"/>
      <c r="D1450" s="494"/>
      <c r="E1450" s="494"/>
      <c r="F1450" s="495"/>
      <c r="G1450" s="494"/>
      <c r="H1450" s="603"/>
      <c r="I1450" s="495"/>
      <c r="J1450" s="495"/>
      <c r="K1450" s="496"/>
      <c r="L1450" s="494"/>
      <c r="M1450" s="494"/>
      <c r="N1450" s="494"/>
      <c r="O1450" s="494"/>
      <c r="P1450" s="497"/>
      <c r="Q1450" s="498"/>
    </row>
    <row r="1451" spans="1:18" s="288" customFormat="1" x14ac:dyDescent="0.25">
      <c r="A1451" s="491"/>
      <c r="B1451" s="499"/>
      <c r="C1451" s="499"/>
      <c r="D1451" s="499"/>
      <c r="E1451" s="499"/>
      <c r="F1451" s="500"/>
      <c r="G1451" s="499"/>
      <c r="H1451" s="569"/>
      <c r="I1451" s="500"/>
      <c r="J1451" s="500"/>
      <c r="K1451" s="501"/>
      <c r="L1451" s="499"/>
      <c r="M1451" s="499"/>
      <c r="N1451" s="499"/>
      <c r="O1451" s="499"/>
      <c r="P1451" s="489"/>
      <c r="Q1451" s="499"/>
    </row>
    <row r="1452" spans="1:18" s="288" customFormat="1" x14ac:dyDescent="0.25">
      <c r="A1452" s="491"/>
      <c r="B1452" s="499"/>
      <c r="C1452" s="499"/>
      <c r="D1452" s="499"/>
      <c r="E1452" s="499"/>
      <c r="F1452" s="500"/>
      <c r="G1452" s="499"/>
      <c r="H1452" s="569"/>
      <c r="I1452" s="500"/>
      <c r="J1452" s="500"/>
      <c r="K1452" s="501"/>
      <c r="L1452" s="499"/>
      <c r="M1452" s="499"/>
      <c r="N1452" s="499"/>
      <c r="O1452" s="499"/>
      <c r="P1452" s="489"/>
      <c r="Q1452" s="499"/>
    </row>
    <row r="1453" spans="1:18" s="288" customFormat="1" x14ac:dyDescent="0.25">
      <c r="A1453" s="491"/>
      <c r="B1453" s="499"/>
      <c r="C1453" s="499"/>
      <c r="D1453" s="499"/>
      <c r="E1453" s="499"/>
      <c r="F1453" s="500"/>
      <c r="G1453" s="499"/>
      <c r="H1453" s="569"/>
      <c r="I1453" s="500"/>
      <c r="J1453" s="500"/>
      <c r="K1453" s="501"/>
      <c r="L1453" s="499"/>
      <c r="M1453" s="499"/>
      <c r="N1453" s="499"/>
      <c r="O1453" s="499"/>
      <c r="P1453" s="489"/>
      <c r="Q1453" s="499"/>
    </row>
    <row r="1454" spans="1:18" s="288" customFormat="1" x14ac:dyDescent="0.25">
      <c r="A1454" s="491"/>
      <c r="B1454" s="499"/>
      <c r="C1454" s="499"/>
      <c r="D1454" s="499"/>
      <c r="E1454" s="499"/>
      <c r="F1454" s="500"/>
      <c r="G1454" s="499"/>
      <c r="H1454" s="569"/>
      <c r="I1454" s="500"/>
      <c r="J1454" s="500"/>
      <c r="K1454" s="501"/>
      <c r="L1454" s="499"/>
      <c r="M1454" s="499"/>
      <c r="N1454" s="499"/>
      <c r="O1454" s="499"/>
      <c r="P1454" s="489"/>
      <c r="Q1454" s="499"/>
    </row>
    <row r="1455" spans="1:18" x14ac:dyDescent="0.25">
      <c r="K1455" s="252"/>
    </row>
    <row r="1456" spans="1:18" ht="20.25" x14ac:dyDescent="0.3">
      <c r="B1456" s="631" t="s">
        <v>65</v>
      </c>
      <c r="C1456" s="635"/>
      <c r="D1456" s="635"/>
      <c r="E1456" s="631" t="s">
        <v>66</v>
      </c>
      <c r="F1456" s="636"/>
      <c r="G1456" s="637"/>
      <c r="H1456" s="635"/>
      <c r="I1456" s="841" t="s">
        <v>5152</v>
      </c>
      <c r="J1456" s="841"/>
      <c r="K1456" s="144"/>
      <c r="O1456" s="259"/>
    </row>
    <row r="1457" spans="11:11" x14ac:dyDescent="0.25">
      <c r="K1457" s="253"/>
    </row>
  </sheetData>
  <autoFilter ref="A23:Q1449"/>
  <mergeCells count="133">
    <mergeCell ref="A309:A404"/>
    <mergeCell ref="A1440:A1447"/>
    <mergeCell ref="P1440:P1447"/>
    <mergeCell ref="A142:A164"/>
    <mergeCell ref="P142:P164"/>
    <mergeCell ref="A1432:A1438"/>
    <mergeCell ref="P1432:P1438"/>
    <mergeCell ref="A166:A187"/>
    <mergeCell ref="P166:P187"/>
    <mergeCell ref="P243:P292"/>
    <mergeCell ref="A1249:A1251"/>
    <mergeCell ref="P1249:P1251"/>
    <mergeCell ref="P296:P298"/>
    <mergeCell ref="A299:A304"/>
    <mergeCell ref="P1231:P1247"/>
    <mergeCell ref="A1055:A1063"/>
    <mergeCell ref="P1055:P1063"/>
    <mergeCell ref="A1231:A1247"/>
    <mergeCell ref="A1228:A1230"/>
    <mergeCell ref="P1228:P1230"/>
    <mergeCell ref="P518:P525"/>
    <mergeCell ref="A450:A463"/>
    <mergeCell ref="P450:P463"/>
    <mergeCell ref="A445:A448"/>
    <mergeCell ref="P1089:P1227"/>
    <mergeCell ref="A534:A570"/>
    <mergeCell ref="A1039:A1054"/>
    <mergeCell ref="A939:A945"/>
    <mergeCell ref="A946:A947"/>
    <mergeCell ref="A930:A937"/>
    <mergeCell ref="A889:A892"/>
    <mergeCell ref="A893:A894"/>
    <mergeCell ref="P445:P448"/>
    <mergeCell ref="P531:P533"/>
    <mergeCell ref="P896:P922"/>
    <mergeCell ref="A923:A927"/>
    <mergeCell ref="A582:A709"/>
    <mergeCell ref="M19:M22"/>
    <mergeCell ref="O19:O22"/>
    <mergeCell ref="I1456:J1456"/>
    <mergeCell ref="A293:A295"/>
    <mergeCell ref="P293:P295"/>
    <mergeCell ref="A296:A298"/>
    <mergeCell ref="A405:A421"/>
    <mergeCell ref="A824:A845"/>
    <mergeCell ref="P824:P845"/>
    <mergeCell ref="A854:A879"/>
    <mergeCell ref="P854:P879"/>
    <mergeCell ref="A880:A885"/>
    <mergeCell ref="P880:P885"/>
    <mergeCell ref="A846:A853"/>
    <mergeCell ref="P846:P853"/>
    <mergeCell ref="A1064:A1066"/>
    <mergeCell ref="P1064:P1066"/>
    <mergeCell ref="A306:A308"/>
    <mergeCell ref="A109:A116"/>
    <mergeCell ref="A821:A823"/>
    <mergeCell ref="A960:A1016"/>
    <mergeCell ref="P306:P308"/>
    <mergeCell ref="P405:P421"/>
    <mergeCell ref="A1089:A1227"/>
    <mergeCell ref="P130:P135"/>
    <mergeCell ref="A98:A104"/>
    <mergeCell ref="P98:P104"/>
    <mergeCell ref="F4:H4"/>
    <mergeCell ref="A13:P13"/>
    <mergeCell ref="A15:A22"/>
    <mergeCell ref="B15:B22"/>
    <mergeCell ref="C15:C22"/>
    <mergeCell ref="D15:M15"/>
    <mergeCell ref="N15:N22"/>
    <mergeCell ref="O15:O18"/>
    <mergeCell ref="P15:P22"/>
    <mergeCell ref="I19:I22"/>
    <mergeCell ref="D16:D22"/>
    <mergeCell ref="E16:E22"/>
    <mergeCell ref="F16:G18"/>
    <mergeCell ref="H16:H22"/>
    <mergeCell ref="I16:J18"/>
    <mergeCell ref="K16:K22"/>
    <mergeCell ref="L16:M18"/>
    <mergeCell ref="F19:F22"/>
    <mergeCell ref="G19:G22"/>
    <mergeCell ref="J19:J22"/>
    <mergeCell ref="L19:L22"/>
    <mergeCell ref="Q15:Q22"/>
    <mergeCell ref="A33:A35"/>
    <mergeCell ref="P33:P35"/>
    <mergeCell ref="P52:P85"/>
    <mergeCell ref="A25:A31"/>
    <mergeCell ref="P25:P31"/>
    <mergeCell ref="A243:A292"/>
    <mergeCell ref="A136:A141"/>
    <mergeCell ref="P136:P141"/>
    <mergeCell ref="A46:A51"/>
    <mergeCell ref="P46:P51"/>
    <mergeCell ref="A219:A226"/>
    <mergeCell ref="P219:P226"/>
    <mergeCell ref="A88:A97"/>
    <mergeCell ref="P88:P97"/>
    <mergeCell ref="P123:P125"/>
    <mergeCell ref="A239:A242"/>
    <mergeCell ref="P239:P242"/>
    <mergeCell ref="A52:A85"/>
    <mergeCell ref="A123:A125"/>
    <mergeCell ref="P37:P40"/>
    <mergeCell ref="A37:A40"/>
    <mergeCell ref="P109:P116"/>
    <mergeCell ref="A130:A135"/>
    <mergeCell ref="A1425:A1428"/>
    <mergeCell ref="P1425:P1428"/>
    <mergeCell ref="A188:A199"/>
    <mergeCell ref="P188:P199"/>
    <mergeCell ref="A1255:A1375"/>
    <mergeCell ref="P1255:P1375"/>
    <mergeCell ref="A1376:A1414"/>
    <mergeCell ref="P1376:P1414"/>
    <mergeCell ref="A1081:A1088"/>
    <mergeCell ref="P1081:P1088"/>
    <mergeCell ref="P1067:P1079"/>
    <mergeCell ref="A227:A238"/>
    <mergeCell ref="P227:P238"/>
    <mergeCell ref="A481:A517"/>
    <mergeCell ref="A531:A533"/>
    <mergeCell ref="A953:A958"/>
    <mergeCell ref="A1067:A1079"/>
    <mergeCell ref="P309:P404"/>
    <mergeCell ref="A526:A530"/>
    <mergeCell ref="P526:P530"/>
    <mergeCell ref="A896:A922"/>
    <mergeCell ref="A518:A525"/>
    <mergeCell ref="A1252:A1254"/>
    <mergeCell ref="P1252:P1254"/>
  </mergeCells>
  <hyperlinks>
    <hyperlink ref="E9" r:id="rId1"/>
  </hyperlinks>
  <pageMargins left="0.25" right="0.25" top="0.27" bottom="0.2" header="0.3" footer="0.3"/>
  <pageSetup paperSize="9" scale="55" fitToHeight="0"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W605"/>
  <sheetViews>
    <sheetView zoomScaleNormal="100" zoomScaleSheetLayoutView="70" workbookViewId="0">
      <pane ySplit="23" topLeftCell="A588" activePane="bottomLeft" state="frozen"/>
      <selection pane="bottomLeft" activeCell="J12" sqref="J12"/>
    </sheetView>
  </sheetViews>
  <sheetFormatPr defaultRowHeight="15" x14ac:dyDescent="0.25"/>
  <cols>
    <col min="1" max="1" width="8" style="155" customWidth="1"/>
    <col min="2" max="2" width="12.5703125" style="153" customWidth="1"/>
    <col min="3" max="3" width="12.42578125" style="153" customWidth="1"/>
    <col min="4" max="4" width="53" style="153" customWidth="1"/>
    <col min="5" max="5" width="27.7109375" style="153" customWidth="1"/>
    <col min="6" max="6" width="9.140625" style="153"/>
    <col min="7" max="7" width="10.42578125" style="128" customWidth="1"/>
    <col min="8" max="8" width="10.7109375" style="673" customWidth="1"/>
    <col min="9" max="9" width="11.28515625" style="128" customWidth="1"/>
    <col min="10" max="10" width="19.85546875" style="153" customWidth="1"/>
    <col min="11" max="11" width="14.85546875" style="572" customWidth="1"/>
    <col min="12" max="12" width="17.140625" style="153" customWidth="1"/>
    <col min="13" max="13" width="15.85546875" style="153" customWidth="1"/>
    <col min="14" max="14" width="14.7109375" style="153" customWidth="1"/>
    <col min="15" max="15" width="10.85546875" style="281" customWidth="1"/>
    <col min="16" max="16" width="9.5703125" style="128" hidden="1" customWidth="1"/>
    <col min="17" max="17" width="53.28515625" style="128" hidden="1" customWidth="1"/>
    <col min="18" max="18" width="9.140625" style="128" hidden="1" customWidth="1"/>
    <col min="19" max="19" width="0.140625" style="128" hidden="1" customWidth="1"/>
    <col min="20" max="22" width="9.140625" style="128" hidden="1" customWidth="1"/>
    <col min="23" max="23" width="9.140625" style="128" customWidth="1"/>
    <col min="24" max="16384" width="9.140625" style="128"/>
  </cols>
  <sheetData>
    <row r="1" spans="1:17" x14ac:dyDescent="0.25">
      <c r="A1" s="868" t="s">
        <v>2671</v>
      </c>
      <c r="B1" s="868"/>
      <c r="C1" s="868"/>
      <c r="D1" s="868"/>
      <c r="E1" s="868"/>
      <c r="F1" s="868"/>
      <c r="G1" s="868"/>
      <c r="H1" s="869"/>
      <c r="I1" s="868"/>
      <c r="J1" s="868"/>
      <c r="K1" s="868"/>
      <c r="L1" s="868"/>
      <c r="M1" s="868"/>
      <c r="N1" s="868"/>
      <c r="O1" s="868"/>
      <c r="P1" s="868"/>
      <c r="Q1" s="617"/>
    </row>
    <row r="2" spans="1:17" ht="18.75" x14ac:dyDescent="0.25">
      <c r="A2" s="291"/>
      <c r="B2" s="292"/>
      <c r="C2" s="292"/>
      <c r="D2" s="293"/>
      <c r="E2" s="624" t="s">
        <v>5052</v>
      </c>
      <c r="F2" s="624"/>
      <c r="G2" s="624"/>
      <c r="H2" s="625"/>
      <c r="I2" s="626"/>
      <c r="J2" s="292"/>
      <c r="K2" s="365"/>
      <c r="L2" s="292"/>
      <c r="M2" s="292"/>
      <c r="N2" s="293"/>
      <c r="O2" s="292"/>
      <c r="P2" s="295"/>
      <c r="Q2" s="295"/>
    </row>
    <row r="3" spans="1:17" ht="18.75" x14ac:dyDescent="0.25">
      <c r="A3" s="291"/>
      <c r="B3" s="292"/>
      <c r="C3" s="292"/>
      <c r="D3" s="296"/>
      <c r="E3" s="627"/>
      <c r="F3" s="628"/>
      <c r="G3" s="628"/>
      <c r="H3" s="629"/>
      <c r="I3" s="630"/>
      <c r="J3" s="298"/>
      <c r="K3" s="366"/>
      <c r="L3" s="297"/>
      <c r="M3" s="300"/>
      <c r="N3" s="296"/>
      <c r="O3" s="297"/>
      <c r="P3" s="301"/>
      <c r="Q3" s="123"/>
    </row>
    <row r="4" spans="1:17" ht="18.75" x14ac:dyDescent="0.25">
      <c r="A4" s="291"/>
      <c r="B4" s="292"/>
      <c r="C4" s="292"/>
      <c r="D4" s="296"/>
      <c r="E4" s="627"/>
      <c r="F4" s="870" t="s">
        <v>2696</v>
      </c>
      <c r="G4" s="870"/>
      <c r="H4" s="870"/>
      <c r="I4" s="630"/>
      <c r="J4" s="297"/>
      <c r="K4" s="367"/>
      <c r="L4" s="297"/>
      <c r="M4" s="144"/>
      <c r="N4" s="145"/>
      <c r="O4" s="280"/>
    </row>
    <row r="5" spans="1:17" x14ac:dyDescent="0.25">
      <c r="A5" s="291"/>
      <c r="B5" s="292"/>
      <c r="C5" s="292"/>
      <c r="D5" s="296"/>
      <c r="E5" s="297"/>
      <c r="F5" s="612"/>
      <c r="G5" s="612"/>
      <c r="H5" s="557"/>
      <c r="I5" s="299"/>
      <c r="J5" s="297"/>
      <c r="K5" s="367"/>
      <c r="L5" s="297"/>
      <c r="M5" s="144"/>
      <c r="N5" s="145"/>
      <c r="O5" s="280"/>
    </row>
    <row r="6" spans="1:17" x14ac:dyDescent="0.25">
      <c r="A6" s="303"/>
      <c r="B6" s="531" t="s">
        <v>69</v>
      </c>
      <c r="C6" s="532"/>
      <c r="D6" s="533"/>
      <c r="E6" s="534" t="s">
        <v>70</v>
      </c>
      <c r="F6" s="535"/>
      <c r="G6" s="536"/>
      <c r="H6" s="558"/>
      <c r="I6" s="506"/>
      <c r="J6" s="305"/>
      <c r="K6" s="369"/>
      <c r="L6" s="306"/>
      <c r="M6" s="305"/>
      <c r="N6" s="307"/>
    </row>
    <row r="7" spans="1:17" x14ac:dyDescent="0.25">
      <c r="A7" s="303"/>
      <c r="B7" s="531" t="s">
        <v>71</v>
      </c>
      <c r="C7" s="532"/>
      <c r="D7" s="533"/>
      <c r="E7" s="537" t="s">
        <v>72</v>
      </c>
      <c r="F7" s="535"/>
      <c r="G7" s="536"/>
      <c r="H7" s="558"/>
      <c r="I7" s="506"/>
      <c r="J7" s="305"/>
      <c r="K7" s="369"/>
      <c r="L7" s="306"/>
      <c r="M7" s="305"/>
      <c r="N7" s="307"/>
    </row>
    <row r="8" spans="1:17" x14ac:dyDescent="0.25">
      <c r="A8" s="303"/>
      <c r="B8" s="531" t="s">
        <v>73</v>
      </c>
      <c r="C8" s="532"/>
      <c r="D8" s="533"/>
      <c r="E8" s="534" t="s">
        <v>74</v>
      </c>
      <c r="F8" s="535"/>
      <c r="G8" s="536"/>
      <c r="H8" s="558"/>
      <c r="I8" s="506"/>
      <c r="J8" s="305"/>
      <c r="K8" s="369"/>
      <c r="L8" s="306"/>
      <c r="M8" s="305"/>
      <c r="N8" s="307"/>
      <c r="P8" s="123"/>
      <c r="Q8" s="283"/>
    </row>
    <row r="9" spans="1:17" x14ac:dyDescent="0.25">
      <c r="A9" s="303"/>
      <c r="B9" s="531" t="s">
        <v>75</v>
      </c>
      <c r="C9" s="532"/>
      <c r="D9" s="533"/>
      <c r="E9" s="538" t="s">
        <v>76</v>
      </c>
      <c r="F9" s="535"/>
      <c r="G9" s="536"/>
      <c r="H9" s="558"/>
      <c r="I9" s="506"/>
      <c r="J9" s="305"/>
      <c r="K9" s="369"/>
      <c r="L9" s="306"/>
      <c r="M9" s="305"/>
      <c r="N9" s="307"/>
      <c r="P9" s="123"/>
      <c r="Q9" s="283"/>
    </row>
    <row r="10" spans="1:17" x14ac:dyDescent="0.25">
      <c r="A10" s="303"/>
      <c r="B10" s="531" t="s">
        <v>77</v>
      </c>
      <c r="C10" s="532"/>
      <c r="D10" s="533"/>
      <c r="E10" s="539" t="s">
        <v>78</v>
      </c>
      <c r="F10" s="535"/>
      <c r="G10" s="536"/>
      <c r="H10" s="558"/>
      <c r="I10" s="506"/>
      <c r="J10" s="305"/>
      <c r="K10" s="369"/>
      <c r="L10" s="306"/>
      <c r="M10" s="305"/>
      <c r="N10" s="307"/>
      <c r="P10" s="123"/>
      <c r="Q10" s="283"/>
    </row>
    <row r="11" spans="1:17" x14ac:dyDescent="0.25">
      <c r="A11" s="303"/>
      <c r="B11" s="531" t="s">
        <v>79</v>
      </c>
      <c r="C11" s="532"/>
      <c r="D11" s="533"/>
      <c r="E11" s="534">
        <v>997750001</v>
      </c>
      <c r="F11" s="535"/>
      <c r="G11" s="536"/>
      <c r="H11" s="558"/>
      <c r="I11" s="506"/>
      <c r="J11" s="305"/>
      <c r="K11" s="369"/>
      <c r="L11" s="306"/>
      <c r="M11" s="305"/>
      <c r="N11" s="307"/>
      <c r="P11" s="123"/>
      <c r="Q11" s="283"/>
    </row>
    <row r="12" spans="1:17" x14ac:dyDescent="0.25">
      <c r="A12" s="303"/>
      <c r="B12" s="531" t="s">
        <v>80</v>
      </c>
      <c r="C12" s="532"/>
      <c r="D12" s="533"/>
      <c r="E12" s="534">
        <v>804013</v>
      </c>
      <c r="F12" s="535"/>
      <c r="G12" s="536"/>
      <c r="H12" s="558"/>
      <c r="I12" s="506"/>
      <c r="J12" s="305"/>
      <c r="K12" s="369"/>
      <c r="L12" s="306"/>
      <c r="M12" s="305"/>
      <c r="N12" s="307"/>
      <c r="P12" s="122"/>
    </row>
    <row r="13" spans="1:17" s="259" customFormat="1" x14ac:dyDescent="0.25">
      <c r="A13" s="814" t="s">
        <v>2671</v>
      </c>
      <c r="B13" s="814"/>
      <c r="C13" s="814"/>
      <c r="D13" s="814"/>
      <c r="E13" s="814"/>
      <c r="F13" s="814"/>
      <c r="G13" s="814"/>
      <c r="H13" s="814"/>
      <c r="I13" s="814"/>
      <c r="J13" s="814"/>
      <c r="K13" s="814"/>
      <c r="L13" s="814"/>
      <c r="M13" s="814"/>
      <c r="N13" s="814"/>
      <c r="O13" s="814"/>
      <c r="P13" s="814"/>
      <c r="Q13" s="613"/>
    </row>
    <row r="14" spans="1:17" x14ac:dyDescent="0.25">
      <c r="K14" s="570"/>
    </row>
    <row r="15" spans="1:17" s="155" customFormat="1" x14ac:dyDescent="0.25">
      <c r="A15" s="871" t="s">
        <v>81</v>
      </c>
      <c r="B15" s="871" t="s">
        <v>82</v>
      </c>
      <c r="C15" s="871" t="s">
        <v>83</v>
      </c>
      <c r="D15" s="875" t="s">
        <v>84</v>
      </c>
      <c r="E15" s="876"/>
      <c r="F15" s="876"/>
      <c r="G15" s="877"/>
      <c r="H15" s="878"/>
      <c r="I15" s="876"/>
      <c r="J15" s="876"/>
      <c r="K15" s="876"/>
      <c r="L15" s="876"/>
      <c r="M15" s="879"/>
      <c r="N15" s="871" t="s">
        <v>85</v>
      </c>
      <c r="O15" s="871" t="s">
        <v>86</v>
      </c>
      <c r="P15" s="881" t="s">
        <v>87</v>
      </c>
      <c r="Q15" s="881" t="s">
        <v>88</v>
      </c>
    </row>
    <row r="16" spans="1:17" s="155" customFormat="1" x14ac:dyDescent="0.25">
      <c r="A16" s="872"/>
      <c r="B16" s="872"/>
      <c r="C16" s="872"/>
      <c r="D16" s="871" t="s">
        <v>89</v>
      </c>
      <c r="E16" s="871" t="s">
        <v>90</v>
      </c>
      <c r="F16" s="882" t="s">
        <v>91</v>
      </c>
      <c r="G16" s="883"/>
      <c r="H16" s="888" t="s">
        <v>92</v>
      </c>
      <c r="I16" s="882" t="s">
        <v>93</v>
      </c>
      <c r="J16" s="891"/>
      <c r="K16" s="894" t="s">
        <v>94</v>
      </c>
      <c r="L16" s="882" t="s">
        <v>95</v>
      </c>
      <c r="M16" s="891"/>
      <c r="N16" s="872"/>
      <c r="O16" s="872"/>
      <c r="P16" s="881"/>
      <c r="Q16" s="881"/>
    </row>
    <row r="17" spans="1:19" s="155" customFormat="1" x14ac:dyDescent="0.25">
      <c r="A17" s="873"/>
      <c r="B17" s="873"/>
      <c r="C17" s="873"/>
      <c r="D17" s="872"/>
      <c r="E17" s="873"/>
      <c r="F17" s="884"/>
      <c r="G17" s="885"/>
      <c r="H17" s="889"/>
      <c r="I17" s="884"/>
      <c r="J17" s="892"/>
      <c r="K17" s="895"/>
      <c r="L17" s="884"/>
      <c r="M17" s="892"/>
      <c r="N17" s="873"/>
      <c r="O17" s="872"/>
      <c r="P17" s="881"/>
      <c r="Q17" s="881"/>
    </row>
    <row r="18" spans="1:19" s="155" customFormat="1" x14ac:dyDescent="0.25">
      <c r="A18" s="873"/>
      <c r="B18" s="873"/>
      <c r="C18" s="873"/>
      <c r="D18" s="872"/>
      <c r="E18" s="873"/>
      <c r="F18" s="886"/>
      <c r="G18" s="887"/>
      <c r="H18" s="889"/>
      <c r="I18" s="886"/>
      <c r="J18" s="893"/>
      <c r="K18" s="895"/>
      <c r="L18" s="886"/>
      <c r="M18" s="893"/>
      <c r="N18" s="873"/>
      <c r="O18" s="880"/>
      <c r="P18" s="881"/>
      <c r="Q18" s="881"/>
    </row>
    <row r="19" spans="1:19" s="155" customFormat="1" x14ac:dyDescent="0.25">
      <c r="A19" s="873"/>
      <c r="B19" s="873"/>
      <c r="C19" s="873"/>
      <c r="D19" s="873"/>
      <c r="E19" s="873"/>
      <c r="F19" s="897" t="s">
        <v>96</v>
      </c>
      <c r="G19" s="900" t="s">
        <v>97</v>
      </c>
      <c r="H19" s="889"/>
      <c r="I19" s="871" t="s">
        <v>98</v>
      </c>
      <c r="J19" s="871" t="s">
        <v>97</v>
      </c>
      <c r="K19" s="895"/>
      <c r="L19" s="871" t="s">
        <v>99</v>
      </c>
      <c r="M19" s="871" t="s">
        <v>100</v>
      </c>
      <c r="N19" s="873"/>
      <c r="O19" s="871" t="s">
        <v>101</v>
      </c>
      <c r="P19" s="881"/>
      <c r="Q19" s="881"/>
    </row>
    <row r="20" spans="1:19" s="155" customFormat="1" x14ac:dyDescent="0.25">
      <c r="A20" s="873"/>
      <c r="B20" s="873"/>
      <c r="C20" s="873"/>
      <c r="D20" s="873"/>
      <c r="E20" s="873"/>
      <c r="F20" s="898"/>
      <c r="G20" s="901"/>
      <c r="H20" s="889"/>
      <c r="I20" s="873"/>
      <c r="J20" s="873"/>
      <c r="K20" s="895"/>
      <c r="L20" s="872"/>
      <c r="M20" s="872"/>
      <c r="N20" s="873"/>
      <c r="O20" s="872"/>
      <c r="P20" s="881"/>
      <c r="Q20" s="881"/>
    </row>
    <row r="21" spans="1:19" s="155" customFormat="1" x14ac:dyDescent="0.25">
      <c r="A21" s="873"/>
      <c r="B21" s="873"/>
      <c r="C21" s="873"/>
      <c r="D21" s="873"/>
      <c r="E21" s="873"/>
      <c r="F21" s="898"/>
      <c r="G21" s="901"/>
      <c r="H21" s="889"/>
      <c r="I21" s="873"/>
      <c r="J21" s="873"/>
      <c r="K21" s="895"/>
      <c r="L21" s="872"/>
      <c r="M21" s="872"/>
      <c r="N21" s="873"/>
      <c r="O21" s="872"/>
      <c r="P21" s="881"/>
      <c r="Q21" s="881"/>
    </row>
    <row r="22" spans="1:19" s="155" customFormat="1" x14ac:dyDescent="0.25">
      <c r="A22" s="874"/>
      <c r="B22" s="874"/>
      <c r="C22" s="874"/>
      <c r="D22" s="874"/>
      <c r="E22" s="874"/>
      <c r="F22" s="899"/>
      <c r="G22" s="902"/>
      <c r="H22" s="890"/>
      <c r="I22" s="874"/>
      <c r="J22" s="874"/>
      <c r="K22" s="896"/>
      <c r="L22" s="880"/>
      <c r="M22" s="880"/>
      <c r="N22" s="874"/>
      <c r="O22" s="880"/>
      <c r="P22" s="881"/>
      <c r="Q22" s="881"/>
    </row>
    <row r="23" spans="1:19" s="155" customFormat="1" x14ac:dyDescent="0.25">
      <c r="A23" s="308">
        <v>1</v>
      </c>
      <c r="B23" s="308">
        <v>2</v>
      </c>
      <c r="C23" s="308">
        <v>3</v>
      </c>
      <c r="D23" s="308">
        <v>4</v>
      </c>
      <c r="E23" s="308">
        <v>5</v>
      </c>
      <c r="F23" s="308">
        <v>6</v>
      </c>
      <c r="G23" s="502">
        <v>7</v>
      </c>
      <c r="H23" s="674">
        <v>8</v>
      </c>
      <c r="I23" s="502">
        <v>9</v>
      </c>
      <c r="J23" s="308">
        <v>10</v>
      </c>
      <c r="K23" s="571">
        <v>11</v>
      </c>
      <c r="L23" s="308">
        <v>12</v>
      </c>
      <c r="M23" s="308">
        <v>13</v>
      </c>
      <c r="N23" s="308">
        <v>14</v>
      </c>
      <c r="O23" s="309">
        <v>15</v>
      </c>
      <c r="P23" s="308">
        <v>16</v>
      </c>
      <c r="Q23" s="308">
        <v>17</v>
      </c>
    </row>
    <row r="24" spans="1:19" ht="99.75" x14ac:dyDescent="0.25">
      <c r="A24" s="616">
        <v>3</v>
      </c>
      <c r="B24" s="310" t="s">
        <v>196</v>
      </c>
      <c r="C24" s="310" t="s">
        <v>197</v>
      </c>
      <c r="D24" s="311" t="s">
        <v>2691</v>
      </c>
      <c r="E24" s="311" t="s">
        <v>1412</v>
      </c>
      <c r="F24" s="310" t="s">
        <v>198</v>
      </c>
      <c r="G24" s="314" t="s">
        <v>199</v>
      </c>
      <c r="H24" s="675">
        <v>6</v>
      </c>
      <c r="I24" s="313" t="s">
        <v>18</v>
      </c>
      <c r="J24" s="311" t="s">
        <v>2789</v>
      </c>
      <c r="K24" s="451">
        <v>1440677.96</v>
      </c>
      <c r="L24" s="311" t="s">
        <v>57</v>
      </c>
      <c r="M24" s="311" t="s">
        <v>30</v>
      </c>
      <c r="N24" s="311" t="s">
        <v>170</v>
      </c>
      <c r="O24" s="311" t="s">
        <v>171</v>
      </c>
      <c r="P24" s="615">
        <v>631</v>
      </c>
      <c r="Q24" s="313" t="s">
        <v>195</v>
      </c>
    </row>
    <row r="25" spans="1:19" s="284" customFormat="1" ht="42.75" x14ac:dyDescent="0.25">
      <c r="A25" s="334">
        <v>6</v>
      </c>
      <c r="B25" s="317" t="s">
        <v>320</v>
      </c>
      <c r="C25" s="317" t="s">
        <v>2676</v>
      </c>
      <c r="D25" s="317" t="s">
        <v>2689</v>
      </c>
      <c r="E25" s="317" t="s">
        <v>2688</v>
      </c>
      <c r="F25" s="318">
        <v>796</v>
      </c>
      <c r="G25" s="317" t="s">
        <v>107</v>
      </c>
      <c r="H25" s="676">
        <v>4300</v>
      </c>
      <c r="I25" s="317" t="s">
        <v>112</v>
      </c>
      <c r="J25" s="318" t="s">
        <v>113</v>
      </c>
      <c r="K25" s="344">
        <v>13098400</v>
      </c>
      <c r="L25" s="318" t="s">
        <v>57</v>
      </c>
      <c r="M25" s="318" t="s">
        <v>30</v>
      </c>
      <c r="N25" s="318" t="s">
        <v>22</v>
      </c>
      <c r="O25" s="318" t="s">
        <v>23</v>
      </c>
      <c r="P25" s="321" t="s">
        <v>4594</v>
      </c>
      <c r="R25" s="284" t="s">
        <v>25</v>
      </c>
    </row>
    <row r="26" spans="1:19" s="288" customFormat="1" ht="105" x14ac:dyDescent="0.25">
      <c r="A26" s="316"/>
      <c r="B26" s="322"/>
      <c r="C26" s="322"/>
      <c r="D26" s="285" t="s">
        <v>4590</v>
      </c>
      <c r="E26" s="285" t="s">
        <v>4591</v>
      </c>
      <c r="F26" s="320">
        <v>796</v>
      </c>
      <c r="G26" s="320" t="s">
        <v>107</v>
      </c>
      <c r="H26" s="530">
        <v>2500</v>
      </c>
      <c r="I26" s="322" t="s">
        <v>112</v>
      </c>
      <c r="J26" s="320" t="s">
        <v>113</v>
      </c>
      <c r="K26" s="433">
        <v>5425000</v>
      </c>
      <c r="L26" s="320"/>
      <c r="M26" s="320"/>
      <c r="N26" s="320"/>
      <c r="O26" s="286"/>
      <c r="P26" s="287"/>
    </row>
    <row r="27" spans="1:19" s="288" customFormat="1" ht="120" x14ac:dyDescent="0.25">
      <c r="A27" s="316"/>
      <c r="B27" s="322"/>
      <c r="C27" s="322"/>
      <c r="D27" s="285" t="s">
        <v>4592</v>
      </c>
      <c r="E27" s="285" t="s">
        <v>4593</v>
      </c>
      <c r="F27" s="320">
        <v>796</v>
      </c>
      <c r="G27" s="320" t="s">
        <v>107</v>
      </c>
      <c r="H27" s="530">
        <v>1800</v>
      </c>
      <c r="I27" s="322" t="s">
        <v>112</v>
      </c>
      <c r="J27" s="320" t="s">
        <v>113</v>
      </c>
      <c r="K27" s="433">
        <v>7673400</v>
      </c>
      <c r="L27" s="320"/>
      <c r="M27" s="320"/>
      <c r="N27" s="320"/>
      <c r="O27" s="286"/>
      <c r="P27" s="287"/>
    </row>
    <row r="28" spans="1:19" ht="42.75" x14ac:dyDescent="0.25">
      <c r="A28" s="616">
        <v>8</v>
      </c>
      <c r="B28" s="311" t="s">
        <v>845</v>
      </c>
      <c r="C28" s="311" t="s">
        <v>846</v>
      </c>
      <c r="D28" s="311" t="s">
        <v>2687</v>
      </c>
      <c r="E28" s="311" t="s">
        <v>2686</v>
      </c>
      <c r="F28" s="311" t="s">
        <v>135</v>
      </c>
      <c r="G28" s="313" t="s">
        <v>63</v>
      </c>
      <c r="H28" s="677">
        <v>1</v>
      </c>
      <c r="I28" s="313" t="s">
        <v>2683</v>
      </c>
      <c r="J28" s="311" t="s">
        <v>2789</v>
      </c>
      <c r="K28" s="451">
        <v>1757830</v>
      </c>
      <c r="L28" s="311" t="s">
        <v>57</v>
      </c>
      <c r="M28" s="311" t="s">
        <v>2487</v>
      </c>
      <c r="N28" s="311" t="s">
        <v>22</v>
      </c>
      <c r="O28" s="311" t="s">
        <v>171</v>
      </c>
      <c r="P28" s="615">
        <v>1850</v>
      </c>
      <c r="Q28" s="313" t="s">
        <v>165</v>
      </c>
    </row>
    <row r="29" spans="1:19" s="28" customFormat="1" ht="28.5" x14ac:dyDescent="0.25">
      <c r="A29" s="639">
        <v>11</v>
      </c>
      <c r="B29" s="255" t="s">
        <v>4835</v>
      </c>
      <c r="C29" s="255" t="s">
        <v>3773</v>
      </c>
      <c r="D29" s="255" t="s">
        <v>4836</v>
      </c>
      <c r="E29" s="255"/>
      <c r="F29" s="331" t="s">
        <v>135</v>
      </c>
      <c r="G29" s="255" t="s">
        <v>63</v>
      </c>
      <c r="H29" s="678">
        <v>1</v>
      </c>
      <c r="I29" s="255" t="s">
        <v>2683</v>
      </c>
      <c r="J29" s="255" t="s">
        <v>2789</v>
      </c>
      <c r="K29" s="341">
        <v>699531.89</v>
      </c>
      <c r="L29" s="255" t="s">
        <v>2491</v>
      </c>
      <c r="M29" s="163" t="s">
        <v>21</v>
      </c>
      <c r="N29" s="255" t="s">
        <v>22</v>
      </c>
      <c r="O29" s="255" t="s">
        <v>171</v>
      </c>
      <c r="P29" s="640">
        <v>6337</v>
      </c>
      <c r="Q29" s="255" t="s">
        <v>165</v>
      </c>
      <c r="R29" s="28">
        <v>1</v>
      </c>
    </row>
    <row r="30" spans="1:19" s="288" customFormat="1" ht="28.5" x14ac:dyDescent="0.25">
      <c r="A30" s="334">
        <v>25</v>
      </c>
      <c r="B30" s="317" t="s">
        <v>3772</v>
      </c>
      <c r="C30" s="317" t="s">
        <v>4532</v>
      </c>
      <c r="D30" s="317" t="s">
        <v>4533</v>
      </c>
      <c r="E30" s="317" t="s">
        <v>4534</v>
      </c>
      <c r="F30" s="311" t="s">
        <v>135</v>
      </c>
      <c r="G30" s="313" t="s">
        <v>63</v>
      </c>
      <c r="H30" s="676"/>
      <c r="I30" s="256" t="s">
        <v>18</v>
      </c>
      <c r="J30" s="335" t="s">
        <v>2789</v>
      </c>
      <c r="K30" s="344">
        <v>965776.46</v>
      </c>
      <c r="L30" s="318" t="s">
        <v>57</v>
      </c>
      <c r="M30" s="318" t="s">
        <v>2487</v>
      </c>
      <c r="N30" s="318" t="s">
        <v>22</v>
      </c>
      <c r="O30" s="318" t="s">
        <v>171</v>
      </c>
      <c r="P30" s="288">
        <v>5825</v>
      </c>
      <c r="Q30" s="317" t="s">
        <v>4535</v>
      </c>
      <c r="R30" s="288">
        <v>1</v>
      </c>
      <c r="S30" s="288">
        <v>5825</v>
      </c>
    </row>
    <row r="31" spans="1:19" customFormat="1" ht="42.75" x14ac:dyDescent="0.25">
      <c r="A31" s="789">
        <v>26</v>
      </c>
      <c r="B31" s="317" t="s">
        <v>2978</v>
      </c>
      <c r="C31" s="317" t="s">
        <v>3776</v>
      </c>
      <c r="D31" s="317" t="s">
        <v>5140</v>
      </c>
      <c r="E31" s="317" t="s">
        <v>3777</v>
      </c>
      <c r="F31" s="318">
        <v>796</v>
      </c>
      <c r="G31" s="317" t="s">
        <v>17</v>
      </c>
      <c r="H31" s="676">
        <v>1255</v>
      </c>
      <c r="I31" s="317" t="s">
        <v>355</v>
      </c>
      <c r="J31" s="317" t="s">
        <v>2789</v>
      </c>
      <c r="K31" s="344">
        <v>610659</v>
      </c>
      <c r="L31" s="317" t="s">
        <v>57</v>
      </c>
      <c r="M31" s="317" t="s">
        <v>2491</v>
      </c>
      <c r="N31" s="317" t="s">
        <v>22</v>
      </c>
      <c r="O31" s="318" t="s">
        <v>23</v>
      </c>
      <c r="P31" s="792">
        <v>595</v>
      </c>
      <c r="Q31" s="317" t="s">
        <v>4527</v>
      </c>
      <c r="R31">
        <v>1</v>
      </c>
    </row>
    <row r="32" spans="1:19" customFormat="1" ht="135" x14ac:dyDescent="0.25">
      <c r="A32" s="790"/>
      <c r="B32" s="322"/>
      <c r="C32" s="322"/>
      <c r="D32" s="322" t="s">
        <v>3778</v>
      </c>
      <c r="E32" s="322" t="s">
        <v>4541</v>
      </c>
      <c r="F32" s="320">
        <v>796</v>
      </c>
      <c r="G32" s="320" t="s">
        <v>17</v>
      </c>
      <c r="H32" s="530">
        <v>12</v>
      </c>
      <c r="I32" s="322" t="s">
        <v>355</v>
      </c>
      <c r="J32" s="322" t="s">
        <v>2789</v>
      </c>
      <c r="K32" s="345">
        <v>72000</v>
      </c>
      <c r="L32" s="322"/>
      <c r="M32" s="322"/>
      <c r="N32" s="322"/>
      <c r="O32" s="322"/>
      <c r="P32" s="793"/>
      <c r="Q32" s="322"/>
      <c r="R32">
        <v>2</v>
      </c>
    </row>
    <row r="33" spans="1:18" customFormat="1" ht="45" x14ac:dyDescent="0.25">
      <c r="A33" s="790"/>
      <c r="B33" s="322"/>
      <c r="C33" s="322"/>
      <c r="D33" s="322" t="s">
        <v>3779</v>
      </c>
      <c r="E33" s="322" t="s">
        <v>4542</v>
      </c>
      <c r="F33" s="320">
        <v>796</v>
      </c>
      <c r="G33" s="320" t="s">
        <v>17</v>
      </c>
      <c r="H33" s="530">
        <v>30</v>
      </c>
      <c r="I33" s="322" t="s">
        <v>355</v>
      </c>
      <c r="J33" s="322" t="s">
        <v>2789</v>
      </c>
      <c r="K33" s="345">
        <v>1620</v>
      </c>
      <c r="L33" s="322"/>
      <c r="M33" s="322"/>
      <c r="N33" s="322"/>
      <c r="O33" s="322"/>
      <c r="P33" s="793"/>
      <c r="Q33" s="322"/>
      <c r="R33">
        <v>2</v>
      </c>
    </row>
    <row r="34" spans="1:18" customFormat="1" x14ac:dyDescent="0.25">
      <c r="A34" s="790"/>
      <c r="B34" s="322"/>
      <c r="C34" s="322"/>
      <c r="D34" s="322" t="s">
        <v>3780</v>
      </c>
      <c r="E34" s="322" t="s">
        <v>3781</v>
      </c>
      <c r="F34" s="320">
        <v>796</v>
      </c>
      <c r="G34" s="320" t="s">
        <v>17</v>
      </c>
      <c r="H34" s="530">
        <v>4</v>
      </c>
      <c r="I34" s="322" t="s">
        <v>355</v>
      </c>
      <c r="J34" s="322" t="s">
        <v>2789</v>
      </c>
      <c r="K34" s="345">
        <v>640</v>
      </c>
      <c r="L34" s="322"/>
      <c r="M34" s="322"/>
      <c r="N34" s="322"/>
      <c r="O34" s="322"/>
      <c r="P34" s="793"/>
      <c r="Q34" s="322"/>
      <c r="R34">
        <v>2</v>
      </c>
    </row>
    <row r="35" spans="1:18" customFormat="1" ht="45" x14ac:dyDescent="0.25">
      <c r="A35" s="790"/>
      <c r="B35" s="322"/>
      <c r="C35" s="322"/>
      <c r="D35" s="322" t="s">
        <v>3782</v>
      </c>
      <c r="E35" s="322" t="s">
        <v>3783</v>
      </c>
      <c r="F35" s="320">
        <v>796</v>
      </c>
      <c r="G35" s="320" t="s">
        <v>17</v>
      </c>
      <c r="H35" s="530">
        <v>45</v>
      </c>
      <c r="I35" s="322" t="s">
        <v>355</v>
      </c>
      <c r="J35" s="322" t="s">
        <v>2789</v>
      </c>
      <c r="K35" s="345">
        <v>4050</v>
      </c>
      <c r="L35" s="322"/>
      <c r="M35" s="322"/>
      <c r="N35" s="322"/>
      <c r="O35" s="322"/>
      <c r="P35" s="793"/>
      <c r="Q35" s="322"/>
      <c r="R35">
        <v>2</v>
      </c>
    </row>
    <row r="36" spans="1:18" customFormat="1" ht="75" x14ac:dyDescent="0.25">
      <c r="A36" s="790"/>
      <c r="B36" s="322"/>
      <c r="C36" s="322"/>
      <c r="D36" s="322" t="s">
        <v>3784</v>
      </c>
      <c r="E36" s="322" t="s">
        <v>3785</v>
      </c>
      <c r="F36" s="320">
        <v>796</v>
      </c>
      <c r="G36" s="320" t="s">
        <v>17</v>
      </c>
      <c r="H36" s="530">
        <v>3</v>
      </c>
      <c r="I36" s="322" t="s">
        <v>355</v>
      </c>
      <c r="J36" s="322" t="s">
        <v>2789</v>
      </c>
      <c r="K36" s="345">
        <v>534</v>
      </c>
      <c r="L36" s="322"/>
      <c r="M36" s="322"/>
      <c r="N36" s="322"/>
      <c r="O36" s="322"/>
      <c r="P36" s="793"/>
      <c r="Q36" s="322"/>
      <c r="R36">
        <v>2</v>
      </c>
    </row>
    <row r="37" spans="1:18" customFormat="1" ht="75" x14ac:dyDescent="0.25">
      <c r="A37" s="790"/>
      <c r="B37" s="322"/>
      <c r="C37" s="322"/>
      <c r="D37" s="322" t="s">
        <v>3786</v>
      </c>
      <c r="E37" s="322" t="s">
        <v>3785</v>
      </c>
      <c r="F37" s="320">
        <v>796</v>
      </c>
      <c r="G37" s="320" t="s">
        <v>17</v>
      </c>
      <c r="H37" s="530">
        <v>413</v>
      </c>
      <c r="I37" s="322" t="s">
        <v>355</v>
      </c>
      <c r="J37" s="322" t="s">
        <v>2789</v>
      </c>
      <c r="K37" s="345">
        <v>51625</v>
      </c>
      <c r="L37" s="322"/>
      <c r="M37" s="322"/>
      <c r="N37" s="322"/>
      <c r="O37" s="322"/>
      <c r="P37" s="793"/>
      <c r="Q37" s="322"/>
      <c r="R37">
        <v>2</v>
      </c>
    </row>
    <row r="38" spans="1:18" customFormat="1" ht="180" x14ac:dyDescent="0.25">
      <c r="A38" s="790"/>
      <c r="B38" s="322"/>
      <c r="C38" s="322"/>
      <c r="D38" s="322" t="s">
        <v>3787</v>
      </c>
      <c r="E38" s="322" t="s">
        <v>4543</v>
      </c>
      <c r="F38" s="320">
        <v>796</v>
      </c>
      <c r="G38" s="320" t="s">
        <v>17</v>
      </c>
      <c r="H38" s="530">
        <v>32</v>
      </c>
      <c r="I38" s="322" t="s">
        <v>355</v>
      </c>
      <c r="J38" s="322" t="s">
        <v>2789</v>
      </c>
      <c r="K38" s="345">
        <v>16640</v>
      </c>
      <c r="L38" s="322"/>
      <c r="M38" s="322"/>
      <c r="N38" s="322"/>
      <c r="O38" s="322"/>
      <c r="P38" s="793"/>
      <c r="Q38" s="322"/>
      <c r="R38">
        <v>2</v>
      </c>
    </row>
    <row r="39" spans="1:18" customFormat="1" ht="90" x14ac:dyDescent="0.25">
      <c r="A39" s="790"/>
      <c r="B39" s="322"/>
      <c r="C39" s="322"/>
      <c r="D39" s="322" t="s">
        <v>3788</v>
      </c>
      <c r="E39" s="322" t="s">
        <v>4544</v>
      </c>
      <c r="F39" s="320">
        <v>796</v>
      </c>
      <c r="G39" s="320" t="s">
        <v>17</v>
      </c>
      <c r="H39" s="530">
        <v>35</v>
      </c>
      <c r="I39" s="322" t="s">
        <v>355</v>
      </c>
      <c r="J39" s="322" t="s">
        <v>2789</v>
      </c>
      <c r="K39" s="345">
        <v>14875</v>
      </c>
      <c r="L39" s="322"/>
      <c r="M39" s="322"/>
      <c r="N39" s="322"/>
      <c r="O39" s="322"/>
      <c r="P39" s="793"/>
      <c r="Q39" s="322"/>
      <c r="R39">
        <v>2</v>
      </c>
    </row>
    <row r="40" spans="1:18" customFormat="1" ht="45" x14ac:dyDescent="0.25">
      <c r="A40" s="790"/>
      <c r="B40" s="322"/>
      <c r="C40" s="322"/>
      <c r="D40" s="322" t="s">
        <v>3789</v>
      </c>
      <c r="E40" s="322" t="s">
        <v>4545</v>
      </c>
      <c r="F40" s="320">
        <v>796</v>
      </c>
      <c r="G40" s="320" t="s">
        <v>17</v>
      </c>
      <c r="H40" s="530">
        <v>6</v>
      </c>
      <c r="I40" s="322" t="s">
        <v>355</v>
      </c>
      <c r="J40" s="322" t="s">
        <v>2789</v>
      </c>
      <c r="K40" s="345">
        <v>3720</v>
      </c>
      <c r="L40" s="322"/>
      <c r="M40" s="322"/>
      <c r="N40" s="322"/>
      <c r="O40" s="322"/>
      <c r="P40" s="793"/>
      <c r="Q40" s="322"/>
      <c r="R40">
        <v>2</v>
      </c>
    </row>
    <row r="41" spans="1:18" customFormat="1" x14ac:dyDescent="0.25">
      <c r="A41" s="790"/>
      <c r="B41" s="322"/>
      <c r="C41" s="322"/>
      <c r="D41" s="322" t="s">
        <v>3790</v>
      </c>
      <c r="E41" s="322"/>
      <c r="F41" s="320">
        <v>796</v>
      </c>
      <c r="G41" s="320" t="s">
        <v>17</v>
      </c>
      <c r="H41" s="530">
        <v>118</v>
      </c>
      <c r="I41" s="322" t="s">
        <v>355</v>
      </c>
      <c r="J41" s="322" t="s">
        <v>2789</v>
      </c>
      <c r="K41" s="345">
        <v>94400</v>
      </c>
      <c r="L41" s="322"/>
      <c r="M41" s="322"/>
      <c r="N41" s="322"/>
      <c r="O41" s="322"/>
      <c r="P41" s="793"/>
      <c r="Q41" s="322"/>
      <c r="R41">
        <v>2</v>
      </c>
    </row>
    <row r="42" spans="1:18" customFormat="1" x14ac:dyDescent="0.25">
      <c r="A42" s="790"/>
      <c r="B42" s="322"/>
      <c r="C42" s="322"/>
      <c r="D42" s="322" t="s">
        <v>3791</v>
      </c>
      <c r="E42" s="322"/>
      <c r="F42" s="320">
        <v>796</v>
      </c>
      <c r="G42" s="320" t="s">
        <v>17</v>
      </c>
      <c r="H42" s="530">
        <v>50</v>
      </c>
      <c r="I42" s="322" t="s">
        <v>355</v>
      </c>
      <c r="J42" s="322" t="s">
        <v>2789</v>
      </c>
      <c r="K42" s="345">
        <v>60000</v>
      </c>
      <c r="L42" s="322"/>
      <c r="M42" s="322"/>
      <c r="N42" s="322"/>
      <c r="O42" s="322"/>
      <c r="P42" s="793"/>
      <c r="Q42" s="322"/>
      <c r="R42">
        <v>2</v>
      </c>
    </row>
    <row r="43" spans="1:18" customFormat="1" ht="30" x14ac:dyDescent="0.25">
      <c r="A43" s="790"/>
      <c r="B43" s="322"/>
      <c r="C43" s="322"/>
      <c r="D43" s="322" t="s">
        <v>3792</v>
      </c>
      <c r="E43" s="322" t="s">
        <v>3793</v>
      </c>
      <c r="F43" s="320">
        <v>796</v>
      </c>
      <c r="G43" s="320" t="s">
        <v>17</v>
      </c>
      <c r="H43" s="530">
        <v>409</v>
      </c>
      <c r="I43" s="322" t="s">
        <v>355</v>
      </c>
      <c r="J43" s="322" t="s">
        <v>2789</v>
      </c>
      <c r="K43" s="345">
        <v>53170</v>
      </c>
      <c r="L43" s="322"/>
      <c r="M43" s="322"/>
      <c r="N43" s="322"/>
      <c r="O43" s="322"/>
      <c r="P43" s="793"/>
      <c r="Q43" s="322"/>
      <c r="R43">
        <v>2</v>
      </c>
    </row>
    <row r="44" spans="1:18" customFormat="1" ht="75" x14ac:dyDescent="0.25">
      <c r="A44" s="790"/>
      <c r="B44" s="322"/>
      <c r="C44" s="322"/>
      <c r="D44" s="322" t="s">
        <v>3794</v>
      </c>
      <c r="E44" s="322" t="s">
        <v>4546</v>
      </c>
      <c r="F44" s="320">
        <v>796</v>
      </c>
      <c r="G44" s="320" t="s">
        <v>17</v>
      </c>
      <c r="H44" s="530">
        <v>2</v>
      </c>
      <c r="I44" s="322" t="s">
        <v>355</v>
      </c>
      <c r="J44" s="322" t="s">
        <v>2789</v>
      </c>
      <c r="K44" s="345">
        <v>1080</v>
      </c>
      <c r="L44" s="322"/>
      <c r="M44" s="322"/>
      <c r="N44" s="322"/>
      <c r="O44" s="322"/>
      <c r="P44" s="793"/>
      <c r="Q44" s="322"/>
      <c r="R44">
        <v>2</v>
      </c>
    </row>
    <row r="45" spans="1:18" customFormat="1" ht="30" x14ac:dyDescent="0.25">
      <c r="A45" s="790"/>
      <c r="B45" s="322"/>
      <c r="C45" s="322"/>
      <c r="D45" s="322" t="s">
        <v>3795</v>
      </c>
      <c r="E45" s="322" t="s">
        <v>3796</v>
      </c>
      <c r="F45" s="320">
        <v>796</v>
      </c>
      <c r="G45" s="320" t="s">
        <v>17</v>
      </c>
      <c r="H45" s="530">
        <v>10</v>
      </c>
      <c r="I45" s="322" t="s">
        <v>355</v>
      </c>
      <c r="J45" s="322" t="s">
        <v>2789</v>
      </c>
      <c r="K45" s="345">
        <v>7160</v>
      </c>
      <c r="L45" s="322"/>
      <c r="M45" s="322"/>
      <c r="N45" s="322"/>
      <c r="O45" s="322"/>
      <c r="P45" s="793"/>
      <c r="Q45" s="322"/>
      <c r="R45">
        <v>2</v>
      </c>
    </row>
    <row r="46" spans="1:18" customFormat="1" ht="75" x14ac:dyDescent="0.25">
      <c r="A46" s="790"/>
      <c r="B46" s="322"/>
      <c r="C46" s="322"/>
      <c r="D46" s="322" t="s">
        <v>3797</v>
      </c>
      <c r="E46" s="322" t="s">
        <v>4547</v>
      </c>
      <c r="F46" s="320">
        <v>796</v>
      </c>
      <c r="G46" s="320" t="s">
        <v>17</v>
      </c>
      <c r="H46" s="530">
        <v>1</v>
      </c>
      <c r="I46" s="322" t="s">
        <v>355</v>
      </c>
      <c r="J46" s="322" t="s">
        <v>2789</v>
      </c>
      <c r="K46" s="345">
        <v>1100</v>
      </c>
      <c r="L46" s="322"/>
      <c r="M46" s="322"/>
      <c r="N46" s="322"/>
      <c r="O46" s="322"/>
      <c r="P46" s="793"/>
      <c r="Q46" s="322"/>
      <c r="R46">
        <v>2</v>
      </c>
    </row>
    <row r="47" spans="1:18" customFormat="1" x14ac:dyDescent="0.25">
      <c r="A47" s="790"/>
      <c r="B47" s="322"/>
      <c r="C47" s="322"/>
      <c r="D47" s="322" t="s">
        <v>3798</v>
      </c>
      <c r="E47" s="322" t="s">
        <v>3799</v>
      </c>
      <c r="F47" s="320">
        <v>796</v>
      </c>
      <c r="G47" s="320" t="s">
        <v>17</v>
      </c>
      <c r="H47" s="530">
        <v>25</v>
      </c>
      <c r="I47" s="322" t="s">
        <v>355</v>
      </c>
      <c r="J47" s="322" t="s">
        <v>2789</v>
      </c>
      <c r="K47" s="345">
        <v>62500</v>
      </c>
      <c r="L47" s="322"/>
      <c r="M47" s="322"/>
      <c r="N47" s="322"/>
      <c r="O47" s="322"/>
      <c r="P47" s="793"/>
      <c r="Q47" s="322"/>
      <c r="R47">
        <v>2</v>
      </c>
    </row>
    <row r="48" spans="1:18" customFormat="1" ht="60" x14ac:dyDescent="0.25">
      <c r="A48" s="790"/>
      <c r="B48" s="322"/>
      <c r="C48" s="322"/>
      <c r="D48" s="322" t="s">
        <v>3800</v>
      </c>
      <c r="E48" s="322" t="s">
        <v>3801</v>
      </c>
      <c r="F48" s="320">
        <v>796</v>
      </c>
      <c r="G48" s="320" t="s">
        <v>17</v>
      </c>
      <c r="H48" s="530">
        <v>14</v>
      </c>
      <c r="I48" s="322" t="s">
        <v>355</v>
      </c>
      <c r="J48" s="322" t="s">
        <v>2789</v>
      </c>
      <c r="K48" s="345">
        <v>3430</v>
      </c>
      <c r="L48" s="322"/>
      <c r="M48" s="322"/>
      <c r="N48" s="322"/>
      <c r="O48" s="322"/>
      <c r="P48" s="793"/>
      <c r="Q48" s="322"/>
      <c r="R48">
        <v>2</v>
      </c>
    </row>
    <row r="49" spans="1:18" customFormat="1" ht="75" x14ac:dyDescent="0.25">
      <c r="A49" s="790"/>
      <c r="B49" s="322"/>
      <c r="C49" s="322"/>
      <c r="D49" s="322" t="s">
        <v>3802</v>
      </c>
      <c r="E49" s="322" t="s">
        <v>4548</v>
      </c>
      <c r="F49" s="320">
        <v>796</v>
      </c>
      <c r="G49" s="320" t="s">
        <v>17</v>
      </c>
      <c r="H49" s="530">
        <v>9</v>
      </c>
      <c r="I49" s="322" t="s">
        <v>355</v>
      </c>
      <c r="J49" s="322" t="s">
        <v>2789</v>
      </c>
      <c r="K49" s="345">
        <v>14337</v>
      </c>
      <c r="L49" s="322"/>
      <c r="M49" s="322"/>
      <c r="N49" s="322"/>
      <c r="O49" s="322"/>
      <c r="P49" s="793"/>
      <c r="Q49" s="322"/>
      <c r="R49">
        <v>2</v>
      </c>
    </row>
    <row r="50" spans="1:18" customFormat="1" ht="105" x14ac:dyDescent="0.25">
      <c r="A50" s="790"/>
      <c r="B50" s="322"/>
      <c r="C50" s="322"/>
      <c r="D50" s="322" t="s">
        <v>3803</v>
      </c>
      <c r="E50" s="322" t="s">
        <v>4549</v>
      </c>
      <c r="F50" s="320">
        <v>796</v>
      </c>
      <c r="G50" s="320" t="s">
        <v>17</v>
      </c>
      <c r="H50" s="530">
        <v>26</v>
      </c>
      <c r="I50" s="322" t="s">
        <v>355</v>
      </c>
      <c r="J50" s="322" t="s">
        <v>2789</v>
      </c>
      <c r="K50" s="345">
        <v>122720</v>
      </c>
      <c r="L50" s="322"/>
      <c r="M50" s="322"/>
      <c r="N50" s="322"/>
      <c r="O50" s="322"/>
      <c r="P50" s="793"/>
      <c r="Q50" s="322"/>
      <c r="R50">
        <v>2</v>
      </c>
    </row>
    <row r="51" spans="1:18" customFormat="1" ht="75" x14ac:dyDescent="0.25">
      <c r="A51" s="791"/>
      <c r="B51" s="322"/>
      <c r="C51" s="322"/>
      <c r="D51" s="322" t="s">
        <v>3804</v>
      </c>
      <c r="E51" s="322" t="s">
        <v>3805</v>
      </c>
      <c r="F51" s="320">
        <v>796</v>
      </c>
      <c r="G51" s="320" t="s">
        <v>17</v>
      </c>
      <c r="H51" s="530">
        <v>11</v>
      </c>
      <c r="I51" s="322" t="s">
        <v>355</v>
      </c>
      <c r="J51" s="322" t="s">
        <v>2789</v>
      </c>
      <c r="K51" s="345">
        <v>25058</v>
      </c>
      <c r="L51" s="322"/>
      <c r="M51" s="322"/>
      <c r="N51" s="322"/>
      <c r="O51" s="322"/>
      <c r="P51" s="794"/>
      <c r="Q51" s="322"/>
      <c r="R51">
        <v>2</v>
      </c>
    </row>
    <row r="52" spans="1:18" s="289" customFormat="1" ht="39" customHeight="1" x14ac:dyDescent="0.25">
      <c r="A52" s="795">
        <v>27</v>
      </c>
      <c r="B52" s="255" t="s">
        <v>200</v>
      </c>
      <c r="C52" s="255" t="s">
        <v>177</v>
      </c>
      <c r="D52" s="255" t="s">
        <v>2166</v>
      </c>
      <c r="E52" s="255" t="s">
        <v>3482</v>
      </c>
      <c r="F52" s="331">
        <v>796</v>
      </c>
      <c r="G52" s="255" t="s">
        <v>17</v>
      </c>
      <c r="H52" s="678">
        <v>128</v>
      </c>
      <c r="I52" s="255" t="s">
        <v>1230</v>
      </c>
      <c r="J52" s="331" t="s">
        <v>4550</v>
      </c>
      <c r="K52" s="341">
        <v>2344947.5699999998</v>
      </c>
      <c r="L52" s="331" t="s">
        <v>57</v>
      </c>
      <c r="M52" s="331" t="s">
        <v>2453</v>
      </c>
      <c r="N52" s="331" t="s">
        <v>22</v>
      </c>
      <c r="O52" s="331" t="s">
        <v>23</v>
      </c>
      <c r="P52" s="905" t="s">
        <v>4551</v>
      </c>
      <c r="Q52" s="903" t="s">
        <v>4552</v>
      </c>
    </row>
    <row r="53" spans="1:18" s="289" customFormat="1" ht="25.5" customHeight="1" x14ac:dyDescent="0.25">
      <c r="A53" s="796"/>
      <c r="B53" s="256"/>
      <c r="C53" s="256"/>
      <c r="D53" s="256" t="s">
        <v>4553</v>
      </c>
      <c r="E53" s="256" t="s">
        <v>4554</v>
      </c>
      <c r="F53" s="335">
        <v>796</v>
      </c>
      <c r="G53" s="335" t="s">
        <v>17</v>
      </c>
      <c r="H53" s="563">
        <v>1</v>
      </c>
      <c r="I53" s="256" t="s">
        <v>1230</v>
      </c>
      <c r="J53" s="335" t="s">
        <v>2835</v>
      </c>
      <c r="K53" s="342">
        <v>89495.34</v>
      </c>
      <c r="L53" s="335"/>
      <c r="M53" s="335"/>
      <c r="N53" s="335"/>
      <c r="O53" s="335"/>
      <c r="P53" s="906"/>
      <c r="Q53" s="904"/>
    </row>
    <row r="54" spans="1:18" s="289" customFormat="1" ht="48" customHeight="1" x14ac:dyDescent="0.25">
      <c r="A54" s="796"/>
      <c r="B54" s="256"/>
      <c r="C54" s="256"/>
      <c r="D54" s="256" t="s">
        <v>4555</v>
      </c>
      <c r="E54" s="256" t="s">
        <v>4556</v>
      </c>
      <c r="F54" s="335">
        <v>796</v>
      </c>
      <c r="G54" s="335" t="s">
        <v>17</v>
      </c>
      <c r="H54" s="563">
        <v>2</v>
      </c>
      <c r="I54" s="256" t="s">
        <v>1230</v>
      </c>
      <c r="J54" s="335" t="s">
        <v>2787</v>
      </c>
      <c r="K54" s="342">
        <v>126831.36</v>
      </c>
      <c r="L54" s="335"/>
      <c r="M54" s="335"/>
      <c r="N54" s="335"/>
      <c r="O54" s="335"/>
      <c r="P54" s="906"/>
      <c r="Q54" s="904"/>
    </row>
    <row r="55" spans="1:18" s="289" customFormat="1" ht="65.25" customHeight="1" x14ac:dyDescent="0.25">
      <c r="A55" s="796"/>
      <c r="B55" s="256"/>
      <c r="C55" s="256"/>
      <c r="D55" s="256" t="s">
        <v>4557</v>
      </c>
      <c r="E55" s="256" t="s">
        <v>4558</v>
      </c>
      <c r="F55" s="335">
        <v>796</v>
      </c>
      <c r="G55" s="335" t="s">
        <v>17</v>
      </c>
      <c r="H55" s="563">
        <v>5</v>
      </c>
      <c r="I55" s="256" t="s">
        <v>1230</v>
      </c>
      <c r="J55" s="335" t="s">
        <v>2835</v>
      </c>
      <c r="K55" s="342">
        <v>15641.95</v>
      </c>
      <c r="L55" s="335"/>
      <c r="M55" s="335"/>
      <c r="N55" s="335"/>
      <c r="O55" s="335"/>
      <c r="P55" s="906"/>
      <c r="Q55" s="256"/>
    </row>
    <row r="56" spans="1:18" s="289" customFormat="1" ht="51.75" customHeight="1" x14ac:dyDescent="0.25">
      <c r="A56" s="796"/>
      <c r="B56" s="256"/>
      <c r="C56" s="256"/>
      <c r="D56" s="256" t="s">
        <v>4559</v>
      </c>
      <c r="E56" s="256" t="s">
        <v>4560</v>
      </c>
      <c r="F56" s="335">
        <v>796</v>
      </c>
      <c r="G56" s="335" t="s">
        <v>17</v>
      </c>
      <c r="H56" s="563">
        <v>1</v>
      </c>
      <c r="I56" s="256" t="s">
        <v>1230</v>
      </c>
      <c r="J56" s="335" t="s">
        <v>2835</v>
      </c>
      <c r="K56" s="342">
        <v>126188.14</v>
      </c>
      <c r="L56" s="335"/>
      <c r="M56" s="335"/>
      <c r="N56" s="335"/>
      <c r="O56" s="335"/>
      <c r="P56" s="906"/>
      <c r="Q56" s="256"/>
    </row>
    <row r="57" spans="1:18" s="289" customFormat="1" ht="39" customHeight="1" x14ac:dyDescent="0.25">
      <c r="A57" s="796"/>
      <c r="B57" s="256"/>
      <c r="C57" s="256"/>
      <c r="D57" s="256" t="s">
        <v>4561</v>
      </c>
      <c r="E57" s="256" t="s">
        <v>4562</v>
      </c>
      <c r="F57" s="335">
        <v>796</v>
      </c>
      <c r="G57" s="335" t="s">
        <v>17</v>
      </c>
      <c r="H57" s="563">
        <v>10</v>
      </c>
      <c r="I57" s="256" t="s">
        <v>1230</v>
      </c>
      <c r="J57" s="335" t="s">
        <v>2835</v>
      </c>
      <c r="K57" s="342">
        <v>63737.3</v>
      </c>
      <c r="L57" s="335"/>
      <c r="M57" s="335"/>
      <c r="N57" s="335"/>
      <c r="O57" s="335"/>
      <c r="P57" s="906"/>
      <c r="Q57" s="256"/>
    </row>
    <row r="58" spans="1:18" s="289" customFormat="1" ht="27.75" customHeight="1" x14ac:dyDescent="0.25">
      <c r="A58" s="796"/>
      <c r="B58" s="256"/>
      <c r="C58" s="256"/>
      <c r="D58" s="256" t="s">
        <v>4563</v>
      </c>
      <c r="E58" s="256" t="s">
        <v>4564</v>
      </c>
      <c r="F58" s="335">
        <v>796</v>
      </c>
      <c r="G58" s="335" t="s">
        <v>17</v>
      </c>
      <c r="H58" s="563">
        <v>49</v>
      </c>
      <c r="I58" s="256" t="s">
        <v>1230</v>
      </c>
      <c r="J58" s="335" t="s">
        <v>2832</v>
      </c>
      <c r="K58" s="342">
        <v>268761.08</v>
      </c>
      <c r="L58" s="335"/>
      <c r="M58" s="335"/>
      <c r="N58" s="335"/>
      <c r="O58" s="335"/>
      <c r="P58" s="906"/>
      <c r="Q58" s="256"/>
    </row>
    <row r="59" spans="1:18" s="289" customFormat="1" ht="25.5" customHeight="1" x14ac:dyDescent="0.25">
      <c r="A59" s="796"/>
      <c r="B59" s="256"/>
      <c r="C59" s="256"/>
      <c r="D59" s="256" t="s">
        <v>4565</v>
      </c>
      <c r="E59" s="256" t="s">
        <v>4566</v>
      </c>
      <c r="F59" s="335">
        <v>796</v>
      </c>
      <c r="G59" s="335" t="s">
        <v>17</v>
      </c>
      <c r="H59" s="563">
        <v>49</v>
      </c>
      <c r="I59" s="256" t="s">
        <v>1230</v>
      </c>
      <c r="J59" s="335" t="s">
        <v>2787</v>
      </c>
      <c r="K59" s="342">
        <v>383943.91</v>
      </c>
      <c r="L59" s="335"/>
      <c r="M59" s="335"/>
      <c r="N59" s="335"/>
      <c r="O59" s="335"/>
      <c r="P59" s="906"/>
      <c r="Q59" s="256"/>
    </row>
    <row r="60" spans="1:18" s="289" customFormat="1" ht="37.5" customHeight="1" x14ac:dyDescent="0.25">
      <c r="A60" s="796"/>
      <c r="B60" s="256"/>
      <c r="C60" s="256"/>
      <c r="D60" s="256" t="s">
        <v>4567</v>
      </c>
      <c r="E60" s="256" t="s">
        <v>4568</v>
      </c>
      <c r="F60" s="335">
        <v>796</v>
      </c>
      <c r="G60" s="335" t="s">
        <v>17</v>
      </c>
      <c r="H60" s="563">
        <v>1</v>
      </c>
      <c r="I60" s="256" t="s">
        <v>1230</v>
      </c>
      <c r="J60" s="335" t="s">
        <v>2832</v>
      </c>
      <c r="K60" s="342">
        <v>83235.64</v>
      </c>
      <c r="L60" s="335"/>
      <c r="M60" s="335"/>
      <c r="N60" s="335"/>
      <c r="O60" s="335"/>
      <c r="P60" s="906"/>
      <c r="Q60" s="256"/>
    </row>
    <row r="61" spans="1:18" s="289" customFormat="1" ht="38.25" customHeight="1" x14ac:dyDescent="0.25">
      <c r="A61" s="796"/>
      <c r="B61" s="256"/>
      <c r="C61" s="256"/>
      <c r="D61" s="256" t="s">
        <v>4569</v>
      </c>
      <c r="E61" s="256" t="s">
        <v>4570</v>
      </c>
      <c r="F61" s="335">
        <v>796</v>
      </c>
      <c r="G61" s="335" t="s">
        <v>17</v>
      </c>
      <c r="H61" s="563">
        <v>1</v>
      </c>
      <c r="I61" s="256" t="s">
        <v>1230</v>
      </c>
      <c r="J61" s="335" t="s">
        <v>2832</v>
      </c>
      <c r="K61" s="342">
        <v>118908.05</v>
      </c>
      <c r="L61" s="335"/>
      <c r="M61" s="335"/>
      <c r="N61" s="335"/>
      <c r="O61" s="335"/>
      <c r="P61" s="906"/>
      <c r="Q61" s="256"/>
    </row>
    <row r="62" spans="1:18" s="289" customFormat="1" ht="60" x14ac:dyDescent="0.25">
      <c r="A62" s="796"/>
      <c r="B62" s="256"/>
      <c r="C62" s="256"/>
      <c r="D62" s="256" t="s">
        <v>4571</v>
      </c>
      <c r="E62" s="256" t="s">
        <v>4572</v>
      </c>
      <c r="F62" s="335">
        <v>796</v>
      </c>
      <c r="G62" s="335" t="s">
        <v>17</v>
      </c>
      <c r="H62" s="563">
        <v>1</v>
      </c>
      <c r="I62" s="256" t="s">
        <v>1230</v>
      </c>
      <c r="J62" s="335" t="s">
        <v>2787</v>
      </c>
      <c r="K62" s="342">
        <v>172979.49</v>
      </c>
      <c r="L62" s="335"/>
      <c r="M62" s="335"/>
      <c r="N62" s="335"/>
      <c r="O62" s="335"/>
      <c r="P62" s="906"/>
      <c r="Q62" s="256"/>
    </row>
    <row r="63" spans="1:18" s="289" customFormat="1" ht="45" x14ac:dyDescent="0.25">
      <c r="A63" s="796"/>
      <c r="B63" s="256"/>
      <c r="C63" s="256"/>
      <c r="D63" s="256" t="s">
        <v>4573</v>
      </c>
      <c r="E63" s="256" t="s">
        <v>4574</v>
      </c>
      <c r="F63" s="335">
        <v>796</v>
      </c>
      <c r="G63" s="335" t="s">
        <v>17</v>
      </c>
      <c r="H63" s="563">
        <v>1</v>
      </c>
      <c r="I63" s="256" t="s">
        <v>1230</v>
      </c>
      <c r="J63" s="335" t="s">
        <v>2787</v>
      </c>
      <c r="K63" s="342">
        <v>247113.56</v>
      </c>
      <c r="L63" s="335"/>
      <c r="M63" s="335"/>
      <c r="N63" s="335"/>
      <c r="O63" s="335"/>
      <c r="P63" s="906"/>
      <c r="Q63" s="256"/>
    </row>
    <row r="64" spans="1:18" s="289" customFormat="1" ht="45" x14ac:dyDescent="0.25">
      <c r="A64" s="796"/>
      <c r="B64" s="256"/>
      <c r="C64" s="256"/>
      <c r="D64" s="256" t="s">
        <v>4575</v>
      </c>
      <c r="E64" s="256" t="s">
        <v>4576</v>
      </c>
      <c r="F64" s="335">
        <v>796</v>
      </c>
      <c r="G64" s="335" t="s">
        <v>17</v>
      </c>
      <c r="H64" s="563">
        <v>1</v>
      </c>
      <c r="I64" s="256" t="s">
        <v>1230</v>
      </c>
      <c r="J64" s="335" t="s">
        <v>2835</v>
      </c>
      <c r="K64" s="342">
        <v>83235.64</v>
      </c>
      <c r="L64" s="335"/>
      <c r="M64" s="335"/>
      <c r="N64" s="335"/>
      <c r="O64" s="335"/>
      <c r="P64" s="906"/>
      <c r="Q64" s="256"/>
    </row>
    <row r="65" spans="1:17" s="289" customFormat="1" ht="45" x14ac:dyDescent="0.25">
      <c r="A65" s="796"/>
      <c r="B65" s="256"/>
      <c r="C65" s="256"/>
      <c r="D65" s="256" t="s">
        <v>4577</v>
      </c>
      <c r="E65" s="256" t="s">
        <v>4578</v>
      </c>
      <c r="F65" s="335">
        <v>796</v>
      </c>
      <c r="G65" s="335" t="s">
        <v>17</v>
      </c>
      <c r="H65" s="563">
        <v>1</v>
      </c>
      <c r="I65" s="256" t="s">
        <v>1230</v>
      </c>
      <c r="J65" s="335" t="s">
        <v>2832</v>
      </c>
      <c r="K65" s="342">
        <v>118908.05</v>
      </c>
      <c r="L65" s="335"/>
      <c r="M65" s="335"/>
      <c r="N65" s="335"/>
      <c r="O65" s="335"/>
      <c r="P65" s="906"/>
      <c r="Q65" s="256"/>
    </row>
    <row r="66" spans="1:17" s="289" customFormat="1" ht="30" x14ac:dyDescent="0.25">
      <c r="A66" s="796"/>
      <c r="B66" s="256"/>
      <c r="C66" s="256"/>
      <c r="D66" s="256" t="s">
        <v>4579</v>
      </c>
      <c r="E66" s="256" t="s">
        <v>4580</v>
      </c>
      <c r="F66" s="335">
        <v>796</v>
      </c>
      <c r="G66" s="335" t="s">
        <v>17</v>
      </c>
      <c r="H66" s="563">
        <v>1</v>
      </c>
      <c r="I66" s="256" t="s">
        <v>1230</v>
      </c>
      <c r="J66" s="335" t="s">
        <v>2787</v>
      </c>
      <c r="K66" s="342">
        <v>14589.41</v>
      </c>
      <c r="L66" s="335"/>
      <c r="M66" s="335"/>
      <c r="N66" s="335"/>
      <c r="O66" s="335"/>
      <c r="P66" s="906"/>
      <c r="Q66" s="256"/>
    </row>
    <row r="67" spans="1:17" s="289" customFormat="1" ht="45" x14ac:dyDescent="0.25">
      <c r="A67" s="796"/>
      <c r="B67" s="256"/>
      <c r="C67" s="256"/>
      <c r="D67" s="256" t="s">
        <v>4581</v>
      </c>
      <c r="E67" s="256" t="s">
        <v>4582</v>
      </c>
      <c r="F67" s="335">
        <v>796</v>
      </c>
      <c r="G67" s="335" t="s">
        <v>17</v>
      </c>
      <c r="H67" s="563">
        <v>1</v>
      </c>
      <c r="I67" s="256" t="s">
        <v>1230</v>
      </c>
      <c r="J67" s="335" t="s">
        <v>2787</v>
      </c>
      <c r="K67" s="342">
        <v>27056.19</v>
      </c>
      <c r="L67" s="335"/>
      <c r="M67" s="335"/>
      <c r="N67" s="335"/>
      <c r="O67" s="335"/>
      <c r="P67" s="906"/>
      <c r="Q67" s="256"/>
    </row>
    <row r="68" spans="1:17" s="289" customFormat="1" ht="45" x14ac:dyDescent="0.25">
      <c r="A68" s="796"/>
      <c r="B68" s="256"/>
      <c r="C68" s="256"/>
      <c r="D68" s="256" t="s">
        <v>4583</v>
      </c>
      <c r="E68" s="256" t="s">
        <v>4584</v>
      </c>
      <c r="F68" s="335">
        <v>796</v>
      </c>
      <c r="G68" s="335" t="s">
        <v>17</v>
      </c>
      <c r="H68" s="563">
        <v>1</v>
      </c>
      <c r="I68" s="256" t="s">
        <v>1230</v>
      </c>
      <c r="J68" s="335" t="s">
        <v>2787</v>
      </c>
      <c r="K68" s="342">
        <v>38651.69</v>
      </c>
      <c r="L68" s="335"/>
      <c r="M68" s="335"/>
      <c r="N68" s="335"/>
      <c r="O68" s="335"/>
      <c r="P68" s="906"/>
      <c r="Q68" s="256"/>
    </row>
    <row r="69" spans="1:17" s="289" customFormat="1" ht="105" x14ac:dyDescent="0.25">
      <c r="A69" s="796"/>
      <c r="B69" s="256"/>
      <c r="C69" s="256"/>
      <c r="D69" s="256" t="s">
        <v>4585</v>
      </c>
      <c r="E69" s="256" t="s">
        <v>4586</v>
      </c>
      <c r="F69" s="335">
        <v>796</v>
      </c>
      <c r="G69" s="335" t="s">
        <v>17</v>
      </c>
      <c r="H69" s="563">
        <v>1</v>
      </c>
      <c r="I69" s="256" t="s">
        <v>1230</v>
      </c>
      <c r="J69" s="335" t="s">
        <v>2832</v>
      </c>
      <c r="K69" s="342">
        <v>256732.63</v>
      </c>
      <c r="L69" s="335"/>
      <c r="M69" s="335"/>
      <c r="N69" s="335"/>
      <c r="O69" s="335"/>
      <c r="P69" s="906"/>
      <c r="Q69" s="256"/>
    </row>
    <row r="70" spans="1:17" s="289" customFormat="1" ht="105" x14ac:dyDescent="0.25">
      <c r="A70" s="799"/>
      <c r="B70" s="256"/>
      <c r="C70" s="256"/>
      <c r="D70" s="256" t="s">
        <v>4587</v>
      </c>
      <c r="E70" s="256" t="s">
        <v>4588</v>
      </c>
      <c r="F70" s="335">
        <v>796</v>
      </c>
      <c r="G70" s="335" t="s">
        <v>17</v>
      </c>
      <c r="H70" s="563">
        <v>1</v>
      </c>
      <c r="I70" s="256" t="s">
        <v>1230</v>
      </c>
      <c r="J70" s="335" t="s">
        <v>2832</v>
      </c>
      <c r="K70" s="342">
        <v>108938.14</v>
      </c>
      <c r="L70" s="335"/>
      <c r="M70" s="335"/>
      <c r="N70" s="335"/>
      <c r="O70" s="335"/>
      <c r="P70" s="907"/>
      <c r="Q70" s="256"/>
    </row>
    <row r="71" spans="1:17" s="288" customFormat="1" ht="42.75" x14ac:dyDescent="0.25">
      <c r="A71" s="789">
        <v>28</v>
      </c>
      <c r="B71" s="317" t="s">
        <v>200</v>
      </c>
      <c r="C71" s="317" t="s">
        <v>177</v>
      </c>
      <c r="D71" s="317" t="s">
        <v>2170</v>
      </c>
      <c r="E71" s="317" t="s">
        <v>3482</v>
      </c>
      <c r="F71" s="318">
        <v>796</v>
      </c>
      <c r="G71" s="317" t="s">
        <v>17</v>
      </c>
      <c r="H71" s="676">
        <v>178</v>
      </c>
      <c r="I71" s="317" t="s">
        <v>355</v>
      </c>
      <c r="J71" s="318" t="s">
        <v>2831</v>
      </c>
      <c r="K71" s="344">
        <v>1154166.45</v>
      </c>
      <c r="L71" s="318" t="s">
        <v>57</v>
      </c>
      <c r="M71" s="318" t="s">
        <v>30</v>
      </c>
      <c r="N71" s="318" t="s">
        <v>22</v>
      </c>
      <c r="O71" s="318" t="s">
        <v>23</v>
      </c>
      <c r="P71" s="792" t="s">
        <v>4589</v>
      </c>
      <c r="Q71" s="908" t="s">
        <v>4552</v>
      </c>
    </row>
    <row r="72" spans="1:17" s="288" customFormat="1" ht="30" x14ac:dyDescent="0.25">
      <c r="A72" s="790"/>
      <c r="B72" s="322"/>
      <c r="C72" s="322"/>
      <c r="D72" s="322" t="s">
        <v>897</v>
      </c>
      <c r="E72" s="322" t="s">
        <v>153</v>
      </c>
      <c r="F72" s="320">
        <v>796</v>
      </c>
      <c r="G72" s="320" t="s">
        <v>17</v>
      </c>
      <c r="H72" s="530">
        <v>5</v>
      </c>
      <c r="I72" s="322" t="s">
        <v>355</v>
      </c>
      <c r="J72" s="320" t="s">
        <v>2789</v>
      </c>
      <c r="K72" s="345">
        <v>1150</v>
      </c>
      <c r="L72" s="320"/>
      <c r="M72" s="320"/>
      <c r="N72" s="320"/>
      <c r="O72" s="320"/>
      <c r="P72" s="793"/>
      <c r="Q72" s="909"/>
    </row>
    <row r="73" spans="1:17" s="288" customFormat="1" ht="30" x14ac:dyDescent="0.25">
      <c r="A73" s="790"/>
      <c r="B73" s="322"/>
      <c r="C73" s="322"/>
      <c r="D73" s="322" t="s">
        <v>2171</v>
      </c>
      <c r="E73" s="322" t="s">
        <v>153</v>
      </c>
      <c r="F73" s="320">
        <v>796</v>
      </c>
      <c r="G73" s="320" t="s">
        <v>17</v>
      </c>
      <c r="H73" s="530">
        <v>2</v>
      </c>
      <c r="I73" s="322" t="s">
        <v>355</v>
      </c>
      <c r="J73" s="320" t="s">
        <v>2789</v>
      </c>
      <c r="K73" s="345">
        <v>38870</v>
      </c>
      <c r="L73" s="320"/>
      <c r="M73" s="320"/>
      <c r="N73" s="320"/>
      <c r="O73" s="320"/>
      <c r="P73" s="793"/>
      <c r="Q73" s="909"/>
    </row>
    <row r="74" spans="1:17" s="288" customFormat="1" ht="30" x14ac:dyDescent="0.25">
      <c r="A74" s="790"/>
      <c r="B74" s="322"/>
      <c r="C74" s="322"/>
      <c r="D74" s="322" t="s">
        <v>2172</v>
      </c>
      <c r="E74" s="322" t="s">
        <v>153</v>
      </c>
      <c r="F74" s="320">
        <v>796</v>
      </c>
      <c r="G74" s="320" t="s">
        <v>17</v>
      </c>
      <c r="H74" s="530">
        <v>4</v>
      </c>
      <c r="I74" s="322" t="s">
        <v>355</v>
      </c>
      <c r="J74" s="320" t="s">
        <v>2789</v>
      </c>
      <c r="K74" s="345">
        <v>16000</v>
      </c>
      <c r="L74" s="320"/>
      <c r="M74" s="320"/>
      <c r="N74" s="320"/>
      <c r="O74" s="320"/>
      <c r="P74" s="793"/>
      <c r="Q74" s="910"/>
    </row>
    <row r="75" spans="1:17" s="288" customFormat="1" ht="30" x14ac:dyDescent="0.25">
      <c r="A75" s="790"/>
      <c r="B75" s="322"/>
      <c r="C75" s="322"/>
      <c r="D75" s="322" t="s">
        <v>2173</v>
      </c>
      <c r="E75" s="322" t="s">
        <v>153</v>
      </c>
      <c r="F75" s="320">
        <v>796</v>
      </c>
      <c r="G75" s="320" t="s">
        <v>17</v>
      </c>
      <c r="H75" s="530">
        <v>1</v>
      </c>
      <c r="I75" s="322" t="s">
        <v>355</v>
      </c>
      <c r="J75" s="320" t="s">
        <v>2789</v>
      </c>
      <c r="K75" s="345">
        <v>575</v>
      </c>
      <c r="L75" s="320"/>
      <c r="M75" s="320"/>
      <c r="N75" s="320"/>
      <c r="O75" s="320"/>
      <c r="P75" s="793"/>
      <c r="Q75" s="322"/>
    </row>
    <row r="76" spans="1:17" s="288" customFormat="1" ht="30" x14ac:dyDescent="0.25">
      <c r="A76" s="790"/>
      <c r="B76" s="322"/>
      <c r="C76" s="322"/>
      <c r="D76" s="322" t="s">
        <v>2174</v>
      </c>
      <c r="E76" s="322" t="s">
        <v>153</v>
      </c>
      <c r="F76" s="320">
        <v>796</v>
      </c>
      <c r="G76" s="320" t="s">
        <v>17</v>
      </c>
      <c r="H76" s="530">
        <v>1</v>
      </c>
      <c r="I76" s="322" t="s">
        <v>355</v>
      </c>
      <c r="J76" s="320" t="s">
        <v>2789</v>
      </c>
      <c r="K76" s="345">
        <v>575</v>
      </c>
      <c r="L76" s="320"/>
      <c r="M76" s="320"/>
      <c r="N76" s="320"/>
      <c r="O76" s="320"/>
      <c r="P76" s="793"/>
      <c r="Q76" s="322"/>
    </row>
    <row r="77" spans="1:17" s="288" customFormat="1" ht="30" x14ac:dyDescent="0.25">
      <c r="A77" s="790"/>
      <c r="B77" s="322"/>
      <c r="C77" s="322"/>
      <c r="D77" s="322" t="s">
        <v>901</v>
      </c>
      <c r="E77" s="322" t="s">
        <v>153</v>
      </c>
      <c r="F77" s="320">
        <v>796</v>
      </c>
      <c r="G77" s="320" t="s">
        <v>17</v>
      </c>
      <c r="H77" s="530">
        <v>100</v>
      </c>
      <c r="I77" s="322" t="s">
        <v>355</v>
      </c>
      <c r="J77" s="320" t="s">
        <v>2789</v>
      </c>
      <c r="K77" s="345">
        <v>400</v>
      </c>
      <c r="L77" s="320"/>
      <c r="M77" s="320"/>
      <c r="N77" s="320"/>
      <c r="O77" s="320"/>
      <c r="P77" s="793"/>
      <c r="Q77" s="322"/>
    </row>
    <row r="78" spans="1:17" s="288" customFormat="1" ht="30" x14ac:dyDescent="0.25">
      <c r="A78" s="790"/>
      <c r="B78" s="322"/>
      <c r="C78" s="322"/>
      <c r="D78" s="322" t="s">
        <v>2175</v>
      </c>
      <c r="E78" s="322" t="s">
        <v>153</v>
      </c>
      <c r="F78" s="320">
        <v>796</v>
      </c>
      <c r="G78" s="320" t="s">
        <v>17</v>
      </c>
      <c r="H78" s="530">
        <v>2</v>
      </c>
      <c r="I78" s="322" t="s">
        <v>355</v>
      </c>
      <c r="J78" s="320" t="s">
        <v>2789</v>
      </c>
      <c r="K78" s="345">
        <v>103500</v>
      </c>
      <c r="L78" s="320"/>
      <c r="M78" s="320"/>
      <c r="N78" s="320"/>
      <c r="O78" s="320"/>
      <c r="P78" s="793"/>
      <c r="Q78" s="322"/>
    </row>
    <row r="79" spans="1:17" s="288" customFormat="1" ht="30" x14ac:dyDescent="0.25">
      <c r="A79" s="790"/>
      <c r="B79" s="322"/>
      <c r="C79" s="322"/>
      <c r="D79" s="322" t="s">
        <v>2176</v>
      </c>
      <c r="E79" s="322" t="s">
        <v>153</v>
      </c>
      <c r="F79" s="320">
        <v>796</v>
      </c>
      <c r="G79" s="320" t="s">
        <v>17</v>
      </c>
      <c r="H79" s="530">
        <v>2</v>
      </c>
      <c r="I79" s="322" t="s">
        <v>355</v>
      </c>
      <c r="J79" s="320" t="s">
        <v>2789</v>
      </c>
      <c r="K79" s="345">
        <v>11600</v>
      </c>
      <c r="L79" s="320"/>
      <c r="M79" s="320"/>
      <c r="N79" s="320"/>
      <c r="O79" s="320"/>
      <c r="P79" s="793"/>
      <c r="Q79" s="322"/>
    </row>
    <row r="80" spans="1:17" s="288" customFormat="1" ht="30" x14ac:dyDescent="0.25">
      <c r="A80" s="790"/>
      <c r="B80" s="322"/>
      <c r="C80" s="322"/>
      <c r="D80" s="322" t="s">
        <v>2177</v>
      </c>
      <c r="E80" s="322" t="s">
        <v>153</v>
      </c>
      <c r="F80" s="320">
        <v>796</v>
      </c>
      <c r="G80" s="320" t="s">
        <v>17</v>
      </c>
      <c r="H80" s="530">
        <v>1</v>
      </c>
      <c r="I80" s="322" t="s">
        <v>355</v>
      </c>
      <c r="J80" s="320" t="s">
        <v>2789</v>
      </c>
      <c r="K80" s="345">
        <v>40000</v>
      </c>
      <c r="L80" s="320"/>
      <c r="M80" s="320"/>
      <c r="N80" s="320"/>
      <c r="O80" s="320"/>
      <c r="P80" s="793"/>
      <c r="Q80" s="322"/>
    </row>
    <row r="81" spans="1:17" s="288" customFormat="1" ht="30" x14ac:dyDescent="0.25">
      <c r="A81" s="790"/>
      <c r="B81" s="322"/>
      <c r="C81" s="322"/>
      <c r="D81" s="322" t="s">
        <v>2178</v>
      </c>
      <c r="E81" s="322" t="s">
        <v>153</v>
      </c>
      <c r="F81" s="320">
        <v>796</v>
      </c>
      <c r="G81" s="320" t="s">
        <v>17</v>
      </c>
      <c r="H81" s="530">
        <v>2</v>
      </c>
      <c r="I81" s="322" t="s">
        <v>355</v>
      </c>
      <c r="J81" s="320" t="s">
        <v>2789</v>
      </c>
      <c r="K81" s="345">
        <v>28300</v>
      </c>
      <c r="L81" s="320"/>
      <c r="M81" s="320"/>
      <c r="N81" s="320"/>
      <c r="O81" s="320"/>
      <c r="P81" s="793"/>
      <c r="Q81" s="322"/>
    </row>
    <row r="82" spans="1:17" s="288" customFormat="1" ht="30" x14ac:dyDescent="0.25">
      <c r="A82" s="790"/>
      <c r="B82" s="322"/>
      <c r="C82" s="322"/>
      <c r="D82" s="322" t="s">
        <v>2179</v>
      </c>
      <c r="E82" s="322" t="s">
        <v>153</v>
      </c>
      <c r="F82" s="320">
        <v>796</v>
      </c>
      <c r="G82" s="320" t="s">
        <v>17</v>
      </c>
      <c r="H82" s="530">
        <v>2</v>
      </c>
      <c r="I82" s="322" t="s">
        <v>355</v>
      </c>
      <c r="J82" s="320" t="s">
        <v>2789</v>
      </c>
      <c r="K82" s="345">
        <v>27980</v>
      </c>
      <c r="L82" s="320"/>
      <c r="M82" s="320"/>
      <c r="N82" s="320"/>
      <c r="O82" s="320"/>
      <c r="P82" s="793"/>
      <c r="Q82" s="322"/>
    </row>
    <row r="83" spans="1:17" s="288" customFormat="1" ht="30" x14ac:dyDescent="0.25">
      <c r="A83" s="790"/>
      <c r="B83" s="322"/>
      <c r="C83" s="322"/>
      <c r="D83" s="322" t="s">
        <v>2180</v>
      </c>
      <c r="E83" s="322" t="s">
        <v>153</v>
      </c>
      <c r="F83" s="320">
        <v>796</v>
      </c>
      <c r="G83" s="320" t="s">
        <v>17</v>
      </c>
      <c r="H83" s="530">
        <v>4</v>
      </c>
      <c r="I83" s="322" t="s">
        <v>355</v>
      </c>
      <c r="J83" s="320" t="s">
        <v>2789</v>
      </c>
      <c r="K83" s="345">
        <v>19400</v>
      </c>
      <c r="L83" s="320"/>
      <c r="M83" s="320"/>
      <c r="N83" s="320"/>
      <c r="O83" s="320"/>
      <c r="P83" s="793"/>
      <c r="Q83" s="322"/>
    </row>
    <row r="84" spans="1:17" s="288" customFormat="1" ht="30" x14ac:dyDescent="0.25">
      <c r="A84" s="790"/>
      <c r="B84" s="322"/>
      <c r="C84" s="322"/>
      <c r="D84" s="322" t="s">
        <v>2181</v>
      </c>
      <c r="E84" s="322" t="s">
        <v>153</v>
      </c>
      <c r="F84" s="320">
        <v>796</v>
      </c>
      <c r="G84" s="320" t="s">
        <v>17</v>
      </c>
      <c r="H84" s="530">
        <v>2</v>
      </c>
      <c r="I84" s="322" t="s">
        <v>355</v>
      </c>
      <c r="J84" s="320" t="s">
        <v>2789</v>
      </c>
      <c r="K84" s="345">
        <v>30640</v>
      </c>
      <c r="L84" s="320"/>
      <c r="M84" s="320"/>
      <c r="N84" s="320"/>
      <c r="O84" s="320"/>
      <c r="P84" s="793"/>
      <c r="Q84" s="322"/>
    </row>
    <row r="85" spans="1:17" s="288" customFormat="1" ht="30" x14ac:dyDescent="0.25">
      <c r="A85" s="790"/>
      <c r="B85" s="322"/>
      <c r="C85" s="322"/>
      <c r="D85" s="322" t="s">
        <v>2182</v>
      </c>
      <c r="E85" s="322" t="s">
        <v>153</v>
      </c>
      <c r="F85" s="320">
        <v>796</v>
      </c>
      <c r="G85" s="320" t="s">
        <v>17</v>
      </c>
      <c r="H85" s="530">
        <v>2</v>
      </c>
      <c r="I85" s="322" t="s">
        <v>355</v>
      </c>
      <c r="J85" s="320" t="s">
        <v>2789</v>
      </c>
      <c r="K85" s="345">
        <v>15000</v>
      </c>
      <c r="L85" s="320"/>
      <c r="M85" s="320"/>
      <c r="N85" s="320"/>
      <c r="O85" s="320"/>
      <c r="P85" s="793"/>
      <c r="Q85" s="322"/>
    </row>
    <row r="86" spans="1:17" s="288" customFormat="1" ht="30" x14ac:dyDescent="0.25">
      <c r="A86" s="790"/>
      <c r="B86" s="322"/>
      <c r="C86" s="322"/>
      <c r="D86" s="322" t="s">
        <v>2183</v>
      </c>
      <c r="E86" s="322" t="s">
        <v>153</v>
      </c>
      <c r="F86" s="320">
        <v>796</v>
      </c>
      <c r="G86" s="320" t="s">
        <v>17</v>
      </c>
      <c r="H86" s="530">
        <v>4</v>
      </c>
      <c r="I86" s="322" t="s">
        <v>355</v>
      </c>
      <c r="J86" s="320" t="s">
        <v>2789</v>
      </c>
      <c r="K86" s="345">
        <v>15960</v>
      </c>
      <c r="L86" s="320"/>
      <c r="M86" s="320"/>
      <c r="N86" s="320"/>
      <c r="O86" s="320"/>
      <c r="P86" s="793"/>
      <c r="Q86" s="322"/>
    </row>
    <row r="87" spans="1:17" s="288" customFormat="1" ht="30" x14ac:dyDescent="0.25">
      <c r="A87" s="790"/>
      <c r="B87" s="322"/>
      <c r="C87" s="322"/>
      <c r="D87" s="322" t="s">
        <v>2184</v>
      </c>
      <c r="E87" s="322" t="s">
        <v>153</v>
      </c>
      <c r="F87" s="320">
        <v>796</v>
      </c>
      <c r="G87" s="320" t="s">
        <v>17</v>
      </c>
      <c r="H87" s="530">
        <v>2</v>
      </c>
      <c r="I87" s="322" t="s">
        <v>355</v>
      </c>
      <c r="J87" s="320" t="s">
        <v>2789</v>
      </c>
      <c r="K87" s="345">
        <v>26002</v>
      </c>
      <c r="L87" s="320"/>
      <c r="M87" s="320"/>
      <c r="N87" s="320"/>
      <c r="O87" s="320"/>
      <c r="P87" s="793"/>
      <c r="Q87" s="322"/>
    </row>
    <row r="88" spans="1:17" s="288" customFormat="1" x14ac:dyDescent="0.25">
      <c r="A88" s="790"/>
      <c r="B88" s="322"/>
      <c r="C88" s="322"/>
      <c r="D88" s="322" t="s">
        <v>1269</v>
      </c>
      <c r="E88" s="322"/>
      <c r="F88" s="320">
        <v>796</v>
      </c>
      <c r="G88" s="320" t="s">
        <v>17</v>
      </c>
      <c r="H88" s="530">
        <v>-2</v>
      </c>
      <c r="I88" s="322" t="s">
        <v>355</v>
      </c>
      <c r="J88" s="320" t="s">
        <v>2789</v>
      </c>
      <c r="K88" s="345">
        <v>-11500</v>
      </c>
      <c r="L88" s="320"/>
      <c r="M88" s="320"/>
      <c r="N88" s="320"/>
      <c r="O88" s="320"/>
      <c r="P88" s="793"/>
      <c r="Q88" s="322"/>
    </row>
    <row r="89" spans="1:17" s="288" customFormat="1" ht="30" x14ac:dyDescent="0.25">
      <c r="A89" s="790"/>
      <c r="B89" s="322"/>
      <c r="C89" s="322"/>
      <c r="D89" s="322" t="s">
        <v>1269</v>
      </c>
      <c r="E89" s="322" t="s">
        <v>153</v>
      </c>
      <c r="F89" s="320">
        <v>796</v>
      </c>
      <c r="G89" s="320" t="s">
        <v>17</v>
      </c>
      <c r="H89" s="530">
        <v>2</v>
      </c>
      <c r="I89" s="322" t="s">
        <v>355</v>
      </c>
      <c r="J89" s="320" t="s">
        <v>2789</v>
      </c>
      <c r="K89" s="345">
        <v>11500</v>
      </c>
      <c r="L89" s="320"/>
      <c r="M89" s="320"/>
      <c r="N89" s="320"/>
      <c r="O89" s="320"/>
      <c r="P89" s="793"/>
      <c r="Q89" s="322"/>
    </row>
    <row r="90" spans="1:17" s="288" customFormat="1" ht="30" x14ac:dyDescent="0.25">
      <c r="A90" s="790"/>
      <c r="B90" s="322"/>
      <c r="C90" s="322"/>
      <c r="D90" s="322" t="s">
        <v>1270</v>
      </c>
      <c r="E90" s="322" t="s">
        <v>153</v>
      </c>
      <c r="F90" s="320">
        <v>796</v>
      </c>
      <c r="G90" s="320" t="s">
        <v>17</v>
      </c>
      <c r="H90" s="530">
        <v>7</v>
      </c>
      <c r="I90" s="322" t="s">
        <v>355</v>
      </c>
      <c r="J90" s="320" t="s">
        <v>2789</v>
      </c>
      <c r="K90" s="345">
        <v>8176</v>
      </c>
      <c r="L90" s="320"/>
      <c r="M90" s="320"/>
      <c r="N90" s="320"/>
      <c r="O90" s="320"/>
      <c r="P90" s="793"/>
      <c r="Q90" s="322"/>
    </row>
    <row r="91" spans="1:17" s="288" customFormat="1" ht="30" x14ac:dyDescent="0.25">
      <c r="A91" s="790"/>
      <c r="B91" s="322"/>
      <c r="C91" s="322"/>
      <c r="D91" s="322" t="s">
        <v>1271</v>
      </c>
      <c r="E91" s="322" t="s">
        <v>153</v>
      </c>
      <c r="F91" s="320">
        <v>796</v>
      </c>
      <c r="G91" s="320" t="s">
        <v>17</v>
      </c>
      <c r="H91" s="530">
        <v>7</v>
      </c>
      <c r="I91" s="322" t="s">
        <v>355</v>
      </c>
      <c r="J91" s="320" t="s">
        <v>2789</v>
      </c>
      <c r="K91" s="345">
        <v>10465</v>
      </c>
      <c r="L91" s="320"/>
      <c r="M91" s="320"/>
      <c r="N91" s="320"/>
      <c r="O91" s="320"/>
      <c r="P91" s="793"/>
      <c r="Q91" s="322"/>
    </row>
    <row r="92" spans="1:17" s="288" customFormat="1" ht="30" x14ac:dyDescent="0.25">
      <c r="A92" s="790"/>
      <c r="B92" s="322"/>
      <c r="C92" s="322"/>
      <c r="D92" s="322" t="s">
        <v>1272</v>
      </c>
      <c r="E92" s="322" t="s">
        <v>153</v>
      </c>
      <c r="F92" s="320">
        <v>796</v>
      </c>
      <c r="G92" s="320" t="s">
        <v>17</v>
      </c>
      <c r="H92" s="530">
        <v>2</v>
      </c>
      <c r="I92" s="322" t="s">
        <v>355</v>
      </c>
      <c r="J92" s="320" t="s">
        <v>2789</v>
      </c>
      <c r="K92" s="345">
        <v>28176</v>
      </c>
      <c r="L92" s="320"/>
      <c r="M92" s="320"/>
      <c r="N92" s="320"/>
      <c r="O92" s="320"/>
      <c r="P92" s="793"/>
      <c r="Q92" s="322"/>
    </row>
    <row r="93" spans="1:17" s="288" customFormat="1" ht="30" x14ac:dyDescent="0.25">
      <c r="A93" s="790"/>
      <c r="B93" s="322"/>
      <c r="C93" s="322"/>
      <c r="D93" s="322" t="s">
        <v>2185</v>
      </c>
      <c r="E93" s="322" t="s">
        <v>153</v>
      </c>
      <c r="F93" s="320">
        <v>796</v>
      </c>
      <c r="G93" s="320" t="s">
        <v>17</v>
      </c>
      <c r="H93" s="530">
        <v>3</v>
      </c>
      <c r="I93" s="322" t="s">
        <v>355</v>
      </c>
      <c r="J93" s="320" t="s">
        <v>2789</v>
      </c>
      <c r="K93" s="345">
        <v>14013</v>
      </c>
      <c r="L93" s="320"/>
      <c r="M93" s="320"/>
      <c r="N93" s="320"/>
      <c r="O93" s="320"/>
      <c r="P93" s="793"/>
      <c r="Q93" s="322"/>
    </row>
    <row r="94" spans="1:17" s="288" customFormat="1" ht="30" x14ac:dyDescent="0.25">
      <c r="A94" s="790"/>
      <c r="B94" s="322"/>
      <c r="C94" s="322"/>
      <c r="D94" s="322" t="s">
        <v>2186</v>
      </c>
      <c r="E94" s="322" t="s">
        <v>153</v>
      </c>
      <c r="F94" s="320">
        <v>796</v>
      </c>
      <c r="G94" s="320" t="s">
        <v>17</v>
      </c>
      <c r="H94" s="530">
        <v>0</v>
      </c>
      <c r="I94" s="322" t="s">
        <v>355</v>
      </c>
      <c r="J94" s="320" t="s">
        <v>2789</v>
      </c>
      <c r="K94" s="345">
        <v>0</v>
      </c>
      <c r="L94" s="320"/>
      <c r="M94" s="320"/>
      <c r="N94" s="320"/>
      <c r="O94" s="320"/>
      <c r="P94" s="793"/>
      <c r="Q94" s="322"/>
    </row>
    <row r="95" spans="1:17" s="288" customFormat="1" ht="30" x14ac:dyDescent="0.25">
      <c r="A95" s="790"/>
      <c r="B95" s="322"/>
      <c r="C95" s="322"/>
      <c r="D95" s="322" t="s">
        <v>2187</v>
      </c>
      <c r="E95" s="322" t="s">
        <v>153</v>
      </c>
      <c r="F95" s="320">
        <v>796</v>
      </c>
      <c r="G95" s="320" t="s">
        <v>17</v>
      </c>
      <c r="H95" s="530">
        <v>1</v>
      </c>
      <c r="I95" s="322" t="s">
        <v>355</v>
      </c>
      <c r="J95" s="320" t="s">
        <v>2789</v>
      </c>
      <c r="K95" s="345">
        <v>103016</v>
      </c>
      <c r="L95" s="320"/>
      <c r="M95" s="320"/>
      <c r="N95" s="320"/>
      <c r="O95" s="320"/>
      <c r="P95" s="793"/>
      <c r="Q95" s="322"/>
    </row>
    <row r="96" spans="1:17" s="288" customFormat="1" ht="30" x14ac:dyDescent="0.25">
      <c r="A96" s="790"/>
      <c r="B96" s="322"/>
      <c r="C96" s="322"/>
      <c r="D96" s="322" t="s">
        <v>2188</v>
      </c>
      <c r="E96" s="322" t="s">
        <v>153</v>
      </c>
      <c r="F96" s="320">
        <v>796</v>
      </c>
      <c r="G96" s="320" t="s">
        <v>17</v>
      </c>
      <c r="H96" s="530">
        <v>1</v>
      </c>
      <c r="I96" s="322" t="s">
        <v>355</v>
      </c>
      <c r="J96" s="320" t="s">
        <v>2789</v>
      </c>
      <c r="K96" s="345">
        <v>3500</v>
      </c>
      <c r="L96" s="320"/>
      <c r="M96" s="320"/>
      <c r="N96" s="320"/>
      <c r="O96" s="320"/>
      <c r="P96" s="793"/>
      <c r="Q96" s="322"/>
    </row>
    <row r="97" spans="1:19" s="288" customFormat="1" ht="30" x14ac:dyDescent="0.25">
      <c r="A97" s="790"/>
      <c r="B97" s="322"/>
      <c r="C97" s="322"/>
      <c r="D97" s="322" t="s">
        <v>2189</v>
      </c>
      <c r="E97" s="322" t="s">
        <v>153</v>
      </c>
      <c r="F97" s="320">
        <v>796</v>
      </c>
      <c r="G97" s="320" t="s">
        <v>17</v>
      </c>
      <c r="H97" s="530">
        <v>2</v>
      </c>
      <c r="I97" s="322" t="s">
        <v>355</v>
      </c>
      <c r="J97" s="320" t="s">
        <v>2789</v>
      </c>
      <c r="K97" s="345">
        <v>19100</v>
      </c>
      <c r="L97" s="320"/>
      <c r="M97" s="320"/>
      <c r="N97" s="320"/>
      <c r="O97" s="320"/>
      <c r="P97" s="793"/>
      <c r="Q97" s="322"/>
    </row>
    <row r="98" spans="1:19" s="288" customFormat="1" ht="30" x14ac:dyDescent="0.25">
      <c r="A98" s="790"/>
      <c r="B98" s="322"/>
      <c r="C98" s="322"/>
      <c r="D98" s="322" t="s">
        <v>2190</v>
      </c>
      <c r="E98" s="322" t="s">
        <v>153</v>
      </c>
      <c r="F98" s="320">
        <v>796</v>
      </c>
      <c r="G98" s="320" t="s">
        <v>17</v>
      </c>
      <c r="H98" s="530">
        <v>1</v>
      </c>
      <c r="I98" s="322" t="s">
        <v>355</v>
      </c>
      <c r="J98" s="320" t="s">
        <v>2789</v>
      </c>
      <c r="K98" s="345">
        <v>380000</v>
      </c>
      <c r="L98" s="320"/>
      <c r="M98" s="320"/>
      <c r="N98" s="320"/>
      <c r="O98" s="320"/>
      <c r="P98" s="793"/>
      <c r="Q98" s="322"/>
    </row>
    <row r="99" spans="1:19" s="288" customFormat="1" ht="30" x14ac:dyDescent="0.25">
      <c r="A99" s="790"/>
      <c r="B99" s="322"/>
      <c r="C99" s="322"/>
      <c r="D99" s="322" t="s">
        <v>2191</v>
      </c>
      <c r="E99" s="322" t="s">
        <v>153</v>
      </c>
      <c r="F99" s="320">
        <v>796</v>
      </c>
      <c r="G99" s="320" t="s">
        <v>17</v>
      </c>
      <c r="H99" s="530">
        <v>1</v>
      </c>
      <c r="I99" s="322" t="s">
        <v>355</v>
      </c>
      <c r="J99" s="320" t="s">
        <v>2789</v>
      </c>
      <c r="K99" s="345">
        <v>40000</v>
      </c>
      <c r="L99" s="320"/>
      <c r="M99" s="320"/>
      <c r="N99" s="320"/>
      <c r="O99" s="320"/>
      <c r="P99" s="793"/>
      <c r="Q99" s="322"/>
    </row>
    <row r="100" spans="1:19" s="288" customFormat="1" ht="45" x14ac:dyDescent="0.25">
      <c r="A100" s="790"/>
      <c r="B100" s="322"/>
      <c r="C100" s="322"/>
      <c r="D100" s="322" t="s">
        <v>2192</v>
      </c>
      <c r="E100" s="322" t="s">
        <v>153</v>
      </c>
      <c r="F100" s="320">
        <v>796</v>
      </c>
      <c r="G100" s="320" t="s">
        <v>17</v>
      </c>
      <c r="H100" s="530">
        <v>4</v>
      </c>
      <c r="I100" s="322" t="s">
        <v>355</v>
      </c>
      <c r="J100" s="320" t="s">
        <v>2789</v>
      </c>
      <c r="K100" s="345">
        <v>160000</v>
      </c>
      <c r="L100" s="320"/>
      <c r="M100" s="320"/>
      <c r="N100" s="320"/>
      <c r="O100" s="320"/>
      <c r="P100" s="793"/>
      <c r="Q100" s="322"/>
    </row>
    <row r="101" spans="1:19" s="288" customFormat="1" ht="165" x14ac:dyDescent="0.25">
      <c r="A101" s="790"/>
      <c r="B101" s="322"/>
      <c r="C101" s="322"/>
      <c r="D101" s="322" t="s">
        <v>2193</v>
      </c>
      <c r="E101" s="322" t="s">
        <v>2194</v>
      </c>
      <c r="F101" s="320">
        <v>796</v>
      </c>
      <c r="G101" s="320" t="s">
        <v>17</v>
      </c>
      <c r="H101" s="530">
        <v>8</v>
      </c>
      <c r="I101" s="322" t="s">
        <v>355</v>
      </c>
      <c r="J101" s="320" t="s">
        <v>2895</v>
      </c>
      <c r="K101" s="345">
        <v>10800</v>
      </c>
      <c r="L101" s="320"/>
      <c r="M101" s="320"/>
      <c r="N101" s="320"/>
      <c r="O101" s="320"/>
      <c r="P101" s="793"/>
      <c r="Q101" s="322"/>
    </row>
    <row r="102" spans="1:19" s="288" customFormat="1" x14ac:dyDescent="0.25">
      <c r="A102" s="791"/>
      <c r="B102" s="322"/>
      <c r="C102" s="322"/>
      <c r="D102" s="322" t="s">
        <v>2195</v>
      </c>
      <c r="E102" s="322" t="s">
        <v>2903</v>
      </c>
      <c r="F102" s="320">
        <v>796</v>
      </c>
      <c r="G102" s="320" t="s">
        <v>17</v>
      </c>
      <c r="H102" s="530">
        <v>5</v>
      </c>
      <c r="I102" s="322" t="s">
        <v>355</v>
      </c>
      <c r="J102" s="320" t="s">
        <v>2789</v>
      </c>
      <c r="K102" s="345">
        <v>968.45</v>
      </c>
      <c r="L102" s="320"/>
      <c r="M102" s="320"/>
      <c r="N102" s="320"/>
      <c r="O102" s="320"/>
      <c r="P102" s="794"/>
      <c r="Q102" s="322"/>
    </row>
    <row r="103" spans="1:19" s="288" customFormat="1" ht="42.75" x14ac:dyDescent="0.25">
      <c r="A103" s="606">
        <v>29</v>
      </c>
      <c r="B103" s="317" t="s">
        <v>2700</v>
      </c>
      <c r="C103" s="317" t="s">
        <v>2425</v>
      </c>
      <c r="D103" s="317" t="s">
        <v>4596</v>
      </c>
      <c r="E103" s="317" t="s">
        <v>4597</v>
      </c>
      <c r="F103" s="337" t="s">
        <v>135</v>
      </c>
      <c r="G103" s="656" t="s">
        <v>63</v>
      </c>
      <c r="H103" s="676">
        <v>1</v>
      </c>
      <c r="I103" s="317" t="s">
        <v>18</v>
      </c>
      <c r="J103" s="318" t="s">
        <v>2789</v>
      </c>
      <c r="K103" s="344">
        <v>3983760</v>
      </c>
      <c r="L103" s="318" t="s">
        <v>57</v>
      </c>
      <c r="M103" s="318" t="s">
        <v>2491</v>
      </c>
      <c r="N103" s="318" t="s">
        <v>22</v>
      </c>
      <c r="O103" s="318" t="s">
        <v>171</v>
      </c>
      <c r="P103" s="607">
        <v>5849</v>
      </c>
      <c r="Q103" s="317" t="s">
        <v>4598</v>
      </c>
      <c r="R103" s="288">
        <v>1</v>
      </c>
    </row>
    <row r="104" spans="1:19" s="288" customFormat="1" ht="28.5" x14ac:dyDescent="0.25">
      <c r="A104" s="606">
        <v>30</v>
      </c>
      <c r="B104" s="317" t="s">
        <v>2700</v>
      </c>
      <c r="C104" s="317" t="s">
        <v>2425</v>
      </c>
      <c r="D104" s="317" t="s">
        <v>4599</v>
      </c>
      <c r="E104" s="317" t="s">
        <v>4597</v>
      </c>
      <c r="F104" s="337" t="s">
        <v>135</v>
      </c>
      <c r="G104" s="656" t="s">
        <v>63</v>
      </c>
      <c r="H104" s="676">
        <v>1</v>
      </c>
      <c r="I104" s="317" t="s">
        <v>18</v>
      </c>
      <c r="J104" s="318" t="s">
        <v>2789</v>
      </c>
      <c r="K104" s="344">
        <v>4285560</v>
      </c>
      <c r="L104" s="318" t="s">
        <v>57</v>
      </c>
      <c r="M104" s="318" t="s">
        <v>2491</v>
      </c>
      <c r="N104" s="318" t="s">
        <v>22</v>
      </c>
      <c r="O104" s="318" t="s">
        <v>171</v>
      </c>
      <c r="P104" s="607">
        <v>5850</v>
      </c>
      <c r="Q104" s="317" t="s">
        <v>4598</v>
      </c>
      <c r="R104" s="288">
        <v>1</v>
      </c>
    </row>
    <row r="105" spans="1:19" s="288" customFormat="1" ht="28.5" x14ac:dyDescent="0.25">
      <c r="A105" s="334">
        <v>31</v>
      </c>
      <c r="B105" s="317" t="s">
        <v>2700</v>
      </c>
      <c r="C105" s="317" t="s">
        <v>2425</v>
      </c>
      <c r="D105" s="317" t="s">
        <v>4600</v>
      </c>
      <c r="E105" s="317" t="s">
        <v>4597</v>
      </c>
      <c r="F105" s="337" t="s">
        <v>135</v>
      </c>
      <c r="G105" s="656" t="s">
        <v>63</v>
      </c>
      <c r="H105" s="676">
        <v>1</v>
      </c>
      <c r="I105" s="317" t="s">
        <v>18</v>
      </c>
      <c r="J105" s="318" t="s">
        <v>2789</v>
      </c>
      <c r="K105" s="344">
        <v>3018000</v>
      </c>
      <c r="L105" s="318" t="s">
        <v>57</v>
      </c>
      <c r="M105" s="318" t="s">
        <v>2491</v>
      </c>
      <c r="N105" s="318" t="s">
        <v>22</v>
      </c>
      <c r="O105" s="318" t="s">
        <v>171</v>
      </c>
      <c r="P105" s="321">
        <v>5851</v>
      </c>
      <c r="Q105" s="317" t="s">
        <v>4598</v>
      </c>
      <c r="R105" s="288">
        <v>1</v>
      </c>
    </row>
    <row r="106" spans="1:19" s="288" customFormat="1" ht="42.75" x14ac:dyDescent="0.25">
      <c r="A106" s="789">
        <v>32</v>
      </c>
      <c r="B106" s="317" t="s">
        <v>4601</v>
      </c>
      <c r="C106" s="317" t="s">
        <v>4602</v>
      </c>
      <c r="D106" s="317" t="s">
        <v>4603</v>
      </c>
      <c r="E106" s="317" t="s">
        <v>153</v>
      </c>
      <c r="F106" s="318">
        <v>839</v>
      </c>
      <c r="G106" s="317" t="s">
        <v>449</v>
      </c>
      <c r="H106" s="676">
        <v>1</v>
      </c>
      <c r="I106" s="317" t="s">
        <v>18</v>
      </c>
      <c r="J106" s="318" t="s">
        <v>2789</v>
      </c>
      <c r="K106" s="344">
        <v>1400000</v>
      </c>
      <c r="L106" s="318" t="s">
        <v>2487</v>
      </c>
      <c r="M106" s="318" t="s">
        <v>2453</v>
      </c>
      <c r="N106" s="318" t="s">
        <v>22</v>
      </c>
      <c r="O106" s="318" t="s">
        <v>171</v>
      </c>
      <c r="P106" s="792" t="s">
        <v>4604</v>
      </c>
      <c r="Q106" s="317" t="s">
        <v>4608</v>
      </c>
      <c r="R106" s="288">
        <v>1</v>
      </c>
      <c r="S106" s="288" t="s">
        <v>25</v>
      </c>
    </row>
    <row r="107" spans="1:19" s="288" customFormat="1" ht="30" x14ac:dyDescent="0.25">
      <c r="A107" s="790"/>
      <c r="B107" s="322"/>
      <c r="C107" s="322"/>
      <c r="D107" s="322" t="s">
        <v>4605</v>
      </c>
      <c r="E107" s="322" t="s">
        <v>4606</v>
      </c>
      <c r="F107" s="320">
        <v>839</v>
      </c>
      <c r="G107" s="320" t="s">
        <v>449</v>
      </c>
      <c r="H107" s="530">
        <v>1</v>
      </c>
      <c r="I107" s="322" t="s">
        <v>18</v>
      </c>
      <c r="J107" s="320" t="s">
        <v>2789</v>
      </c>
      <c r="K107" s="345">
        <v>1000000</v>
      </c>
      <c r="L107" s="320"/>
      <c r="M107" s="320"/>
      <c r="N107" s="320"/>
      <c r="O107" s="320"/>
      <c r="P107" s="793"/>
      <c r="Q107" s="322"/>
      <c r="R107" s="288">
        <v>2</v>
      </c>
    </row>
    <row r="108" spans="1:19" s="288" customFormat="1" ht="30" x14ac:dyDescent="0.25">
      <c r="A108" s="791"/>
      <c r="B108" s="322"/>
      <c r="C108" s="322"/>
      <c r="D108" s="322" t="s">
        <v>4607</v>
      </c>
      <c r="E108" s="322" t="s">
        <v>153</v>
      </c>
      <c r="F108" s="320"/>
      <c r="G108" s="320"/>
      <c r="H108" s="530"/>
      <c r="I108" s="322" t="s">
        <v>18</v>
      </c>
      <c r="J108" s="320" t="s">
        <v>2789</v>
      </c>
      <c r="K108" s="345">
        <v>400000</v>
      </c>
      <c r="L108" s="320"/>
      <c r="M108" s="320"/>
      <c r="N108" s="320"/>
      <c r="O108" s="320"/>
      <c r="P108" s="794"/>
      <c r="Q108" s="322"/>
      <c r="R108" s="288">
        <v>2</v>
      </c>
    </row>
    <row r="109" spans="1:19" s="288" customFormat="1" ht="42.75" x14ac:dyDescent="0.25">
      <c r="A109" s="789">
        <v>36</v>
      </c>
      <c r="B109" s="317" t="s">
        <v>1211</v>
      </c>
      <c r="C109" s="317" t="s">
        <v>3623</v>
      </c>
      <c r="D109" s="317" t="s">
        <v>4617</v>
      </c>
      <c r="E109" s="317" t="s">
        <v>1523</v>
      </c>
      <c r="F109" s="378" t="s">
        <v>135</v>
      </c>
      <c r="G109" s="343" t="s">
        <v>63</v>
      </c>
      <c r="H109" s="676">
        <v>5</v>
      </c>
      <c r="I109" s="317" t="s">
        <v>112</v>
      </c>
      <c r="J109" s="317" t="s">
        <v>3620</v>
      </c>
      <c r="K109" s="344">
        <v>1686200</v>
      </c>
      <c r="L109" s="317" t="s">
        <v>57</v>
      </c>
      <c r="M109" s="317" t="s">
        <v>30</v>
      </c>
      <c r="N109" s="317" t="s">
        <v>22</v>
      </c>
      <c r="O109" s="318" t="s">
        <v>171</v>
      </c>
      <c r="P109" s="792" t="s">
        <v>4612</v>
      </c>
      <c r="Q109" s="317" t="s">
        <v>4616</v>
      </c>
      <c r="R109" s="288">
        <v>1</v>
      </c>
      <c r="S109" s="288" t="s">
        <v>4615</v>
      </c>
    </row>
    <row r="110" spans="1:19" s="288" customFormat="1" ht="30" x14ac:dyDescent="0.25">
      <c r="A110" s="790"/>
      <c r="B110" s="322"/>
      <c r="C110" s="322"/>
      <c r="D110" s="322" t="s">
        <v>883</v>
      </c>
      <c r="E110" s="322" t="s">
        <v>3699</v>
      </c>
      <c r="F110" s="320" t="s">
        <v>135</v>
      </c>
      <c r="G110" s="320" t="s">
        <v>63</v>
      </c>
      <c r="H110" s="530">
        <v>1</v>
      </c>
      <c r="I110" s="322" t="s">
        <v>112</v>
      </c>
      <c r="J110" s="322" t="s">
        <v>2789</v>
      </c>
      <c r="K110" s="345">
        <v>450000</v>
      </c>
      <c r="L110" s="322"/>
      <c r="M110" s="322"/>
      <c r="N110" s="322"/>
      <c r="O110" s="322"/>
      <c r="P110" s="793"/>
      <c r="Q110" s="322"/>
      <c r="R110" s="288">
        <v>2</v>
      </c>
    </row>
    <row r="111" spans="1:19" s="288" customFormat="1" ht="45" x14ac:dyDescent="0.25">
      <c r="A111" s="790"/>
      <c r="B111" s="322"/>
      <c r="C111" s="322"/>
      <c r="D111" s="322" t="s">
        <v>3859</v>
      </c>
      <c r="E111" s="322" t="s">
        <v>3860</v>
      </c>
      <c r="F111" s="320" t="s">
        <v>135</v>
      </c>
      <c r="G111" s="320" t="s">
        <v>63</v>
      </c>
      <c r="H111" s="530">
        <v>1</v>
      </c>
      <c r="I111" s="322" t="s">
        <v>112</v>
      </c>
      <c r="J111" s="322" t="s">
        <v>2895</v>
      </c>
      <c r="K111" s="345">
        <v>307000</v>
      </c>
      <c r="L111" s="322"/>
      <c r="M111" s="322"/>
      <c r="N111" s="322"/>
      <c r="O111" s="322"/>
      <c r="P111" s="793"/>
      <c r="Q111" s="322"/>
      <c r="R111" s="288">
        <v>2</v>
      </c>
    </row>
    <row r="112" spans="1:19" s="288" customFormat="1" ht="30" x14ac:dyDescent="0.25">
      <c r="A112" s="790"/>
      <c r="B112" s="322"/>
      <c r="C112" s="322"/>
      <c r="D112" s="322" t="s">
        <v>4613</v>
      </c>
      <c r="E112" s="322" t="s">
        <v>3859</v>
      </c>
      <c r="F112" s="320" t="s">
        <v>135</v>
      </c>
      <c r="G112" s="320" t="s">
        <v>63</v>
      </c>
      <c r="H112" s="530">
        <v>1</v>
      </c>
      <c r="I112" s="322" t="s">
        <v>112</v>
      </c>
      <c r="J112" s="322" t="s">
        <v>2789</v>
      </c>
      <c r="K112" s="345">
        <v>199200</v>
      </c>
      <c r="L112" s="322"/>
      <c r="M112" s="322"/>
      <c r="N112" s="322"/>
      <c r="O112" s="322"/>
      <c r="P112" s="793"/>
      <c r="Q112" s="322"/>
      <c r="R112" s="288">
        <v>2</v>
      </c>
    </row>
    <row r="113" spans="1:19" s="288" customFormat="1" ht="45" x14ac:dyDescent="0.25">
      <c r="A113" s="790"/>
      <c r="B113" s="322"/>
      <c r="C113" s="322"/>
      <c r="D113" s="322" t="s">
        <v>3861</v>
      </c>
      <c r="E113" s="322" t="s">
        <v>3862</v>
      </c>
      <c r="F113" s="320" t="s">
        <v>135</v>
      </c>
      <c r="G113" s="320" t="s">
        <v>63</v>
      </c>
      <c r="H113" s="530">
        <v>1</v>
      </c>
      <c r="I113" s="322" t="s">
        <v>112</v>
      </c>
      <c r="J113" s="322" t="s">
        <v>2822</v>
      </c>
      <c r="K113" s="345">
        <v>500000</v>
      </c>
      <c r="L113" s="322"/>
      <c r="M113" s="322"/>
      <c r="N113" s="322"/>
      <c r="O113" s="322"/>
      <c r="P113" s="793"/>
      <c r="Q113" s="322"/>
      <c r="R113" s="288">
        <v>2</v>
      </c>
    </row>
    <row r="114" spans="1:19" s="288" customFormat="1" ht="75" x14ac:dyDescent="0.25">
      <c r="A114" s="791"/>
      <c r="B114" s="322"/>
      <c r="C114" s="322"/>
      <c r="D114" s="322" t="s">
        <v>4614</v>
      </c>
      <c r="E114" s="322" t="s">
        <v>3621</v>
      </c>
      <c r="F114" s="320" t="s">
        <v>135</v>
      </c>
      <c r="G114" s="320" t="s">
        <v>63</v>
      </c>
      <c r="H114" s="530">
        <v>1</v>
      </c>
      <c r="I114" s="322" t="s">
        <v>112</v>
      </c>
      <c r="J114" s="322" t="s">
        <v>2789</v>
      </c>
      <c r="K114" s="345">
        <v>230000</v>
      </c>
      <c r="L114" s="322"/>
      <c r="M114" s="322"/>
      <c r="N114" s="322"/>
      <c r="O114" s="322"/>
      <c r="P114" s="794"/>
      <c r="Q114" s="322"/>
      <c r="R114" s="288">
        <v>2</v>
      </c>
    </row>
    <row r="115" spans="1:19" s="288" customFormat="1" ht="57" x14ac:dyDescent="0.25">
      <c r="A115" s="789">
        <v>37</v>
      </c>
      <c r="B115" s="317" t="s">
        <v>3806</v>
      </c>
      <c r="C115" s="317" t="s">
        <v>4623</v>
      </c>
      <c r="D115" s="317" t="s">
        <v>4618</v>
      </c>
      <c r="E115" s="317" t="s">
        <v>4619</v>
      </c>
      <c r="F115" s="337" t="s">
        <v>135</v>
      </c>
      <c r="G115" s="656" t="s">
        <v>63</v>
      </c>
      <c r="H115" s="676">
        <v>2</v>
      </c>
      <c r="I115" s="317" t="s">
        <v>112</v>
      </c>
      <c r="J115" s="317" t="s">
        <v>2789</v>
      </c>
      <c r="K115" s="344">
        <v>770000</v>
      </c>
      <c r="L115" s="317" t="s">
        <v>57</v>
      </c>
      <c r="M115" s="317" t="s">
        <v>2487</v>
      </c>
      <c r="N115" s="317" t="s">
        <v>22</v>
      </c>
      <c r="O115" s="317" t="s">
        <v>171</v>
      </c>
      <c r="P115" s="792" t="s">
        <v>4631</v>
      </c>
      <c r="Q115" s="317" t="s">
        <v>4629</v>
      </c>
      <c r="R115" s="288">
        <v>1</v>
      </c>
    </row>
    <row r="116" spans="1:19" s="288" customFormat="1" ht="30" x14ac:dyDescent="0.25">
      <c r="A116" s="790"/>
      <c r="B116" s="322"/>
      <c r="C116" s="322"/>
      <c r="D116" s="322" t="s">
        <v>4620</v>
      </c>
      <c r="E116" s="322" t="s">
        <v>4621</v>
      </c>
      <c r="F116" s="320" t="s">
        <v>135</v>
      </c>
      <c r="G116" s="320" t="s">
        <v>63</v>
      </c>
      <c r="H116" s="530">
        <v>1</v>
      </c>
      <c r="I116" s="322" t="s">
        <v>112</v>
      </c>
      <c r="J116" s="322" t="s">
        <v>2789</v>
      </c>
      <c r="K116" s="345">
        <v>526000</v>
      </c>
      <c r="L116" s="322"/>
      <c r="M116" s="322"/>
      <c r="N116" s="322"/>
      <c r="O116" s="322"/>
      <c r="P116" s="793"/>
      <c r="Q116" s="322"/>
      <c r="R116" s="288">
        <v>2</v>
      </c>
    </row>
    <row r="117" spans="1:19" s="288" customFormat="1" ht="30" x14ac:dyDescent="0.25">
      <c r="A117" s="791"/>
      <c r="B117" s="322"/>
      <c r="C117" s="322"/>
      <c r="D117" s="322" t="s">
        <v>4622</v>
      </c>
      <c r="E117" s="322" t="s">
        <v>1248</v>
      </c>
      <c r="F117" s="320" t="s">
        <v>135</v>
      </c>
      <c r="G117" s="320" t="s">
        <v>63</v>
      </c>
      <c r="H117" s="530">
        <v>1</v>
      </c>
      <c r="I117" s="322" t="s">
        <v>112</v>
      </c>
      <c r="J117" s="322" t="s">
        <v>2789</v>
      </c>
      <c r="K117" s="345">
        <v>244000</v>
      </c>
      <c r="L117" s="322"/>
      <c r="M117" s="322"/>
      <c r="N117" s="322"/>
      <c r="O117" s="322"/>
      <c r="P117" s="794"/>
      <c r="Q117" s="322"/>
      <c r="R117" s="288">
        <v>2</v>
      </c>
    </row>
    <row r="118" spans="1:19" s="288" customFormat="1" ht="57" x14ac:dyDescent="0.25">
      <c r="A118" s="789">
        <v>38</v>
      </c>
      <c r="B118" s="317" t="s">
        <v>3806</v>
      </c>
      <c r="C118" s="317" t="s">
        <v>4623</v>
      </c>
      <c r="D118" s="317" t="s">
        <v>4624</v>
      </c>
      <c r="E118" s="317" t="s">
        <v>4625</v>
      </c>
      <c r="F118" s="318" t="s">
        <v>135</v>
      </c>
      <c r="G118" s="317" t="s">
        <v>63</v>
      </c>
      <c r="H118" s="676">
        <v>2</v>
      </c>
      <c r="I118" s="317" t="s">
        <v>18</v>
      </c>
      <c r="J118" s="317" t="s">
        <v>2789</v>
      </c>
      <c r="K118" s="344">
        <v>1815000</v>
      </c>
      <c r="L118" s="317" t="s">
        <v>57</v>
      </c>
      <c r="M118" s="317" t="s">
        <v>2487</v>
      </c>
      <c r="N118" s="317" t="s">
        <v>22</v>
      </c>
      <c r="O118" s="317" t="s">
        <v>171</v>
      </c>
      <c r="P118" s="792" t="s">
        <v>4632</v>
      </c>
      <c r="Q118" s="317" t="s">
        <v>4630</v>
      </c>
      <c r="R118" s="288">
        <v>1</v>
      </c>
    </row>
    <row r="119" spans="1:19" s="288" customFormat="1" ht="30" x14ac:dyDescent="0.25">
      <c r="A119" s="790"/>
      <c r="B119" s="322"/>
      <c r="C119" s="322"/>
      <c r="D119" s="322" t="s">
        <v>4620</v>
      </c>
      <c r="E119" s="322" t="s">
        <v>4621</v>
      </c>
      <c r="F119" s="320" t="s">
        <v>135</v>
      </c>
      <c r="G119" s="320" t="s">
        <v>63</v>
      </c>
      <c r="H119" s="530">
        <v>1</v>
      </c>
      <c r="I119" s="322" t="s">
        <v>18</v>
      </c>
      <c r="J119" s="322" t="s">
        <v>2789</v>
      </c>
      <c r="K119" s="345">
        <v>949000</v>
      </c>
      <c r="L119" s="322"/>
      <c r="M119" s="322"/>
      <c r="N119" s="322"/>
      <c r="O119" s="322"/>
      <c r="P119" s="793"/>
      <c r="Q119" s="322"/>
      <c r="R119" s="288">
        <v>2</v>
      </c>
    </row>
    <row r="120" spans="1:19" s="288" customFormat="1" ht="30" x14ac:dyDescent="0.25">
      <c r="A120" s="791"/>
      <c r="B120" s="322"/>
      <c r="C120" s="322"/>
      <c r="D120" s="322" t="s">
        <v>4626</v>
      </c>
      <c r="E120" s="322" t="s">
        <v>1248</v>
      </c>
      <c r="F120" s="320" t="s">
        <v>135</v>
      </c>
      <c r="G120" s="320" t="s">
        <v>63</v>
      </c>
      <c r="H120" s="530">
        <v>1</v>
      </c>
      <c r="I120" s="322" t="s">
        <v>18</v>
      </c>
      <c r="J120" s="322" t="s">
        <v>2789</v>
      </c>
      <c r="K120" s="345">
        <v>866000</v>
      </c>
      <c r="L120" s="322"/>
      <c r="M120" s="322"/>
      <c r="N120" s="322"/>
      <c r="O120" s="322"/>
      <c r="P120" s="794"/>
      <c r="Q120" s="322"/>
      <c r="R120" s="288">
        <v>2</v>
      </c>
    </row>
    <row r="121" spans="1:19" s="288" customFormat="1" ht="28.5" x14ac:dyDescent="0.25">
      <c r="A121" s="334">
        <v>39</v>
      </c>
      <c r="B121" s="317" t="s">
        <v>3806</v>
      </c>
      <c r="C121" s="317" t="s">
        <v>4623</v>
      </c>
      <c r="D121" s="317" t="s">
        <v>4627</v>
      </c>
      <c r="E121" s="317" t="s">
        <v>1248</v>
      </c>
      <c r="F121" s="318" t="s">
        <v>135</v>
      </c>
      <c r="G121" s="317" t="s">
        <v>63</v>
      </c>
      <c r="H121" s="676">
        <v>1</v>
      </c>
      <c r="I121" s="317" t="s">
        <v>18</v>
      </c>
      <c r="J121" s="317" t="s">
        <v>2789</v>
      </c>
      <c r="K121" s="344">
        <v>1512000</v>
      </c>
      <c r="L121" s="317" t="s">
        <v>57</v>
      </c>
      <c r="M121" s="317" t="s">
        <v>57</v>
      </c>
      <c r="N121" s="317" t="s">
        <v>22</v>
      </c>
      <c r="O121" s="317" t="s">
        <v>171</v>
      </c>
      <c r="P121" s="321">
        <v>5905</v>
      </c>
      <c r="Q121" s="317" t="s">
        <v>4628</v>
      </c>
      <c r="R121" s="288">
        <v>1</v>
      </c>
    </row>
    <row r="122" spans="1:19" s="288" customFormat="1" ht="57" x14ac:dyDescent="0.25">
      <c r="A122" s="346">
        <v>40</v>
      </c>
      <c r="B122" s="317" t="s">
        <v>3806</v>
      </c>
      <c r="C122" s="317" t="s">
        <v>3807</v>
      </c>
      <c r="D122" s="317" t="s">
        <v>4525</v>
      </c>
      <c r="E122" s="317" t="s">
        <v>4526</v>
      </c>
      <c r="F122" s="318" t="s">
        <v>135</v>
      </c>
      <c r="G122" s="317" t="s">
        <v>63</v>
      </c>
      <c r="H122" s="676">
        <v>1</v>
      </c>
      <c r="I122" s="317" t="s">
        <v>1230</v>
      </c>
      <c r="J122" s="318" t="s">
        <v>2850</v>
      </c>
      <c r="K122" s="344">
        <v>727720</v>
      </c>
      <c r="L122" s="317" t="s">
        <v>57</v>
      </c>
      <c r="M122" s="317" t="s">
        <v>2491</v>
      </c>
      <c r="N122" s="317" t="s">
        <v>22</v>
      </c>
      <c r="O122" s="317" t="s">
        <v>171</v>
      </c>
      <c r="P122" s="321"/>
      <c r="Q122" s="317" t="s">
        <v>4633</v>
      </c>
      <c r="R122" s="288">
        <v>1</v>
      </c>
    </row>
    <row r="123" spans="1:19" s="288" customFormat="1" ht="99.75" x14ac:dyDescent="0.25">
      <c r="A123" s="789">
        <v>42</v>
      </c>
      <c r="B123" s="317" t="s">
        <v>4635</v>
      </c>
      <c r="C123" s="317" t="s">
        <v>4636</v>
      </c>
      <c r="D123" s="317" t="s">
        <v>4637</v>
      </c>
      <c r="E123" s="317" t="s">
        <v>1414</v>
      </c>
      <c r="F123" s="318"/>
      <c r="G123" s="317"/>
      <c r="H123" s="676">
        <v>2</v>
      </c>
      <c r="I123" s="317" t="s">
        <v>18</v>
      </c>
      <c r="J123" s="317" t="s">
        <v>2789</v>
      </c>
      <c r="K123" s="344">
        <v>10629500.039999999</v>
      </c>
      <c r="L123" s="317" t="s">
        <v>57</v>
      </c>
      <c r="M123" s="317" t="s">
        <v>4663</v>
      </c>
      <c r="N123" s="317" t="s">
        <v>170</v>
      </c>
      <c r="O123" s="317" t="s">
        <v>171</v>
      </c>
      <c r="P123" s="792" t="s">
        <v>4638</v>
      </c>
      <c r="Q123" s="317" t="s">
        <v>4642</v>
      </c>
      <c r="R123" s="288">
        <v>1</v>
      </c>
      <c r="S123" s="288" t="s">
        <v>25</v>
      </c>
    </row>
    <row r="124" spans="1:19" s="288" customFormat="1" x14ac:dyDescent="0.25">
      <c r="A124" s="790"/>
      <c r="B124" s="322"/>
      <c r="C124" s="322"/>
      <c r="D124" s="322" t="s">
        <v>4639</v>
      </c>
      <c r="E124" s="322" t="s">
        <v>4640</v>
      </c>
      <c r="F124" s="320" t="s">
        <v>135</v>
      </c>
      <c r="G124" s="320" t="s">
        <v>63</v>
      </c>
      <c r="H124" s="530">
        <v>1</v>
      </c>
      <c r="I124" s="322" t="s">
        <v>18</v>
      </c>
      <c r="J124" s="322" t="s">
        <v>2789</v>
      </c>
      <c r="K124" s="345">
        <v>167000.04</v>
      </c>
      <c r="L124" s="322"/>
      <c r="M124" s="322"/>
      <c r="N124" s="322"/>
      <c r="O124" s="322"/>
      <c r="P124" s="793"/>
      <c r="Q124" s="322"/>
      <c r="R124" s="288">
        <v>2</v>
      </c>
    </row>
    <row r="125" spans="1:19" s="288" customFormat="1" ht="45" x14ac:dyDescent="0.25">
      <c r="A125" s="791"/>
      <c r="B125" s="322"/>
      <c r="C125" s="322"/>
      <c r="D125" s="322" t="s">
        <v>4641</v>
      </c>
      <c r="E125" s="322" t="s">
        <v>310</v>
      </c>
      <c r="F125" s="320" t="s">
        <v>135</v>
      </c>
      <c r="G125" s="320" t="s">
        <v>63</v>
      </c>
      <c r="H125" s="530">
        <v>1</v>
      </c>
      <c r="I125" s="322" t="s">
        <v>18</v>
      </c>
      <c r="J125" s="322" t="s">
        <v>2789</v>
      </c>
      <c r="K125" s="345">
        <v>10462500</v>
      </c>
      <c r="L125" s="322"/>
      <c r="M125" s="322"/>
      <c r="N125" s="322"/>
      <c r="O125" s="322"/>
      <c r="P125" s="794"/>
      <c r="Q125" s="322"/>
      <c r="R125" s="288">
        <v>2</v>
      </c>
    </row>
    <row r="126" spans="1:19" s="333" customFormat="1" ht="99.75" x14ac:dyDescent="0.25">
      <c r="A126" s="609">
        <v>43</v>
      </c>
      <c r="B126" s="347" t="s">
        <v>2167</v>
      </c>
      <c r="C126" s="331" t="s">
        <v>1410</v>
      </c>
      <c r="D126" s="331" t="s">
        <v>4643</v>
      </c>
      <c r="E126" s="331" t="s">
        <v>2301</v>
      </c>
      <c r="F126" s="378" t="s">
        <v>135</v>
      </c>
      <c r="G126" s="343" t="s">
        <v>63</v>
      </c>
      <c r="H126" s="676">
        <v>1</v>
      </c>
      <c r="I126" s="255" t="s">
        <v>18</v>
      </c>
      <c r="J126" s="331" t="s">
        <v>2789</v>
      </c>
      <c r="K126" s="341">
        <v>8375000</v>
      </c>
      <c r="L126" s="331" t="s">
        <v>57</v>
      </c>
      <c r="M126" s="331" t="s">
        <v>30</v>
      </c>
      <c r="N126" s="331" t="s">
        <v>170</v>
      </c>
      <c r="O126" s="331" t="s">
        <v>171</v>
      </c>
      <c r="Q126" s="333" t="s">
        <v>4644</v>
      </c>
    </row>
    <row r="127" spans="1:19" s="259" customFormat="1" ht="28.5" x14ac:dyDescent="0.25">
      <c r="A127" s="614">
        <v>44</v>
      </c>
      <c r="B127" s="326" t="s">
        <v>2458</v>
      </c>
      <c r="C127" s="326" t="s">
        <v>2457</v>
      </c>
      <c r="D127" s="326" t="s">
        <v>2506</v>
      </c>
      <c r="E127" s="326" t="s">
        <v>2493</v>
      </c>
      <c r="F127" s="326" t="s">
        <v>135</v>
      </c>
      <c r="G127" s="330" t="s">
        <v>63</v>
      </c>
      <c r="H127" s="680">
        <v>1</v>
      </c>
      <c r="I127" s="330" t="s">
        <v>18</v>
      </c>
      <c r="J127" s="326" t="s">
        <v>2789</v>
      </c>
      <c r="K127" s="348">
        <v>1000000</v>
      </c>
      <c r="L127" s="317" t="s">
        <v>57</v>
      </c>
      <c r="M127" s="326" t="s">
        <v>2491</v>
      </c>
      <c r="N127" s="326" t="s">
        <v>22</v>
      </c>
      <c r="O127" s="326" t="s">
        <v>171</v>
      </c>
      <c r="P127" s="611">
        <v>1834</v>
      </c>
      <c r="Q127" s="330" t="s">
        <v>165</v>
      </c>
    </row>
    <row r="128" spans="1:19" s="288" customFormat="1" ht="57" x14ac:dyDescent="0.25">
      <c r="A128" s="334">
        <v>45</v>
      </c>
      <c r="B128" s="317" t="s">
        <v>845</v>
      </c>
      <c r="C128" s="317" t="s">
        <v>846</v>
      </c>
      <c r="D128" s="317" t="s">
        <v>4645</v>
      </c>
      <c r="E128" s="317" t="s">
        <v>2493</v>
      </c>
      <c r="F128" s="318" t="s">
        <v>135</v>
      </c>
      <c r="G128" s="317" t="s">
        <v>63</v>
      </c>
      <c r="H128" s="676">
        <v>1</v>
      </c>
      <c r="I128" s="317" t="s">
        <v>18</v>
      </c>
      <c r="J128" s="317" t="s">
        <v>2789</v>
      </c>
      <c r="K128" s="344">
        <v>1256971</v>
      </c>
      <c r="L128" s="317" t="s">
        <v>57</v>
      </c>
      <c r="M128" s="317" t="s">
        <v>57</v>
      </c>
      <c r="N128" s="317" t="s">
        <v>22</v>
      </c>
      <c r="O128" s="317" t="s">
        <v>171</v>
      </c>
      <c r="P128" s="321">
        <v>5910</v>
      </c>
      <c r="Q128" s="317" t="s">
        <v>165</v>
      </c>
      <c r="R128" s="288">
        <v>1</v>
      </c>
    </row>
    <row r="129" spans="1:19" customFormat="1" ht="28.5" x14ac:dyDescent="0.25">
      <c r="A129" s="789">
        <v>46</v>
      </c>
      <c r="B129" s="317" t="s">
        <v>3723</v>
      </c>
      <c r="C129" s="317" t="s">
        <v>4646</v>
      </c>
      <c r="D129" s="317" t="s">
        <v>4647</v>
      </c>
      <c r="E129" s="317" t="s">
        <v>4648</v>
      </c>
      <c r="F129" s="318" t="s">
        <v>135</v>
      </c>
      <c r="G129" s="317" t="s">
        <v>63</v>
      </c>
      <c r="H129" s="676">
        <v>2</v>
      </c>
      <c r="I129" s="317" t="s">
        <v>355</v>
      </c>
      <c r="J129" s="317" t="s">
        <v>2789</v>
      </c>
      <c r="K129" s="344">
        <v>556272</v>
      </c>
      <c r="L129" s="317" t="s">
        <v>57</v>
      </c>
      <c r="M129" s="317" t="s">
        <v>30</v>
      </c>
      <c r="N129" s="317" t="s">
        <v>22</v>
      </c>
      <c r="O129" s="317" t="s">
        <v>171</v>
      </c>
      <c r="P129" s="792">
        <v>2825</v>
      </c>
      <c r="Q129" s="317" t="s">
        <v>4192</v>
      </c>
      <c r="R129">
        <v>1</v>
      </c>
    </row>
    <row r="130" spans="1:19" customFormat="1" ht="30" x14ac:dyDescent="0.25">
      <c r="A130" s="790"/>
      <c r="B130" s="322"/>
      <c r="C130" s="322"/>
      <c r="D130" s="322" t="s">
        <v>4649</v>
      </c>
      <c r="E130" s="322" t="s">
        <v>1248</v>
      </c>
      <c r="F130" s="320" t="s">
        <v>135</v>
      </c>
      <c r="G130" s="320" t="s">
        <v>63</v>
      </c>
      <c r="H130" s="530">
        <v>1</v>
      </c>
      <c r="I130" s="322" t="s">
        <v>355</v>
      </c>
      <c r="J130" s="322" t="s">
        <v>2789</v>
      </c>
      <c r="K130" s="345">
        <v>406000</v>
      </c>
      <c r="L130" s="322"/>
      <c r="M130" s="322"/>
      <c r="N130" s="322"/>
      <c r="O130" s="322"/>
      <c r="P130" s="793"/>
      <c r="Q130" s="322"/>
      <c r="R130">
        <v>2</v>
      </c>
    </row>
    <row r="131" spans="1:19" customFormat="1" ht="30" x14ac:dyDescent="0.25">
      <c r="A131" s="791"/>
      <c r="B131" s="322"/>
      <c r="C131" s="322"/>
      <c r="D131" s="322" t="s">
        <v>4650</v>
      </c>
      <c r="E131" s="322" t="s">
        <v>1248</v>
      </c>
      <c r="F131" s="320" t="s">
        <v>135</v>
      </c>
      <c r="G131" s="320" t="s">
        <v>63</v>
      </c>
      <c r="H131" s="530">
        <v>1</v>
      </c>
      <c r="I131" s="322" t="s">
        <v>355</v>
      </c>
      <c r="J131" s="322" t="s">
        <v>2789</v>
      </c>
      <c r="K131" s="345">
        <v>150272</v>
      </c>
      <c r="L131" s="322"/>
      <c r="M131" s="322"/>
      <c r="N131" s="322"/>
      <c r="O131" s="322"/>
      <c r="P131" s="794"/>
      <c r="Q131" s="322"/>
      <c r="R131">
        <v>2</v>
      </c>
    </row>
    <row r="132" spans="1:19" customFormat="1" ht="28.5" x14ac:dyDescent="0.25">
      <c r="A132" s="606">
        <v>47</v>
      </c>
      <c r="B132" s="317" t="s">
        <v>845</v>
      </c>
      <c r="C132" s="317" t="s">
        <v>846</v>
      </c>
      <c r="D132" s="317" t="s">
        <v>4651</v>
      </c>
      <c r="E132" s="317" t="s">
        <v>2151</v>
      </c>
      <c r="F132" s="318" t="s">
        <v>135</v>
      </c>
      <c r="G132" s="317" t="s">
        <v>63</v>
      </c>
      <c r="H132" s="676">
        <v>1</v>
      </c>
      <c r="I132" s="317" t="s">
        <v>4652</v>
      </c>
      <c r="J132" s="317" t="s">
        <v>2789</v>
      </c>
      <c r="K132" s="344">
        <v>815000</v>
      </c>
      <c r="L132" s="317" t="s">
        <v>57</v>
      </c>
      <c r="M132" s="317" t="s">
        <v>2491</v>
      </c>
      <c r="N132" s="317" t="s">
        <v>22</v>
      </c>
      <c r="O132" s="317" t="s">
        <v>171</v>
      </c>
      <c r="P132" s="607" t="s">
        <v>4653</v>
      </c>
      <c r="Q132" s="317" t="s">
        <v>4934</v>
      </c>
      <c r="R132">
        <v>1</v>
      </c>
      <c r="S132">
        <v>2928</v>
      </c>
    </row>
    <row r="133" spans="1:19" customFormat="1" ht="28.5" x14ac:dyDescent="0.25">
      <c r="A133" s="334">
        <v>48</v>
      </c>
      <c r="B133" s="317" t="s">
        <v>845</v>
      </c>
      <c r="C133" s="317" t="s">
        <v>846</v>
      </c>
      <c r="D133" s="317" t="s">
        <v>4654</v>
      </c>
      <c r="E133" s="317" t="s">
        <v>1523</v>
      </c>
      <c r="F133" s="318" t="s">
        <v>135</v>
      </c>
      <c r="G133" s="317" t="s">
        <v>63</v>
      </c>
      <c r="H133" s="676">
        <v>1</v>
      </c>
      <c r="I133" s="317" t="s">
        <v>355</v>
      </c>
      <c r="J133" s="317" t="s">
        <v>2789</v>
      </c>
      <c r="K133" s="344">
        <v>1630587</v>
      </c>
      <c r="L133" s="317" t="s">
        <v>57</v>
      </c>
      <c r="M133" s="317" t="s">
        <v>2491</v>
      </c>
      <c r="N133" s="317" t="s">
        <v>22</v>
      </c>
      <c r="O133" s="317" t="s">
        <v>171</v>
      </c>
      <c r="P133" s="321" t="s">
        <v>4655</v>
      </c>
      <c r="Q133" s="317" t="s">
        <v>4933</v>
      </c>
      <c r="R133">
        <v>1</v>
      </c>
      <c r="S133">
        <v>2939</v>
      </c>
    </row>
    <row r="134" spans="1:19" customFormat="1" ht="123.75" customHeight="1" x14ac:dyDescent="0.25">
      <c r="A134" s="606">
        <v>49</v>
      </c>
      <c r="B134" s="317" t="s">
        <v>167</v>
      </c>
      <c r="C134" s="317" t="s">
        <v>1564</v>
      </c>
      <c r="D134" s="317" t="s">
        <v>5141</v>
      </c>
      <c r="E134" s="317" t="s">
        <v>1434</v>
      </c>
      <c r="F134" s="318">
        <v>796</v>
      </c>
      <c r="G134" s="317" t="s">
        <v>17</v>
      </c>
      <c r="H134" s="676">
        <v>1910</v>
      </c>
      <c r="I134" s="317" t="s">
        <v>355</v>
      </c>
      <c r="J134" s="317" t="s">
        <v>4656</v>
      </c>
      <c r="K134" s="344">
        <v>4596949.8</v>
      </c>
      <c r="L134" s="317" t="s">
        <v>57</v>
      </c>
      <c r="M134" s="317" t="s">
        <v>30</v>
      </c>
      <c r="N134" s="317" t="s">
        <v>22</v>
      </c>
      <c r="O134" s="317" t="s">
        <v>23</v>
      </c>
      <c r="P134" s="607"/>
      <c r="Q134" s="317" t="s">
        <v>4657</v>
      </c>
      <c r="R134">
        <v>1</v>
      </c>
    </row>
    <row r="135" spans="1:19" customFormat="1" ht="123.75" customHeight="1" x14ac:dyDescent="0.25">
      <c r="A135" s="606">
        <v>50</v>
      </c>
      <c r="B135" s="317" t="s">
        <v>167</v>
      </c>
      <c r="C135" s="317" t="s">
        <v>1564</v>
      </c>
      <c r="D135" s="317" t="s">
        <v>5142</v>
      </c>
      <c r="E135" s="317" t="s">
        <v>1434</v>
      </c>
      <c r="F135" s="318">
        <v>796</v>
      </c>
      <c r="G135" s="317" t="s">
        <v>17</v>
      </c>
      <c r="H135" s="676">
        <v>2718</v>
      </c>
      <c r="I135" s="317" t="s">
        <v>355</v>
      </c>
      <c r="J135" s="317" t="s">
        <v>4659</v>
      </c>
      <c r="K135" s="344">
        <v>6541628.04</v>
      </c>
      <c r="L135" s="317" t="s">
        <v>57</v>
      </c>
      <c r="M135" s="317" t="s">
        <v>30</v>
      </c>
      <c r="N135" s="317" t="s">
        <v>22</v>
      </c>
      <c r="O135" s="317" t="s">
        <v>23</v>
      </c>
      <c r="P135" s="607"/>
      <c r="Q135" s="317" t="s">
        <v>4657</v>
      </c>
      <c r="R135">
        <v>1</v>
      </c>
    </row>
    <row r="136" spans="1:19" customFormat="1" ht="99.75" x14ac:dyDescent="0.25">
      <c r="A136" s="606">
        <v>51</v>
      </c>
      <c r="B136" s="317" t="s">
        <v>200</v>
      </c>
      <c r="C136" s="317" t="s">
        <v>201</v>
      </c>
      <c r="D136" s="317" t="s">
        <v>4660</v>
      </c>
      <c r="E136" s="317" t="s">
        <v>3716</v>
      </c>
      <c r="F136" s="318" t="s">
        <v>135</v>
      </c>
      <c r="G136" s="317" t="s">
        <v>63</v>
      </c>
      <c r="H136" s="676">
        <v>1</v>
      </c>
      <c r="I136" s="317" t="s">
        <v>355</v>
      </c>
      <c r="J136" s="317" t="s">
        <v>2789</v>
      </c>
      <c r="K136" s="618" t="s">
        <v>4984</v>
      </c>
      <c r="L136" s="317" t="s">
        <v>2487</v>
      </c>
      <c r="M136" s="317" t="s">
        <v>4661</v>
      </c>
      <c r="N136" s="317" t="s">
        <v>170</v>
      </c>
      <c r="O136" s="317" t="s">
        <v>171</v>
      </c>
      <c r="P136" s="607">
        <v>5926</v>
      </c>
      <c r="Q136" s="317" t="s">
        <v>4634</v>
      </c>
      <c r="R136">
        <v>1</v>
      </c>
    </row>
    <row r="137" spans="1:19" customFormat="1" ht="99.75" x14ac:dyDescent="0.25">
      <c r="A137" s="334">
        <v>52</v>
      </c>
      <c r="B137" s="317" t="s">
        <v>200</v>
      </c>
      <c r="C137" s="317" t="s">
        <v>201</v>
      </c>
      <c r="D137" s="317" t="s">
        <v>4662</v>
      </c>
      <c r="E137" s="317" t="s">
        <v>3716</v>
      </c>
      <c r="F137" s="318" t="s">
        <v>135</v>
      </c>
      <c r="G137" s="317" t="s">
        <v>63</v>
      </c>
      <c r="H137" s="676">
        <v>1</v>
      </c>
      <c r="I137" s="317" t="s">
        <v>355</v>
      </c>
      <c r="J137" s="317" t="s">
        <v>2789</v>
      </c>
      <c r="K137" s="618" t="s">
        <v>4984</v>
      </c>
      <c r="L137" s="317" t="s">
        <v>2487</v>
      </c>
      <c r="M137" s="317" t="s">
        <v>4663</v>
      </c>
      <c r="N137" s="317" t="s">
        <v>170</v>
      </c>
      <c r="O137" s="317" t="s">
        <v>171</v>
      </c>
      <c r="P137" s="321" t="s">
        <v>4664</v>
      </c>
      <c r="Q137" s="317" t="s">
        <v>4634</v>
      </c>
    </row>
    <row r="138" spans="1:19" s="527" customFormat="1" ht="48" customHeight="1" x14ac:dyDescent="0.25">
      <c r="A138" s="523">
        <v>53</v>
      </c>
      <c r="B138" s="524" t="s">
        <v>320</v>
      </c>
      <c r="C138" s="524" t="s">
        <v>311</v>
      </c>
      <c r="D138" s="524" t="s">
        <v>4665</v>
      </c>
      <c r="E138" s="525" t="s">
        <v>4666</v>
      </c>
      <c r="F138" s="349" t="s">
        <v>106</v>
      </c>
      <c r="G138" s="524" t="s">
        <v>17</v>
      </c>
      <c r="H138" s="681">
        <v>10700</v>
      </c>
      <c r="I138" s="524" t="s">
        <v>355</v>
      </c>
      <c r="J138" s="524" t="s">
        <v>2789</v>
      </c>
      <c r="K138" s="526">
        <v>9704900</v>
      </c>
      <c r="L138" s="524" t="s">
        <v>57</v>
      </c>
      <c r="M138" s="524" t="s">
        <v>2453</v>
      </c>
      <c r="N138" s="524" t="s">
        <v>22</v>
      </c>
      <c r="O138" s="524" t="s">
        <v>23</v>
      </c>
      <c r="P138" s="524"/>
      <c r="Q138" s="619"/>
    </row>
    <row r="139" spans="1:19" s="522" customFormat="1" ht="75.75" customHeight="1" x14ac:dyDescent="0.25">
      <c r="A139" s="316"/>
      <c r="B139" s="322"/>
      <c r="C139" s="322"/>
      <c r="D139" s="322" t="s">
        <v>4667</v>
      </c>
      <c r="E139" s="322" t="s">
        <v>4668</v>
      </c>
      <c r="F139" s="320">
        <v>796</v>
      </c>
      <c r="G139" s="320" t="s">
        <v>17</v>
      </c>
      <c r="H139" s="530">
        <v>600</v>
      </c>
      <c r="I139" s="322" t="s">
        <v>355</v>
      </c>
      <c r="J139" s="322" t="s">
        <v>2789</v>
      </c>
      <c r="K139" s="345">
        <v>544200</v>
      </c>
      <c r="L139" s="317"/>
      <c r="M139" s="322"/>
      <c r="N139" s="322"/>
      <c r="O139" s="322"/>
      <c r="P139" s="322"/>
      <c r="Q139" s="284"/>
    </row>
    <row r="140" spans="1:19" s="522" customFormat="1" ht="90" x14ac:dyDescent="0.25">
      <c r="A140" s="316"/>
      <c r="B140" s="322"/>
      <c r="C140" s="322"/>
      <c r="D140" s="322" t="s">
        <v>4669</v>
      </c>
      <c r="E140" s="322" t="s">
        <v>3481</v>
      </c>
      <c r="F140" s="320">
        <v>796</v>
      </c>
      <c r="G140" s="320" t="s">
        <v>17</v>
      </c>
      <c r="H140" s="530">
        <v>10100</v>
      </c>
      <c r="I140" s="322" t="s">
        <v>355</v>
      </c>
      <c r="J140" s="322" t="s">
        <v>2789</v>
      </c>
      <c r="K140" s="345">
        <v>9160700</v>
      </c>
      <c r="L140" s="317"/>
      <c r="M140" s="322"/>
      <c r="N140" s="322"/>
      <c r="O140" s="322"/>
      <c r="P140" s="322"/>
      <c r="Q140" s="284"/>
    </row>
    <row r="141" spans="1:19" customFormat="1" ht="28.5" x14ac:dyDescent="0.25">
      <c r="A141" s="334">
        <v>54</v>
      </c>
      <c r="B141" s="317" t="s">
        <v>845</v>
      </c>
      <c r="C141" s="317" t="s">
        <v>846</v>
      </c>
      <c r="D141" s="317" t="s">
        <v>4670</v>
      </c>
      <c r="E141" s="317" t="s">
        <v>4671</v>
      </c>
      <c r="F141" s="318" t="s">
        <v>135</v>
      </c>
      <c r="G141" s="317" t="s">
        <v>63</v>
      </c>
      <c r="H141" s="676">
        <v>1</v>
      </c>
      <c r="I141" s="317" t="s">
        <v>355</v>
      </c>
      <c r="J141" s="317" t="s">
        <v>2789</v>
      </c>
      <c r="K141" s="344">
        <v>1741000</v>
      </c>
      <c r="L141" s="317" t="s">
        <v>57</v>
      </c>
      <c r="M141" s="317" t="s">
        <v>2491</v>
      </c>
      <c r="N141" s="317" t="s">
        <v>22</v>
      </c>
      <c r="O141" s="317" t="s">
        <v>171</v>
      </c>
      <c r="P141" s="321" t="s">
        <v>4672</v>
      </c>
      <c r="Q141" s="317" t="s">
        <v>4673</v>
      </c>
      <c r="R141">
        <v>1</v>
      </c>
      <c r="S141" t="s">
        <v>25</v>
      </c>
    </row>
    <row r="142" spans="1:19" customFormat="1" ht="28.5" x14ac:dyDescent="0.25">
      <c r="A142" s="334">
        <v>55</v>
      </c>
      <c r="B142" s="317" t="s">
        <v>3806</v>
      </c>
      <c r="C142" s="317" t="s">
        <v>4623</v>
      </c>
      <c r="D142" s="317" t="s">
        <v>4674</v>
      </c>
      <c r="E142" s="317" t="s">
        <v>4675</v>
      </c>
      <c r="F142" s="318" t="s">
        <v>135</v>
      </c>
      <c r="G142" s="322" t="s">
        <v>63</v>
      </c>
      <c r="H142" s="676">
        <v>1</v>
      </c>
      <c r="I142" s="317" t="s">
        <v>355</v>
      </c>
      <c r="J142" s="317" t="s">
        <v>2789</v>
      </c>
      <c r="K142" s="344">
        <v>845000</v>
      </c>
      <c r="L142" s="317" t="s">
        <v>57</v>
      </c>
      <c r="M142" s="317" t="s">
        <v>2491</v>
      </c>
      <c r="N142" s="317" t="s">
        <v>22</v>
      </c>
      <c r="O142" s="317" t="s">
        <v>171</v>
      </c>
      <c r="P142" s="317">
        <v>5959</v>
      </c>
      <c r="Q142" s="317" t="s">
        <v>4676</v>
      </c>
      <c r="R142">
        <v>1</v>
      </c>
    </row>
    <row r="143" spans="1:19" customFormat="1" ht="42.75" x14ac:dyDescent="0.25">
      <c r="A143" s="789">
        <v>56</v>
      </c>
      <c r="B143" s="317" t="s">
        <v>320</v>
      </c>
      <c r="C143" s="317" t="s">
        <v>311</v>
      </c>
      <c r="D143" s="317" t="s">
        <v>5104</v>
      </c>
      <c r="E143" s="317" t="s">
        <v>3580</v>
      </c>
      <c r="F143" s="318">
        <v>796</v>
      </c>
      <c r="G143" s="317" t="s">
        <v>17</v>
      </c>
      <c r="H143" s="676">
        <v>369</v>
      </c>
      <c r="I143" s="317" t="s">
        <v>355</v>
      </c>
      <c r="J143" s="317" t="s">
        <v>2789</v>
      </c>
      <c r="K143" s="344">
        <v>4379255.57</v>
      </c>
      <c r="L143" s="317" t="s">
        <v>57</v>
      </c>
      <c r="M143" s="317" t="s">
        <v>2491</v>
      </c>
      <c r="N143" s="317" t="s">
        <v>4677</v>
      </c>
      <c r="O143" s="317" t="s">
        <v>23</v>
      </c>
      <c r="P143" s="792">
        <v>5939</v>
      </c>
      <c r="Q143" s="317" t="s">
        <v>4678</v>
      </c>
      <c r="R143">
        <v>1</v>
      </c>
    </row>
    <row r="144" spans="1:19" customFormat="1" ht="45" x14ac:dyDescent="0.25">
      <c r="A144" s="790"/>
      <c r="B144" s="322"/>
      <c r="C144" s="322"/>
      <c r="D144" s="322" t="s">
        <v>4679</v>
      </c>
      <c r="E144" s="322" t="s">
        <v>4680</v>
      </c>
      <c r="F144" s="320">
        <v>796</v>
      </c>
      <c r="G144" s="320" t="s">
        <v>17</v>
      </c>
      <c r="H144" s="530">
        <v>1</v>
      </c>
      <c r="I144" s="322" t="s">
        <v>355</v>
      </c>
      <c r="J144" s="322" t="s">
        <v>2789</v>
      </c>
      <c r="K144" s="345">
        <v>35199.919999999998</v>
      </c>
      <c r="L144" s="322"/>
      <c r="M144" s="322"/>
      <c r="N144" s="322"/>
      <c r="O144" s="322"/>
      <c r="P144" s="793"/>
      <c r="Q144" s="322"/>
      <c r="R144">
        <v>2</v>
      </c>
    </row>
    <row r="145" spans="1:18" customFormat="1" ht="45" x14ac:dyDescent="0.25">
      <c r="A145" s="790"/>
      <c r="B145" s="322"/>
      <c r="C145" s="322"/>
      <c r="D145" s="322" t="s">
        <v>4681</v>
      </c>
      <c r="E145" s="322" t="s">
        <v>4682</v>
      </c>
      <c r="F145" s="320">
        <v>796</v>
      </c>
      <c r="G145" s="320" t="s">
        <v>17</v>
      </c>
      <c r="H145" s="530">
        <v>2</v>
      </c>
      <c r="I145" s="322" t="s">
        <v>355</v>
      </c>
      <c r="J145" s="322" t="s">
        <v>2789</v>
      </c>
      <c r="K145" s="345">
        <v>105687.96</v>
      </c>
      <c r="L145" s="322"/>
      <c r="M145" s="322"/>
      <c r="N145" s="322"/>
      <c r="O145" s="322"/>
      <c r="P145" s="793"/>
      <c r="Q145" s="322"/>
      <c r="R145">
        <v>2</v>
      </c>
    </row>
    <row r="146" spans="1:18" customFormat="1" x14ac:dyDescent="0.25">
      <c r="A146" s="790"/>
      <c r="B146" s="322"/>
      <c r="C146" s="322"/>
      <c r="D146" s="322" t="s">
        <v>4683</v>
      </c>
      <c r="E146" s="322" t="s">
        <v>4666</v>
      </c>
      <c r="F146" s="320"/>
      <c r="G146" s="320"/>
      <c r="H146" s="530"/>
      <c r="I146" s="322" t="s">
        <v>355</v>
      </c>
      <c r="J146" s="322" t="s">
        <v>2789</v>
      </c>
      <c r="K146" s="345">
        <v>0.02</v>
      </c>
      <c r="L146" s="322"/>
      <c r="M146" s="322"/>
      <c r="N146" s="322"/>
      <c r="O146" s="322"/>
      <c r="P146" s="793"/>
      <c r="Q146" s="322"/>
      <c r="R146">
        <v>2</v>
      </c>
    </row>
    <row r="147" spans="1:18" customFormat="1" ht="30" x14ac:dyDescent="0.25">
      <c r="A147" s="790"/>
      <c r="B147" s="322"/>
      <c r="C147" s="322"/>
      <c r="D147" s="322" t="s">
        <v>4684</v>
      </c>
      <c r="E147" s="322" t="s">
        <v>4666</v>
      </c>
      <c r="F147" s="320"/>
      <c r="G147" s="320"/>
      <c r="H147" s="530"/>
      <c r="I147" s="322" t="s">
        <v>355</v>
      </c>
      <c r="J147" s="322" t="s">
        <v>2789</v>
      </c>
      <c r="K147" s="345">
        <v>0.02</v>
      </c>
      <c r="L147" s="322"/>
      <c r="M147" s="322"/>
      <c r="N147" s="322"/>
      <c r="O147" s="322"/>
      <c r="P147" s="793"/>
      <c r="Q147" s="322"/>
      <c r="R147">
        <v>2</v>
      </c>
    </row>
    <row r="148" spans="1:18" customFormat="1" x14ac:dyDescent="0.25">
      <c r="A148" s="790"/>
      <c r="B148" s="322"/>
      <c r="C148" s="322"/>
      <c r="D148" s="322" t="s">
        <v>4685</v>
      </c>
      <c r="E148" s="322" t="s">
        <v>4666</v>
      </c>
      <c r="F148" s="320"/>
      <c r="G148" s="320"/>
      <c r="H148" s="530"/>
      <c r="I148" s="322" t="s">
        <v>355</v>
      </c>
      <c r="J148" s="322" t="s">
        <v>2789</v>
      </c>
      <c r="K148" s="345">
        <v>0.01</v>
      </c>
      <c r="L148" s="322"/>
      <c r="M148" s="322"/>
      <c r="N148" s="322"/>
      <c r="O148" s="322"/>
      <c r="P148" s="793"/>
      <c r="Q148" s="322"/>
      <c r="R148">
        <v>2</v>
      </c>
    </row>
    <row r="149" spans="1:18" customFormat="1" x14ac:dyDescent="0.25">
      <c r="A149" s="790"/>
      <c r="B149" s="322"/>
      <c r="C149" s="322"/>
      <c r="D149" s="322" t="s">
        <v>4686</v>
      </c>
      <c r="E149" s="322" t="s">
        <v>4666</v>
      </c>
      <c r="F149" s="320"/>
      <c r="G149" s="320"/>
      <c r="H149" s="530"/>
      <c r="I149" s="322" t="s">
        <v>355</v>
      </c>
      <c r="J149" s="322" t="s">
        <v>2789</v>
      </c>
      <c r="K149" s="345">
        <v>0.04</v>
      </c>
      <c r="L149" s="322"/>
      <c r="M149" s="322"/>
      <c r="N149" s="322"/>
      <c r="O149" s="322"/>
      <c r="P149" s="793"/>
      <c r="Q149" s="322"/>
      <c r="R149">
        <v>2</v>
      </c>
    </row>
    <row r="150" spans="1:18" customFormat="1" x14ac:dyDescent="0.25">
      <c r="A150" s="790"/>
      <c r="B150" s="322"/>
      <c r="C150" s="322"/>
      <c r="D150" s="322" t="s">
        <v>4687</v>
      </c>
      <c r="E150" s="322" t="s">
        <v>4666</v>
      </c>
      <c r="F150" s="320"/>
      <c r="G150" s="320"/>
      <c r="H150" s="530"/>
      <c r="I150" s="322" t="s">
        <v>355</v>
      </c>
      <c r="J150" s="322" t="s">
        <v>2789</v>
      </c>
      <c r="K150" s="345">
        <v>0.03</v>
      </c>
      <c r="L150" s="322"/>
      <c r="M150" s="322"/>
      <c r="N150" s="322"/>
      <c r="O150" s="322"/>
      <c r="P150" s="793"/>
      <c r="Q150" s="322"/>
      <c r="R150">
        <v>2</v>
      </c>
    </row>
    <row r="151" spans="1:18" customFormat="1" ht="30" x14ac:dyDescent="0.25">
      <c r="A151" s="790"/>
      <c r="B151" s="322"/>
      <c r="C151" s="322"/>
      <c r="D151" s="322" t="s">
        <v>4688</v>
      </c>
      <c r="E151" s="322" t="s">
        <v>4666</v>
      </c>
      <c r="F151" s="320"/>
      <c r="G151" s="320"/>
      <c r="H151" s="530"/>
      <c r="I151" s="322" t="s">
        <v>355</v>
      </c>
      <c r="J151" s="322" t="s">
        <v>2789</v>
      </c>
      <c r="K151" s="345">
        <v>0.04</v>
      </c>
      <c r="L151" s="322"/>
      <c r="M151" s="322"/>
      <c r="N151" s="322"/>
      <c r="O151" s="322"/>
      <c r="P151" s="793"/>
      <c r="Q151" s="322"/>
      <c r="R151">
        <v>2</v>
      </c>
    </row>
    <row r="152" spans="1:18" customFormat="1" ht="45" x14ac:dyDescent="0.25">
      <c r="A152" s="790"/>
      <c r="B152" s="322"/>
      <c r="C152" s="322"/>
      <c r="D152" s="322" t="s">
        <v>4689</v>
      </c>
      <c r="E152" s="322" t="s">
        <v>4690</v>
      </c>
      <c r="F152" s="320">
        <v>796</v>
      </c>
      <c r="G152" s="320" t="s">
        <v>17</v>
      </c>
      <c r="H152" s="530">
        <v>1</v>
      </c>
      <c r="I152" s="322" t="s">
        <v>355</v>
      </c>
      <c r="J152" s="322" t="s">
        <v>2789</v>
      </c>
      <c r="K152" s="345">
        <v>158708.39000000001</v>
      </c>
      <c r="L152" s="322"/>
      <c r="M152" s="322"/>
      <c r="N152" s="322"/>
      <c r="O152" s="322"/>
      <c r="P152" s="793"/>
      <c r="Q152" s="322"/>
      <c r="R152">
        <v>2</v>
      </c>
    </row>
    <row r="153" spans="1:18" customFormat="1" ht="30" x14ac:dyDescent="0.25">
      <c r="A153" s="790"/>
      <c r="B153" s="322"/>
      <c r="C153" s="322"/>
      <c r="D153" s="322" t="s">
        <v>4691</v>
      </c>
      <c r="E153" s="322" t="s">
        <v>4692</v>
      </c>
      <c r="F153" s="320">
        <v>796</v>
      </c>
      <c r="G153" s="320" t="s">
        <v>17</v>
      </c>
      <c r="H153" s="530">
        <v>2</v>
      </c>
      <c r="I153" s="322" t="s">
        <v>355</v>
      </c>
      <c r="J153" s="322" t="s">
        <v>2789</v>
      </c>
      <c r="K153" s="345">
        <v>193908.3</v>
      </c>
      <c r="L153" s="322"/>
      <c r="M153" s="322"/>
      <c r="N153" s="322"/>
      <c r="O153" s="322"/>
      <c r="P153" s="793"/>
      <c r="Q153" s="322"/>
      <c r="R153">
        <v>2</v>
      </c>
    </row>
    <row r="154" spans="1:18" customFormat="1" ht="30" x14ac:dyDescent="0.25">
      <c r="A154" s="790"/>
      <c r="B154" s="322"/>
      <c r="C154" s="322"/>
      <c r="D154" s="322" t="s">
        <v>4693</v>
      </c>
      <c r="E154" s="322" t="s">
        <v>4694</v>
      </c>
      <c r="F154" s="320">
        <v>796</v>
      </c>
      <c r="G154" s="320" t="s">
        <v>17</v>
      </c>
      <c r="H154" s="530">
        <v>10</v>
      </c>
      <c r="I154" s="322" t="s">
        <v>355</v>
      </c>
      <c r="J154" s="322" t="s">
        <v>2789</v>
      </c>
      <c r="K154" s="345">
        <v>1322422.8999999999</v>
      </c>
      <c r="L154" s="322"/>
      <c r="M154" s="322"/>
      <c r="N154" s="322"/>
      <c r="O154" s="322"/>
      <c r="P154" s="793"/>
      <c r="Q154" s="322"/>
      <c r="R154">
        <v>2</v>
      </c>
    </row>
    <row r="155" spans="1:18" customFormat="1" ht="30" x14ac:dyDescent="0.25">
      <c r="A155" s="790"/>
      <c r="B155" s="322"/>
      <c r="C155" s="322"/>
      <c r="D155" s="322" t="s">
        <v>4695</v>
      </c>
      <c r="E155" s="322" t="s">
        <v>4696</v>
      </c>
      <c r="F155" s="320">
        <v>796</v>
      </c>
      <c r="G155" s="320" t="s">
        <v>17</v>
      </c>
      <c r="H155" s="530">
        <v>2</v>
      </c>
      <c r="I155" s="322" t="s">
        <v>355</v>
      </c>
      <c r="J155" s="322" t="s">
        <v>2789</v>
      </c>
      <c r="K155" s="345">
        <v>705586.28</v>
      </c>
      <c r="L155" s="322"/>
      <c r="M155" s="322"/>
      <c r="N155" s="322"/>
      <c r="O155" s="322"/>
      <c r="P155" s="793"/>
      <c r="Q155" s="322"/>
      <c r="R155">
        <v>2</v>
      </c>
    </row>
    <row r="156" spans="1:18" customFormat="1" ht="30" x14ac:dyDescent="0.25">
      <c r="A156" s="790"/>
      <c r="B156" s="322"/>
      <c r="C156" s="322"/>
      <c r="D156" s="322" t="s">
        <v>4697</v>
      </c>
      <c r="E156" s="322" t="s">
        <v>4698</v>
      </c>
      <c r="F156" s="320">
        <v>796</v>
      </c>
      <c r="G156" s="320" t="s">
        <v>17</v>
      </c>
      <c r="H156" s="530">
        <v>5</v>
      </c>
      <c r="I156" s="322" t="s">
        <v>355</v>
      </c>
      <c r="J156" s="322" t="s">
        <v>2789</v>
      </c>
      <c r="K156" s="345">
        <v>581813.15</v>
      </c>
      <c r="L156" s="322"/>
      <c r="M156" s="322"/>
      <c r="N156" s="322"/>
      <c r="O156" s="322"/>
      <c r="P156" s="793"/>
      <c r="Q156" s="322"/>
      <c r="R156">
        <v>2</v>
      </c>
    </row>
    <row r="157" spans="1:18" customFormat="1" x14ac:dyDescent="0.25">
      <c r="A157" s="790"/>
      <c r="B157" s="322"/>
      <c r="C157" s="322"/>
      <c r="D157" s="322" t="s">
        <v>4699</v>
      </c>
      <c r="E157" s="322" t="s">
        <v>4700</v>
      </c>
      <c r="F157" s="320">
        <v>796</v>
      </c>
      <c r="G157" s="320" t="s">
        <v>17</v>
      </c>
      <c r="H157" s="530">
        <v>2</v>
      </c>
      <c r="I157" s="322" t="s">
        <v>355</v>
      </c>
      <c r="J157" s="322" t="s">
        <v>2789</v>
      </c>
      <c r="K157" s="345">
        <v>11174.58</v>
      </c>
      <c r="L157" s="322"/>
      <c r="M157" s="322"/>
      <c r="N157" s="322"/>
      <c r="O157" s="322"/>
      <c r="P157" s="793"/>
      <c r="Q157" s="322"/>
      <c r="R157">
        <v>2</v>
      </c>
    </row>
    <row r="158" spans="1:18" customFormat="1" ht="90" x14ac:dyDescent="0.25">
      <c r="A158" s="790"/>
      <c r="B158" s="322"/>
      <c r="C158" s="322"/>
      <c r="D158" s="322" t="s">
        <v>4701</v>
      </c>
      <c r="E158" s="322" t="s">
        <v>4702</v>
      </c>
      <c r="F158" s="320">
        <v>796</v>
      </c>
      <c r="G158" s="320" t="s">
        <v>17</v>
      </c>
      <c r="H158" s="530">
        <v>160</v>
      </c>
      <c r="I158" s="322" t="s">
        <v>355</v>
      </c>
      <c r="J158" s="322" t="s">
        <v>2789</v>
      </c>
      <c r="K158" s="345">
        <v>32465.599999999999</v>
      </c>
      <c r="L158" s="322"/>
      <c r="M158" s="322"/>
      <c r="N158" s="322"/>
      <c r="O158" s="322"/>
      <c r="P158" s="793"/>
      <c r="Q158" s="322"/>
      <c r="R158">
        <v>2</v>
      </c>
    </row>
    <row r="159" spans="1:18" customFormat="1" ht="90" x14ac:dyDescent="0.25">
      <c r="A159" s="790"/>
      <c r="B159" s="322"/>
      <c r="C159" s="322"/>
      <c r="D159" s="322" t="s">
        <v>4703</v>
      </c>
      <c r="E159" s="322" t="s">
        <v>4704</v>
      </c>
      <c r="F159" s="320">
        <v>796</v>
      </c>
      <c r="G159" s="320" t="s">
        <v>17</v>
      </c>
      <c r="H159" s="530">
        <v>4</v>
      </c>
      <c r="I159" s="322" t="s">
        <v>355</v>
      </c>
      <c r="J159" s="322" t="s">
        <v>2789</v>
      </c>
      <c r="K159" s="345">
        <v>15201.44</v>
      </c>
      <c r="L159" s="322"/>
      <c r="M159" s="322"/>
      <c r="N159" s="322"/>
      <c r="O159" s="322"/>
      <c r="P159" s="793"/>
      <c r="Q159" s="322"/>
      <c r="R159">
        <v>2</v>
      </c>
    </row>
    <row r="160" spans="1:18" customFormat="1" ht="90" x14ac:dyDescent="0.25">
      <c r="A160" s="790"/>
      <c r="B160" s="322"/>
      <c r="C160" s="322"/>
      <c r="D160" s="322" t="s">
        <v>4705</v>
      </c>
      <c r="E160" s="322" t="s">
        <v>4706</v>
      </c>
      <c r="F160" s="320">
        <v>796</v>
      </c>
      <c r="G160" s="320" t="s">
        <v>17</v>
      </c>
      <c r="H160" s="530">
        <v>1</v>
      </c>
      <c r="I160" s="322" t="s">
        <v>355</v>
      </c>
      <c r="J160" s="322" t="s">
        <v>2789</v>
      </c>
      <c r="K160" s="345">
        <v>40622.53</v>
      </c>
      <c r="L160" s="322"/>
      <c r="M160" s="322"/>
      <c r="N160" s="322"/>
      <c r="O160" s="322"/>
      <c r="P160" s="793"/>
      <c r="Q160" s="322"/>
      <c r="R160">
        <v>2</v>
      </c>
    </row>
    <row r="161" spans="1:18" customFormat="1" ht="90" x14ac:dyDescent="0.25">
      <c r="A161" s="790"/>
      <c r="B161" s="322"/>
      <c r="C161" s="322"/>
      <c r="D161" s="322" t="s">
        <v>4707</v>
      </c>
      <c r="E161" s="322" t="s">
        <v>4708</v>
      </c>
      <c r="F161" s="320">
        <v>796</v>
      </c>
      <c r="G161" s="320" t="s">
        <v>17</v>
      </c>
      <c r="H161" s="530">
        <v>1</v>
      </c>
      <c r="I161" s="322" t="s">
        <v>355</v>
      </c>
      <c r="J161" s="322" t="s">
        <v>2789</v>
      </c>
      <c r="K161" s="345">
        <v>112444.38</v>
      </c>
      <c r="L161" s="322"/>
      <c r="M161" s="322"/>
      <c r="N161" s="322"/>
      <c r="O161" s="322"/>
      <c r="P161" s="793"/>
      <c r="Q161" s="322"/>
      <c r="R161">
        <v>2</v>
      </c>
    </row>
    <row r="162" spans="1:18" customFormat="1" x14ac:dyDescent="0.25">
      <c r="A162" s="790"/>
      <c r="B162" s="322"/>
      <c r="C162" s="322"/>
      <c r="D162" s="322" t="s">
        <v>4709</v>
      </c>
      <c r="E162" s="322" t="s">
        <v>4666</v>
      </c>
      <c r="F162" s="320"/>
      <c r="G162" s="320"/>
      <c r="H162" s="530"/>
      <c r="I162" s="322" t="s">
        <v>355</v>
      </c>
      <c r="J162" s="322" t="s">
        <v>2789</v>
      </c>
      <c r="K162" s="345">
        <v>0.02</v>
      </c>
      <c r="L162" s="322"/>
      <c r="M162" s="322"/>
      <c r="N162" s="322"/>
      <c r="O162" s="322"/>
      <c r="P162" s="793"/>
      <c r="Q162" s="322"/>
      <c r="R162">
        <v>2</v>
      </c>
    </row>
    <row r="163" spans="1:18" customFormat="1" ht="30" x14ac:dyDescent="0.25">
      <c r="A163" s="790"/>
      <c r="B163" s="322"/>
      <c r="C163" s="322"/>
      <c r="D163" s="322" t="s">
        <v>4710</v>
      </c>
      <c r="E163" s="322" t="s">
        <v>4711</v>
      </c>
      <c r="F163" s="320">
        <v>796</v>
      </c>
      <c r="G163" s="320" t="s">
        <v>17</v>
      </c>
      <c r="H163" s="530">
        <v>3</v>
      </c>
      <c r="I163" s="322" t="s">
        <v>355</v>
      </c>
      <c r="J163" s="322" t="s">
        <v>2789</v>
      </c>
      <c r="K163" s="345">
        <v>63253.98</v>
      </c>
      <c r="L163" s="322"/>
      <c r="M163" s="322"/>
      <c r="N163" s="322"/>
      <c r="O163" s="322"/>
      <c r="P163" s="793"/>
      <c r="Q163" s="322"/>
      <c r="R163">
        <v>2</v>
      </c>
    </row>
    <row r="164" spans="1:18" customFormat="1" ht="45" x14ac:dyDescent="0.25">
      <c r="A164" s="790"/>
      <c r="B164" s="322"/>
      <c r="C164" s="322"/>
      <c r="D164" s="322" t="s">
        <v>4712</v>
      </c>
      <c r="E164" s="322" t="s">
        <v>4666</v>
      </c>
      <c r="F164" s="320"/>
      <c r="G164" s="320"/>
      <c r="H164" s="530"/>
      <c r="I164" s="322" t="s">
        <v>355</v>
      </c>
      <c r="J164" s="322" t="s">
        <v>2789</v>
      </c>
      <c r="K164" s="345">
        <v>0.02</v>
      </c>
      <c r="L164" s="322"/>
      <c r="M164" s="322"/>
      <c r="N164" s="322"/>
      <c r="O164" s="322"/>
      <c r="P164" s="793"/>
      <c r="Q164" s="322"/>
      <c r="R164">
        <v>2</v>
      </c>
    </row>
    <row r="165" spans="1:18" customFormat="1" ht="60" x14ac:dyDescent="0.25">
      <c r="A165" s="790"/>
      <c r="B165" s="322"/>
      <c r="C165" s="322"/>
      <c r="D165" s="322" t="s">
        <v>4713</v>
      </c>
      <c r="E165" s="322" t="s">
        <v>4666</v>
      </c>
      <c r="F165" s="320"/>
      <c r="G165" s="320"/>
      <c r="H165" s="530"/>
      <c r="I165" s="322" t="s">
        <v>355</v>
      </c>
      <c r="J165" s="322" t="s">
        <v>2789</v>
      </c>
      <c r="K165" s="345">
        <v>0.04</v>
      </c>
      <c r="L165" s="322"/>
      <c r="M165" s="322"/>
      <c r="N165" s="322"/>
      <c r="O165" s="322"/>
      <c r="P165" s="793"/>
      <c r="Q165" s="322"/>
      <c r="R165">
        <v>2</v>
      </c>
    </row>
    <row r="166" spans="1:18" customFormat="1" ht="45" x14ac:dyDescent="0.25">
      <c r="A166" s="790"/>
      <c r="B166" s="322"/>
      <c r="C166" s="322"/>
      <c r="D166" s="322" t="s">
        <v>4714</v>
      </c>
      <c r="E166" s="322" t="s">
        <v>4715</v>
      </c>
      <c r="F166" s="320">
        <v>796</v>
      </c>
      <c r="G166" s="320" t="s">
        <v>17</v>
      </c>
      <c r="H166" s="530">
        <v>160</v>
      </c>
      <c r="I166" s="322" t="s">
        <v>355</v>
      </c>
      <c r="J166" s="322" t="s">
        <v>2789</v>
      </c>
      <c r="K166" s="345">
        <v>748108.80000000005</v>
      </c>
      <c r="L166" s="322"/>
      <c r="M166" s="322"/>
      <c r="N166" s="322"/>
      <c r="O166" s="322"/>
      <c r="P166" s="793"/>
      <c r="Q166" s="322"/>
      <c r="R166">
        <v>2</v>
      </c>
    </row>
    <row r="167" spans="1:18" customFormat="1" x14ac:dyDescent="0.25">
      <c r="A167" s="790"/>
      <c r="B167" s="322"/>
      <c r="C167" s="322"/>
      <c r="D167" s="322" t="s">
        <v>4716</v>
      </c>
      <c r="E167" s="322" t="s">
        <v>4717</v>
      </c>
      <c r="F167" s="320">
        <v>796</v>
      </c>
      <c r="G167" s="320" t="s">
        <v>17</v>
      </c>
      <c r="H167" s="530">
        <v>4</v>
      </c>
      <c r="I167" s="322" t="s">
        <v>355</v>
      </c>
      <c r="J167" s="322" t="s">
        <v>2789</v>
      </c>
      <c r="K167" s="345">
        <v>3528.8</v>
      </c>
      <c r="L167" s="322"/>
      <c r="M167" s="322"/>
      <c r="N167" s="322"/>
      <c r="O167" s="322"/>
      <c r="P167" s="793"/>
      <c r="Q167" s="322"/>
      <c r="R167">
        <v>2</v>
      </c>
    </row>
    <row r="168" spans="1:18" customFormat="1" x14ac:dyDescent="0.25">
      <c r="A168" s="790"/>
      <c r="B168" s="322"/>
      <c r="C168" s="322"/>
      <c r="D168" s="322" t="s">
        <v>4718</v>
      </c>
      <c r="E168" s="322" t="s">
        <v>4719</v>
      </c>
      <c r="F168" s="320">
        <v>796</v>
      </c>
      <c r="G168" s="320" t="s">
        <v>17</v>
      </c>
      <c r="H168" s="530">
        <v>2</v>
      </c>
      <c r="I168" s="322" t="s">
        <v>355</v>
      </c>
      <c r="J168" s="322" t="s">
        <v>2789</v>
      </c>
      <c r="K168" s="345">
        <v>2199.62</v>
      </c>
      <c r="L168" s="322"/>
      <c r="M168" s="322"/>
      <c r="N168" s="322"/>
      <c r="O168" s="322"/>
      <c r="P168" s="793"/>
      <c r="Q168" s="322"/>
      <c r="R168">
        <v>2</v>
      </c>
    </row>
    <row r="169" spans="1:18" customFormat="1" ht="30" x14ac:dyDescent="0.25">
      <c r="A169" s="790"/>
      <c r="B169" s="322"/>
      <c r="C169" s="322"/>
      <c r="D169" s="322" t="s">
        <v>4720</v>
      </c>
      <c r="E169" s="322" t="s">
        <v>4721</v>
      </c>
      <c r="F169" s="320">
        <v>796</v>
      </c>
      <c r="G169" s="320" t="s">
        <v>17</v>
      </c>
      <c r="H169" s="530">
        <v>8</v>
      </c>
      <c r="I169" s="322" t="s">
        <v>355</v>
      </c>
      <c r="J169" s="322" t="s">
        <v>2789</v>
      </c>
      <c r="K169" s="345">
        <v>70576.240000000005</v>
      </c>
      <c r="L169" s="322"/>
      <c r="M169" s="322"/>
      <c r="N169" s="322"/>
      <c r="O169" s="322"/>
      <c r="P169" s="793"/>
      <c r="Q169" s="322"/>
      <c r="R169">
        <v>2</v>
      </c>
    </row>
    <row r="170" spans="1:18" customFormat="1" ht="30" x14ac:dyDescent="0.25">
      <c r="A170" s="791"/>
      <c r="B170" s="322"/>
      <c r="C170" s="322"/>
      <c r="D170" s="322" t="s">
        <v>4722</v>
      </c>
      <c r="E170" s="322" t="s">
        <v>4723</v>
      </c>
      <c r="F170" s="320">
        <v>796</v>
      </c>
      <c r="G170" s="320" t="s">
        <v>17</v>
      </c>
      <c r="H170" s="530">
        <v>1</v>
      </c>
      <c r="I170" s="322" t="s">
        <v>355</v>
      </c>
      <c r="J170" s="322" t="s">
        <v>2789</v>
      </c>
      <c r="K170" s="345">
        <v>176352.46</v>
      </c>
      <c r="L170" s="322"/>
      <c r="M170" s="322"/>
      <c r="N170" s="322"/>
      <c r="O170" s="322"/>
      <c r="P170" s="794"/>
      <c r="Q170" s="322"/>
      <c r="R170">
        <v>2</v>
      </c>
    </row>
    <row r="171" spans="1:18" customFormat="1" ht="28.5" x14ac:dyDescent="0.25">
      <c r="A171" s="606">
        <v>57</v>
      </c>
      <c r="B171" s="317" t="s">
        <v>167</v>
      </c>
      <c r="C171" s="317" t="s">
        <v>4724</v>
      </c>
      <c r="D171" s="317" t="s">
        <v>4725</v>
      </c>
      <c r="E171" s="317" t="s">
        <v>4671</v>
      </c>
      <c r="F171" s="318" t="s">
        <v>135</v>
      </c>
      <c r="G171" s="317" t="s">
        <v>63</v>
      </c>
      <c r="H171" s="676">
        <v>1</v>
      </c>
      <c r="I171" s="317" t="s">
        <v>355</v>
      </c>
      <c r="J171" s="317" t="s">
        <v>2789</v>
      </c>
      <c r="K171" s="344">
        <v>1835000</v>
      </c>
      <c r="L171" s="317" t="s">
        <v>57</v>
      </c>
      <c r="M171" s="317" t="s">
        <v>2487</v>
      </c>
      <c r="N171" s="317" t="s">
        <v>22</v>
      </c>
      <c r="O171" s="317" t="s">
        <v>171</v>
      </c>
      <c r="P171" s="317" t="s">
        <v>4726</v>
      </c>
      <c r="Q171" s="317" t="s">
        <v>4727</v>
      </c>
      <c r="R171">
        <v>1</v>
      </c>
    </row>
    <row r="172" spans="1:18" customFormat="1" ht="28.5" x14ac:dyDescent="0.25">
      <c r="A172" s="334">
        <v>58</v>
      </c>
      <c r="B172" s="317" t="s">
        <v>845</v>
      </c>
      <c r="C172" s="317" t="s">
        <v>846</v>
      </c>
      <c r="D172" s="317" t="s">
        <v>2158</v>
      </c>
      <c r="E172" s="317" t="s">
        <v>2151</v>
      </c>
      <c r="F172" s="318" t="s">
        <v>135</v>
      </c>
      <c r="G172" s="317" t="s">
        <v>63</v>
      </c>
      <c r="H172" s="676">
        <v>1</v>
      </c>
      <c r="I172" s="317" t="s">
        <v>355</v>
      </c>
      <c r="J172" s="317" t="s">
        <v>2789</v>
      </c>
      <c r="K172" s="344">
        <v>756000</v>
      </c>
      <c r="L172" s="317" t="s">
        <v>57</v>
      </c>
      <c r="M172" s="317" t="s">
        <v>2491</v>
      </c>
      <c r="N172" s="317" t="s">
        <v>22</v>
      </c>
      <c r="O172" s="317" t="s">
        <v>171</v>
      </c>
      <c r="P172" s="321">
        <v>3109</v>
      </c>
      <c r="Q172" s="317" t="s">
        <v>165</v>
      </c>
      <c r="R172">
        <v>1</v>
      </c>
    </row>
    <row r="173" spans="1:18" customFormat="1" ht="28.5" x14ac:dyDescent="0.25">
      <c r="A173" s="606">
        <v>59</v>
      </c>
      <c r="B173" s="317" t="s">
        <v>845</v>
      </c>
      <c r="C173" s="317" t="s">
        <v>846</v>
      </c>
      <c r="D173" s="317" t="s">
        <v>4728</v>
      </c>
      <c r="E173" s="317" t="s">
        <v>2151</v>
      </c>
      <c r="F173" s="318" t="s">
        <v>135</v>
      </c>
      <c r="G173" s="317" t="s">
        <v>63</v>
      </c>
      <c r="H173" s="676">
        <v>1</v>
      </c>
      <c r="I173" s="317" t="s">
        <v>355</v>
      </c>
      <c r="J173" s="317" t="s">
        <v>2789</v>
      </c>
      <c r="K173" s="344">
        <v>735260</v>
      </c>
      <c r="L173" s="317" t="s">
        <v>57</v>
      </c>
      <c r="M173" s="317" t="s">
        <v>2487</v>
      </c>
      <c r="N173" s="317" t="s">
        <v>22</v>
      </c>
      <c r="O173" s="317" t="s">
        <v>171</v>
      </c>
      <c r="P173" s="607">
        <v>6166</v>
      </c>
      <c r="Q173" s="317" t="s">
        <v>165</v>
      </c>
      <c r="R173">
        <v>1</v>
      </c>
    </row>
    <row r="174" spans="1:18" customFormat="1" ht="57" x14ac:dyDescent="0.25">
      <c r="A174" s="789">
        <v>60</v>
      </c>
      <c r="B174" s="317" t="s">
        <v>167</v>
      </c>
      <c r="C174" s="317" t="s">
        <v>887</v>
      </c>
      <c r="D174" s="317" t="s">
        <v>4729</v>
      </c>
      <c r="E174" s="317" t="s">
        <v>4956</v>
      </c>
      <c r="F174" s="318">
        <v>8</v>
      </c>
      <c r="G174" s="317" t="s">
        <v>425</v>
      </c>
      <c r="H174" s="676">
        <v>112.17500000000001</v>
      </c>
      <c r="I174" s="317" t="s">
        <v>355</v>
      </c>
      <c r="J174" s="317" t="s">
        <v>3838</v>
      </c>
      <c r="K174" s="344">
        <v>3104156.92</v>
      </c>
      <c r="L174" s="317" t="s">
        <v>57</v>
      </c>
      <c r="M174" s="317" t="s">
        <v>2487</v>
      </c>
      <c r="N174" s="317" t="s">
        <v>22</v>
      </c>
      <c r="O174" s="317" t="s">
        <v>23</v>
      </c>
      <c r="P174" s="792">
        <v>5970</v>
      </c>
      <c r="Q174" s="317" t="s">
        <v>4730</v>
      </c>
      <c r="R174">
        <v>1</v>
      </c>
    </row>
    <row r="175" spans="1:18" customFormat="1" ht="120" x14ac:dyDescent="0.25">
      <c r="A175" s="790"/>
      <c r="B175" s="322"/>
      <c r="C175" s="322"/>
      <c r="D175" s="322" t="s">
        <v>4731</v>
      </c>
      <c r="E175" s="322" t="s">
        <v>4732</v>
      </c>
      <c r="F175" s="320">
        <v>8</v>
      </c>
      <c r="G175" s="320" t="s">
        <v>425</v>
      </c>
      <c r="H175" s="530">
        <v>3.09</v>
      </c>
      <c r="I175" s="322" t="s">
        <v>355</v>
      </c>
      <c r="J175" s="322" t="s">
        <v>2789</v>
      </c>
      <c r="K175" s="345">
        <v>76106.7</v>
      </c>
      <c r="L175" s="322"/>
      <c r="M175" s="322"/>
      <c r="N175" s="322"/>
      <c r="O175" s="322"/>
      <c r="P175" s="793"/>
      <c r="Q175" s="322"/>
      <c r="R175">
        <v>2</v>
      </c>
    </row>
    <row r="176" spans="1:18" customFormat="1" ht="45" x14ac:dyDescent="0.25">
      <c r="A176" s="790"/>
      <c r="B176" s="322"/>
      <c r="C176" s="322"/>
      <c r="D176" s="322" t="s">
        <v>4733</v>
      </c>
      <c r="E176" s="322" t="s">
        <v>153</v>
      </c>
      <c r="F176" s="320">
        <v>8</v>
      </c>
      <c r="G176" s="320" t="s">
        <v>425</v>
      </c>
      <c r="H176" s="530">
        <v>9.6</v>
      </c>
      <c r="I176" s="322" t="s">
        <v>355</v>
      </c>
      <c r="J176" s="322" t="s">
        <v>2850</v>
      </c>
      <c r="K176" s="345">
        <v>374400</v>
      </c>
      <c r="L176" s="322"/>
      <c r="M176" s="322"/>
      <c r="N176" s="322"/>
      <c r="O176" s="322"/>
      <c r="P176" s="793"/>
      <c r="Q176" s="322"/>
      <c r="R176">
        <v>2</v>
      </c>
    </row>
    <row r="177" spans="1:18" customFormat="1" ht="120" x14ac:dyDescent="0.25">
      <c r="A177" s="790"/>
      <c r="B177" s="322"/>
      <c r="C177" s="322"/>
      <c r="D177" s="322" t="s">
        <v>4734</v>
      </c>
      <c r="E177" s="322" t="s">
        <v>4735</v>
      </c>
      <c r="F177" s="320">
        <v>8</v>
      </c>
      <c r="G177" s="320" t="s">
        <v>425</v>
      </c>
      <c r="H177" s="530">
        <v>0.1</v>
      </c>
      <c r="I177" s="322" t="s">
        <v>355</v>
      </c>
      <c r="J177" s="322" t="s">
        <v>2789</v>
      </c>
      <c r="K177" s="345">
        <v>4500</v>
      </c>
      <c r="L177" s="322"/>
      <c r="M177" s="322"/>
      <c r="N177" s="322"/>
      <c r="O177" s="322"/>
      <c r="P177" s="793"/>
      <c r="Q177" s="322"/>
      <c r="R177">
        <v>2</v>
      </c>
    </row>
    <row r="178" spans="1:18" customFormat="1" ht="120" x14ac:dyDescent="0.25">
      <c r="A178" s="790"/>
      <c r="B178" s="322"/>
      <c r="C178" s="322"/>
      <c r="D178" s="322" t="s">
        <v>2243</v>
      </c>
      <c r="E178" s="322" t="s">
        <v>2244</v>
      </c>
      <c r="F178" s="320">
        <v>8</v>
      </c>
      <c r="G178" s="320" t="s">
        <v>425</v>
      </c>
      <c r="H178" s="530">
        <v>23.340000000000003</v>
      </c>
      <c r="I178" s="322" t="s">
        <v>355</v>
      </c>
      <c r="J178" s="322" t="s">
        <v>2850</v>
      </c>
      <c r="K178" s="345">
        <v>504377.4</v>
      </c>
      <c r="L178" s="322"/>
      <c r="M178" s="322"/>
      <c r="N178" s="322"/>
      <c r="O178" s="322"/>
      <c r="P178" s="793"/>
      <c r="Q178" s="322"/>
      <c r="R178">
        <v>2</v>
      </c>
    </row>
    <row r="179" spans="1:18" customFormat="1" ht="180" x14ac:dyDescent="0.25">
      <c r="A179" s="790"/>
      <c r="B179" s="322"/>
      <c r="C179" s="322"/>
      <c r="D179" s="322" t="s">
        <v>4736</v>
      </c>
      <c r="E179" s="322" t="s">
        <v>4737</v>
      </c>
      <c r="F179" s="320">
        <v>8</v>
      </c>
      <c r="G179" s="320" t="s">
        <v>425</v>
      </c>
      <c r="H179" s="530">
        <v>0.18</v>
      </c>
      <c r="I179" s="322" t="s">
        <v>355</v>
      </c>
      <c r="J179" s="322" t="s">
        <v>2789</v>
      </c>
      <c r="K179" s="345">
        <v>4728.6000000000004</v>
      </c>
      <c r="L179" s="322"/>
      <c r="M179" s="322"/>
      <c r="N179" s="322"/>
      <c r="O179" s="322"/>
      <c r="P179" s="793"/>
      <c r="Q179" s="322"/>
      <c r="R179">
        <v>2</v>
      </c>
    </row>
    <row r="180" spans="1:18" customFormat="1" ht="45" x14ac:dyDescent="0.25">
      <c r="A180" s="790"/>
      <c r="B180" s="322"/>
      <c r="C180" s="322"/>
      <c r="D180" s="322" t="s">
        <v>4738</v>
      </c>
      <c r="E180" s="322" t="s">
        <v>153</v>
      </c>
      <c r="F180" s="320">
        <v>8</v>
      </c>
      <c r="G180" s="320" t="s">
        <v>425</v>
      </c>
      <c r="H180" s="530">
        <v>1.1000000000000001</v>
      </c>
      <c r="I180" s="322" t="s">
        <v>355</v>
      </c>
      <c r="J180" s="322" t="s">
        <v>2789</v>
      </c>
      <c r="K180" s="345">
        <v>35959</v>
      </c>
      <c r="L180" s="322"/>
      <c r="M180" s="322"/>
      <c r="N180" s="322"/>
      <c r="O180" s="322"/>
      <c r="P180" s="793"/>
      <c r="Q180" s="322"/>
      <c r="R180">
        <v>2</v>
      </c>
    </row>
    <row r="181" spans="1:18" customFormat="1" ht="180" x14ac:dyDescent="0.25">
      <c r="A181" s="790"/>
      <c r="B181" s="322"/>
      <c r="C181" s="322"/>
      <c r="D181" s="322" t="s">
        <v>4739</v>
      </c>
      <c r="E181" s="322" t="s">
        <v>4740</v>
      </c>
      <c r="F181" s="320">
        <v>8</v>
      </c>
      <c r="G181" s="320" t="s">
        <v>425</v>
      </c>
      <c r="H181" s="530">
        <v>1.7</v>
      </c>
      <c r="I181" s="322" t="s">
        <v>355</v>
      </c>
      <c r="J181" s="322" t="s">
        <v>2789</v>
      </c>
      <c r="K181" s="345">
        <v>69970.3</v>
      </c>
      <c r="L181" s="322"/>
      <c r="M181" s="322"/>
      <c r="N181" s="322"/>
      <c r="O181" s="322"/>
      <c r="P181" s="793"/>
      <c r="Q181" s="322"/>
      <c r="R181">
        <v>2</v>
      </c>
    </row>
    <row r="182" spans="1:18" customFormat="1" ht="180" x14ac:dyDescent="0.25">
      <c r="A182" s="790"/>
      <c r="B182" s="322"/>
      <c r="C182" s="322"/>
      <c r="D182" s="322" t="s">
        <v>4741</v>
      </c>
      <c r="E182" s="322" t="s">
        <v>4957</v>
      </c>
      <c r="F182" s="320">
        <v>8</v>
      </c>
      <c r="G182" s="320" t="s">
        <v>425</v>
      </c>
      <c r="H182" s="530">
        <v>1.175</v>
      </c>
      <c r="I182" s="322" t="s">
        <v>355</v>
      </c>
      <c r="J182" s="322" t="s">
        <v>2789</v>
      </c>
      <c r="K182" s="345">
        <v>75677.97</v>
      </c>
      <c r="L182" s="322"/>
      <c r="M182" s="322"/>
      <c r="N182" s="322"/>
      <c r="O182" s="322"/>
      <c r="P182" s="793"/>
      <c r="Q182" s="322"/>
      <c r="R182">
        <v>2</v>
      </c>
    </row>
    <row r="183" spans="1:18" customFormat="1" ht="180" x14ac:dyDescent="0.25">
      <c r="A183" s="790"/>
      <c r="B183" s="322"/>
      <c r="C183" s="322"/>
      <c r="D183" s="322" t="s">
        <v>4742</v>
      </c>
      <c r="E183" s="322" t="s">
        <v>4743</v>
      </c>
      <c r="F183" s="320">
        <v>8</v>
      </c>
      <c r="G183" s="320" t="s">
        <v>425</v>
      </c>
      <c r="H183" s="530">
        <v>8.42</v>
      </c>
      <c r="I183" s="322" t="s">
        <v>355</v>
      </c>
      <c r="J183" s="322" t="s">
        <v>2789</v>
      </c>
      <c r="K183" s="345">
        <v>283796.34999999998</v>
      </c>
      <c r="L183" s="322"/>
      <c r="M183" s="322"/>
      <c r="N183" s="322"/>
      <c r="O183" s="322"/>
      <c r="P183" s="793"/>
      <c r="Q183" s="322"/>
      <c r="R183">
        <v>2</v>
      </c>
    </row>
    <row r="184" spans="1:18" customFormat="1" ht="120" x14ac:dyDescent="0.25">
      <c r="A184" s="790"/>
      <c r="B184" s="322"/>
      <c r="C184" s="322"/>
      <c r="D184" s="322" t="s">
        <v>4744</v>
      </c>
      <c r="E184" s="322" t="s">
        <v>4745</v>
      </c>
      <c r="F184" s="320">
        <v>8</v>
      </c>
      <c r="G184" s="320" t="s">
        <v>425</v>
      </c>
      <c r="H184" s="530">
        <v>4</v>
      </c>
      <c r="I184" s="322" t="s">
        <v>355</v>
      </c>
      <c r="J184" s="322" t="s">
        <v>2895</v>
      </c>
      <c r="K184" s="345">
        <v>96000</v>
      </c>
      <c r="L184" s="322"/>
      <c r="M184" s="322"/>
      <c r="N184" s="322"/>
      <c r="O184" s="322"/>
      <c r="P184" s="793"/>
      <c r="Q184" s="322"/>
      <c r="R184">
        <v>2</v>
      </c>
    </row>
    <row r="185" spans="1:18" customFormat="1" ht="120" x14ac:dyDescent="0.25">
      <c r="A185" s="790"/>
      <c r="B185" s="322"/>
      <c r="C185" s="322"/>
      <c r="D185" s="322" t="s">
        <v>4746</v>
      </c>
      <c r="E185" s="322" t="s">
        <v>4747</v>
      </c>
      <c r="F185" s="320">
        <v>8</v>
      </c>
      <c r="G185" s="320" t="s">
        <v>425</v>
      </c>
      <c r="H185" s="530">
        <v>1.4</v>
      </c>
      <c r="I185" s="322" t="s">
        <v>355</v>
      </c>
      <c r="J185" s="322" t="s">
        <v>2789</v>
      </c>
      <c r="K185" s="345">
        <v>42350</v>
      </c>
      <c r="L185" s="322"/>
      <c r="M185" s="322"/>
      <c r="N185" s="322"/>
      <c r="O185" s="322"/>
      <c r="P185" s="793"/>
      <c r="Q185" s="322"/>
      <c r="R185">
        <v>2</v>
      </c>
    </row>
    <row r="186" spans="1:18" customFormat="1" ht="120" x14ac:dyDescent="0.25">
      <c r="A186" s="790"/>
      <c r="B186" s="322"/>
      <c r="C186" s="322"/>
      <c r="D186" s="322" t="s">
        <v>4748</v>
      </c>
      <c r="E186" s="322" t="s">
        <v>4749</v>
      </c>
      <c r="F186" s="320">
        <v>8</v>
      </c>
      <c r="G186" s="320" t="s">
        <v>425</v>
      </c>
      <c r="H186" s="530">
        <v>0.3</v>
      </c>
      <c r="I186" s="322" t="s">
        <v>355</v>
      </c>
      <c r="J186" s="322" t="s">
        <v>2895</v>
      </c>
      <c r="K186" s="345">
        <v>12300</v>
      </c>
      <c r="L186" s="322"/>
      <c r="M186" s="322"/>
      <c r="N186" s="322"/>
      <c r="O186" s="322"/>
      <c r="P186" s="793"/>
      <c r="Q186" s="322"/>
      <c r="R186">
        <v>2</v>
      </c>
    </row>
    <row r="187" spans="1:18" customFormat="1" ht="105" x14ac:dyDescent="0.25">
      <c r="A187" s="790"/>
      <c r="B187" s="322"/>
      <c r="C187" s="322"/>
      <c r="D187" s="322" t="s">
        <v>4750</v>
      </c>
      <c r="E187" s="322" t="s">
        <v>4751</v>
      </c>
      <c r="F187" s="320">
        <v>8</v>
      </c>
      <c r="G187" s="320" t="s">
        <v>425</v>
      </c>
      <c r="H187" s="530">
        <v>0.34</v>
      </c>
      <c r="I187" s="322" t="s">
        <v>355</v>
      </c>
      <c r="J187" s="322" t="s">
        <v>2895</v>
      </c>
      <c r="K187" s="345">
        <v>19040</v>
      </c>
      <c r="L187" s="322"/>
      <c r="M187" s="322"/>
      <c r="N187" s="322"/>
      <c r="O187" s="322"/>
      <c r="P187" s="793"/>
      <c r="Q187" s="322"/>
      <c r="R187">
        <v>2</v>
      </c>
    </row>
    <row r="188" spans="1:18" customFormat="1" ht="45" x14ac:dyDescent="0.25">
      <c r="A188" s="790"/>
      <c r="B188" s="322"/>
      <c r="C188" s="322"/>
      <c r="D188" s="322" t="s">
        <v>4752</v>
      </c>
      <c r="E188" s="322" t="s">
        <v>153</v>
      </c>
      <c r="F188" s="320">
        <v>8</v>
      </c>
      <c r="G188" s="320" t="s">
        <v>425</v>
      </c>
      <c r="H188" s="530">
        <v>1.2</v>
      </c>
      <c r="I188" s="322" t="s">
        <v>355</v>
      </c>
      <c r="J188" s="322" t="s">
        <v>2895</v>
      </c>
      <c r="K188" s="345">
        <v>87600</v>
      </c>
      <c r="L188" s="322"/>
      <c r="M188" s="322"/>
      <c r="N188" s="322"/>
      <c r="O188" s="322"/>
      <c r="P188" s="793"/>
      <c r="Q188" s="322"/>
      <c r="R188">
        <v>2</v>
      </c>
    </row>
    <row r="189" spans="1:18" customFormat="1" ht="45" x14ac:dyDescent="0.25">
      <c r="A189" s="790"/>
      <c r="B189" s="322"/>
      <c r="C189" s="322"/>
      <c r="D189" s="322" t="s">
        <v>4753</v>
      </c>
      <c r="E189" s="322" t="s">
        <v>153</v>
      </c>
      <c r="F189" s="320">
        <v>8</v>
      </c>
      <c r="G189" s="320" t="s">
        <v>425</v>
      </c>
      <c r="H189" s="530">
        <v>2.0499999999999998</v>
      </c>
      <c r="I189" s="322" t="s">
        <v>355</v>
      </c>
      <c r="J189" s="322" t="s">
        <v>2789</v>
      </c>
      <c r="K189" s="345">
        <v>49200</v>
      </c>
      <c r="L189" s="322"/>
      <c r="M189" s="322"/>
      <c r="N189" s="322"/>
      <c r="O189" s="322"/>
      <c r="P189" s="793"/>
      <c r="Q189" s="322"/>
      <c r="R189">
        <v>2</v>
      </c>
    </row>
    <row r="190" spans="1:18" customFormat="1" ht="45" x14ac:dyDescent="0.25">
      <c r="A190" s="790"/>
      <c r="B190" s="322"/>
      <c r="C190" s="322"/>
      <c r="D190" s="322" t="s">
        <v>1536</v>
      </c>
      <c r="E190" s="322" t="s">
        <v>153</v>
      </c>
      <c r="F190" s="320">
        <v>8</v>
      </c>
      <c r="G190" s="320" t="s">
        <v>425</v>
      </c>
      <c r="H190" s="530">
        <v>0.64500000000000002</v>
      </c>
      <c r="I190" s="322" t="s">
        <v>355</v>
      </c>
      <c r="J190" s="322" t="s">
        <v>2789</v>
      </c>
      <c r="K190" s="345">
        <v>22862.13</v>
      </c>
      <c r="L190" s="322"/>
      <c r="M190" s="322"/>
      <c r="N190" s="322"/>
      <c r="O190" s="322"/>
      <c r="P190" s="793"/>
      <c r="Q190" s="322"/>
      <c r="R190">
        <v>2</v>
      </c>
    </row>
    <row r="191" spans="1:18" customFormat="1" ht="165" x14ac:dyDescent="0.25">
      <c r="A191" s="790"/>
      <c r="B191" s="322"/>
      <c r="C191" s="322"/>
      <c r="D191" s="322" t="s">
        <v>1537</v>
      </c>
      <c r="E191" s="322" t="s">
        <v>1538</v>
      </c>
      <c r="F191" s="320">
        <v>8</v>
      </c>
      <c r="G191" s="320" t="s">
        <v>425</v>
      </c>
      <c r="H191" s="530">
        <v>4.1450000000000005</v>
      </c>
      <c r="I191" s="322" t="s">
        <v>355</v>
      </c>
      <c r="J191" s="322" t="s">
        <v>2831</v>
      </c>
      <c r="K191" s="345">
        <v>156049.60000000001</v>
      </c>
      <c r="L191" s="322"/>
      <c r="M191" s="322"/>
      <c r="N191" s="322"/>
      <c r="O191" s="322"/>
      <c r="P191" s="793"/>
      <c r="Q191" s="322"/>
      <c r="R191">
        <v>2</v>
      </c>
    </row>
    <row r="192" spans="1:18" customFormat="1" ht="165" x14ac:dyDescent="0.25">
      <c r="A192" s="790"/>
      <c r="B192" s="322"/>
      <c r="C192" s="322"/>
      <c r="D192" s="322" t="s">
        <v>1539</v>
      </c>
      <c r="E192" s="322" t="s">
        <v>1540</v>
      </c>
      <c r="F192" s="320">
        <v>8</v>
      </c>
      <c r="G192" s="320" t="s">
        <v>425</v>
      </c>
      <c r="H192" s="530">
        <v>3</v>
      </c>
      <c r="I192" s="322" t="s">
        <v>355</v>
      </c>
      <c r="J192" s="322" t="s">
        <v>2895</v>
      </c>
      <c r="K192" s="345">
        <v>139308.87</v>
      </c>
      <c r="L192" s="322"/>
      <c r="M192" s="322"/>
      <c r="N192" s="322"/>
      <c r="O192" s="322"/>
      <c r="P192" s="793"/>
      <c r="Q192" s="322"/>
      <c r="R192">
        <v>2</v>
      </c>
    </row>
    <row r="193" spans="1:18" customFormat="1" ht="165" x14ac:dyDescent="0.25">
      <c r="A193" s="790"/>
      <c r="B193" s="322"/>
      <c r="C193" s="322"/>
      <c r="D193" s="322" t="s">
        <v>1541</v>
      </c>
      <c r="E193" s="322" t="s">
        <v>1542</v>
      </c>
      <c r="F193" s="320">
        <v>8</v>
      </c>
      <c r="G193" s="320" t="s">
        <v>425</v>
      </c>
      <c r="H193" s="530">
        <v>17.04</v>
      </c>
      <c r="I193" s="322" t="s">
        <v>355</v>
      </c>
      <c r="J193" s="322" t="s">
        <v>2789</v>
      </c>
      <c r="K193" s="345">
        <v>374880</v>
      </c>
      <c r="L193" s="322"/>
      <c r="M193" s="322"/>
      <c r="N193" s="322"/>
      <c r="O193" s="322"/>
      <c r="P193" s="793"/>
      <c r="Q193" s="322"/>
      <c r="R193">
        <v>2</v>
      </c>
    </row>
    <row r="194" spans="1:18" customFormat="1" ht="165" x14ac:dyDescent="0.25">
      <c r="A194" s="791"/>
      <c r="B194" s="322"/>
      <c r="C194" s="322"/>
      <c r="D194" s="322" t="s">
        <v>1543</v>
      </c>
      <c r="E194" s="322" t="s">
        <v>1544</v>
      </c>
      <c r="F194" s="320">
        <v>8</v>
      </c>
      <c r="G194" s="320" t="s">
        <v>425</v>
      </c>
      <c r="H194" s="530">
        <v>29.349999999999998</v>
      </c>
      <c r="I194" s="322" t="s">
        <v>355</v>
      </c>
      <c r="J194" s="322" t="s">
        <v>3838</v>
      </c>
      <c r="K194" s="345">
        <v>675050</v>
      </c>
      <c r="L194" s="322"/>
      <c r="M194" s="322"/>
      <c r="N194" s="322"/>
      <c r="O194" s="322"/>
      <c r="P194" s="794"/>
      <c r="Q194" s="322"/>
      <c r="R194">
        <v>2</v>
      </c>
    </row>
    <row r="195" spans="1:18" customFormat="1" ht="50.25" customHeight="1" x14ac:dyDescent="0.25">
      <c r="A195" s="789">
        <v>61</v>
      </c>
      <c r="B195" s="317" t="s">
        <v>4754</v>
      </c>
      <c r="C195" s="317" t="s">
        <v>3242</v>
      </c>
      <c r="D195" s="317" t="s">
        <v>4755</v>
      </c>
      <c r="E195" s="317" t="s">
        <v>4756</v>
      </c>
      <c r="F195" s="318">
        <v>796</v>
      </c>
      <c r="G195" s="317" t="s">
        <v>17</v>
      </c>
      <c r="H195" s="676">
        <v>5401</v>
      </c>
      <c r="I195" s="317" t="s">
        <v>355</v>
      </c>
      <c r="J195" s="317" t="s">
        <v>4757</v>
      </c>
      <c r="K195" s="344">
        <v>1954690</v>
      </c>
      <c r="L195" s="317" t="s">
        <v>57</v>
      </c>
      <c r="M195" s="317" t="s">
        <v>2487</v>
      </c>
      <c r="N195" s="317" t="s">
        <v>22</v>
      </c>
      <c r="O195" s="317" t="s">
        <v>23</v>
      </c>
      <c r="P195" s="792">
        <v>5977</v>
      </c>
      <c r="Q195" s="317" t="s">
        <v>165</v>
      </c>
      <c r="R195">
        <v>1</v>
      </c>
    </row>
    <row r="196" spans="1:18" customFormat="1" ht="135" x14ac:dyDescent="0.25">
      <c r="A196" s="790"/>
      <c r="B196" s="322"/>
      <c r="C196" s="322"/>
      <c r="D196" s="322" t="s">
        <v>152</v>
      </c>
      <c r="E196" s="322" t="s">
        <v>4758</v>
      </c>
      <c r="F196" s="320">
        <v>796</v>
      </c>
      <c r="G196" s="320" t="s">
        <v>17</v>
      </c>
      <c r="H196" s="530">
        <v>3940</v>
      </c>
      <c r="I196" s="322" t="s">
        <v>355</v>
      </c>
      <c r="J196" s="322" t="s">
        <v>4759</v>
      </c>
      <c r="K196" s="345">
        <v>673740</v>
      </c>
      <c r="L196" s="322"/>
      <c r="M196" s="322"/>
      <c r="N196" s="322"/>
      <c r="O196" s="322"/>
      <c r="P196" s="793"/>
      <c r="Q196" s="322"/>
      <c r="R196">
        <v>2</v>
      </c>
    </row>
    <row r="197" spans="1:18" customFormat="1" ht="60" x14ac:dyDescent="0.25">
      <c r="A197" s="790"/>
      <c r="B197" s="322"/>
      <c r="C197" s="322"/>
      <c r="D197" s="322" t="s">
        <v>4760</v>
      </c>
      <c r="E197" s="322" t="s">
        <v>4761</v>
      </c>
      <c r="F197" s="320">
        <v>796</v>
      </c>
      <c r="G197" s="320" t="s">
        <v>17</v>
      </c>
      <c r="H197" s="530">
        <v>7</v>
      </c>
      <c r="I197" s="322" t="s">
        <v>355</v>
      </c>
      <c r="J197" s="322" t="s">
        <v>2787</v>
      </c>
      <c r="K197" s="345">
        <v>3500</v>
      </c>
      <c r="L197" s="322"/>
      <c r="M197" s="322"/>
      <c r="N197" s="322"/>
      <c r="O197" s="322"/>
      <c r="P197" s="793"/>
      <c r="Q197" s="322"/>
      <c r="R197">
        <v>2</v>
      </c>
    </row>
    <row r="198" spans="1:18" customFormat="1" ht="74.25" customHeight="1" x14ac:dyDescent="0.25">
      <c r="A198" s="790"/>
      <c r="B198" s="322"/>
      <c r="C198" s="322"/>
      <c r="D198" s="322" t="s">
        <v>156</v>
      </c>
      <c r="E198" s="322" t="s">
        <v>158</v>
      </c>
      <c r="F198" s="320">
        <v>796</v>
      </c>
      <c r="G198" s="320" t="s">
        <v>17</v>
      </c>
      <c r="H198" s="530">
        <v>2</v>
      </c>
      <c r="I198" s="322" t="s">
        <v>355</v>
      </c>
      <c r="J198" s="322" t="s">
        <v>2789</v>
      </c>
      <c r="K198" s="345">
        <v>12000</v>
      </c>
      <c r="L198" s="322"/>
      <c r="M198" s="322"/>
      <c r="N198" s="322"/>
      <c r="O198" s="322"/>
      <c r="P198" s="793"/>
      <c r="Q198" s="322"/>
      <c r="R198">
        <v>2</v>
      </c>
    </row>
    <row r="199" spans="1:18" customFormat="1" ht="96.75" customHeight="1" x14ac:dyDescent="0.25">
      <c r="A199" s="790"/>
      <c r="B199" s="322"/>
      <c r="C199" s="322"/>
      <c r="D199" s="322" t="s">
        <v>159</v>
      </c>
      <c r="E199" s="322" t="s">
        <v>4762</v>
      </c>
      <c r="F199" s="320">
        <v>796</v>
      </c>
      <c r="G199" s="320" t="s">
        <v>17</v>
      </c>
      <c r="H199" s="530">
        <v>15</v>
      </c>
      <c r="I199" s="322" t="s">
        <v>355</v>
      </c>
      <c r="J199" s="322" t="s">
        <v>2895</v>
      </c>
      <c r="K199" s="345">
        <v>102000</v>
      </c>
      <c r="L199" s="322"/>
      <c r="M199" s="322"/>
      <c r="N199" s="322"/>
      <c r="O199" s="322"/>
      <c r="P199" s="793"/>
      <c r="Q199" s="322"/>
      <c r="R199">
        <v>2</v>
      </c>
    </row>
    <row r="200" spans="1:18" customFormat="1" ht="96.75" customHeight="1" x14ac:dyDescent="0.25">
      <c r="A200" s="790"/>
      <c r="B200" s="322"/>
      <c r="C200" s="322"/>
      <c r="D200" s="322" t="s">
        <v>160</v>
      </c>
      <c r="E200" s="322" t="s">
        <v>3473</v>
      </c>
      <c r="F200" s="320">
        <v>796</v>
      </c>
      <c r="G200" s="320" t="s">
        <v>17</v>
      </c>
      <c r="H200" s="530">
        <v>252</v>
      </c>
      <c r="I200" s="322" t="s">
        <v>355</v>
      </c>
      <c r="J200" s="322" t="s">
        <v>4763</v>
      </c>
      <c r="K200" s="345">
        <v>932400</v>
      </c>
      <c r="L200" s="322"/>
      <c r="M200" s="322"/>
      <c r="N200" s="322"/>
      <c r="O200" s="322"/>
      <c r="P200" s="793"/>
      <c r="Q200" s="322"/>
      <c r="R200">
        <v>2</v>
      </c>
    </row>
    <row r="201" spans="1:18" customFormat="1" ht="75" customHeight="1" x14ac:dyDescent="0.25">
      <c r="A201" s="790"/>
      <c r="B201" s="322"/>
      <c r="C201" s="322"/>
      <c r="D201" s="322" t="s">
        <v>161</v>
      </c>
      <c r="E201" s="322" t="s">
        <v>4764</v>
      </c>
      <c r="F201" s="320">
        <v>796</v>
      </c>
      <c r="G201" s="320" t="s">
        <v>17</v>
      </c>
      <c r="H201" s="530">
        <v>2</v>
      </c>
      <c r="I201" s="322" t="s">
        <v>355</v>
      </c>
      <c r="J201" s="322" t="s">
        <v>2831</v>
      </c>
      <c r="K201" s="345">
        <v>32000</v>
      </c>
      <c r="L201" s="322"/>
      <c r="M201" s="322"/>
      <c r="N201" s="322"/>
      <c r="O201" s="322"/>
      <c r="P201" s="793"/>
      <c r="Q201" s="322"/>
      <c r="R201">
        <v>2</v>
      </c>
    </row>
    <row r="202" spans="1:18" customFormat="1" ht="62.25" customHeight="1" x14ac:dyDescent="0.25">
      <c r="A202" s="790"/>
      <c r="B202" s="322"/>
      <c r="C202" s="322"/>
      <c r="D202" s="322" t="s">
        <v>1559</v>
      </c>
      <c r="E202" s="322" t="s">
        <v>4765</v>
      </c>
      <c r="F202" s="320">
        <v>796</v>
      </c>
      <c r="G202" s="320" t="s">
        <v>17</v>
      </c>
      <c r="H202" s="530">
        <v>12</v>
      </c>
      <c r="I202" s="322" t="s">
        <v>355</v>
      </c>
      <c r="J202" s="322" t="s">
        <v>2789</v>
      </c>
      <c r="K202" s="345">
        <v>96000</v>
      </c>
      <c r="L202" s="322"/>
      <c r="M202" s="322"/>
      <c r="N202" s="322"/>
      <c r="O202" s="322"/>
      <c r="P202" s="793"/>
      <c r="Q202" s="322"/>
      <c r="R202">
        <v>2</v>
      </c>
    </row>
    <row r="203" spans="1:18" customFormat="1" ht="87.75" customHeight="1" x14ac:dyDescent="0.25">
      <c r="A203" s="790"/>
      <c r="B203" s="322"/>
      <c r="C203" s="322"/>
      <c r="D203" s="322" t="s">
        <v>4766</v>
      </c>
      <c r="E203" s="322" t="s">
        <v>4767</v>
      </c>
      <c r="F203" s="320">
        <v>796</v>
      </c>
      <c r="G203" s="320" t="s">
        <v>17</v>
      </c>
      <c r="H203" s="530">
        <v>1000</v>
      </c>
      <c r="I203" s="322" t="s">
        <v>355</v>
      </c>
      <c r="J203" s="322" t="s">
        <v>2787</v>
      </c>
      <c r="K203" s="345">
        <v>9000</v>
      </c>
      <c r="L203" s="322"/>
      <c r="M203" s="322"/>
      <c r="N203" s="322"/>
      <c r="O203" s="322"/>
      <c r="P203" s="793"/>
      <c r="Q203" s="322"/>
      <c r="R203">
        <v>2</v>
      </c>
    </row>
    <row r="204" spans="1:18" customFormat="1" ht="75" x14ac:dyDescent="0.25">
      <c r="A204" s="791"/>
      <c r="B204" s="322"/>
      <c r="C204" s="322"/>
      <c r="D204" s="322" t="s">
        <v>150</v>
      </c>
      <c r="E204" s="322" t="s">
        <v>151</v>
      </c>
      <c r="F204" s="320">
        <v>796</v>
      </c>
      <c r="G204" s="320" t="s">
        <v>17</v>
      </c>
      <c r="H204" s="530">
        <v>171</v>
      </c>
      <c r="I204" s="322" t="s">
        <v>355</v>
      </c>
      <c r="J204" s="322" t="s">
        <v>2831</v>
      </c>
      <c r="K204" s="345">
        <v>94050</v>
      </c>
      <c r="L204" s="322"/>
      <c r="M204" s="322"/>
      <c r="N204" s="322"/>
      <c r="O204" s="322"/>
      <c r="P204" s="794"/>
      <c r="Q204" s="322"/>
      <c r="R204">
        <v>2</v>
      </c>
    </row>
    <row r="205" spans="1:18" customFormat="1" ht="28.5" x14ac:dyDescent="0.25">
      <c r="A205" s="911">
        <v>62</v>
      </c>
      <c r="B205" s="540" t="s">
        <v>4771</v>
      </c>
      <c r="C205" s="540" t="s">
        <v>4772</v>
      </c>
      <c r="D205" s="540" t="s">
        <v>4773</v>
      </c>
      <c r="E205" s="540"/>
      <c r="F205" s="552">
        <v>796</v>
      </c>
      <c r="G205" s="540" t="s">
        <v>17</v>
      </c>
      <c r="H205" s="682">
        <v>762</v>
      </c>
      <c r="I205" s="540" t="s">
        <v>355</v>
      </c>
      <c r="J205" s="540" t="s">
        <v>2789</v>
      </c>
      <c r="K205" s="541">
        <v>3404639.4</v>
      </c>
      <c r="L205" s="540" t="s">
        <v>57</v>
      </c>
      <c r="M205" s="540" t="s">
        <v>57</v>
      </c>
      <c r="N205" s="540" t="s">
        <v>22</v>
      </c>
      <c r="O205" s="540" t="s">
        <v>23</v>
      </c>
      <c r="P205" s="914">
        <v>5989</v>
      </c>
      <c r="Q205" s="540" t="s">
        <v>165</v>
      </c>
    </row>
    <row r="206" spans="1:18" customFormat="1" ht="165" x14ac:dyDescent="0.25">
      <c r="A206" s="912"/>
      <c r="B206" s="542"/>
      <c r="C206" s="542"/>
      <c r="D206" s="542" t="s">
        <v>1521</v>
      </c>
      <c r="E206" s="542" t="s">
        <v>3187</v>
      </c>
      <c r="F206" s="553">
        <v>796</v>
      </c>
      <c r="G206" s="553" t="s">
        <v>17</v>
      </c>
      <c r="H206" s="564">
        <v>445</v>
      </c>
      <c r="I206" s="542" t="s">
        <v>355</v>
      </c>
      <c r="J206" s="542" t="s">
        <v>2789</v>
      </c>
      <c r="K206" s="543">
        <v>1866739.4</v>
      </c>
      <c r="L206" s="542"/>
      <c r="M206" s="542"/>
      <c r="N206" s="542"/>
      <c r="O206" s="542"/>
      <c r="P206" s="915"/>
      <c r="Q206" s="542"/>
    </row>
    <row r="207" spans="1:18" customFormat="1" ht="30" x14ac:dyDescent="0.25">
      <c r="A207" s="912"/>
      <c r="B207" s="542"/>
      <c r="C207" s="542"/>
      <c r="D207" s="542" t="s">
        <v>4774</v>
      </c>
      <c r="E207" s="542" t="s">
        <v>153</v>
      </c>
      <c r="F207" s="553">
        <v>796</v>
      </c>
      <c r="G207" s="553" t="s">
        <v>17</v>
      </c>
      <c r="H207" s="564">
        <v>313</v>
      </c>
      <c r="I207" s="542" t="s">
        <v>355</v>
      </c>
      <c r="J207" s="542" t="s">
        <v>2789</v>
      </c>
      <c r="K207" s="543">
        <v>1530700</v>
      </c>
      <c r="L207" s="542"/>
      <c r="M207" s="542"/>
      <c r="N207" s="542"/>
      <c r="O207" s="542"/>
      <c r="P207" s="915"/>
      <c r="Q207" s="542"/>
    </row>
    <row r="208" spans="1:18" customFormat="1" ht="30" x14ac:dyDescent="0.25">
      <c r="A208" s="913"/>
      <c r="B208" s="542"/>
      <c r="C208" s="542"/>
      <c r="D208" s="542" t="s">
        <v>4775</v>
      </c>
      <c r="E208" s="542" t="s">
        <v>4776</v>
      </c>
      <c r="F208" s="553">
        <v>796</v>
      </c>
      <c r="G208" s="553" t="s">
        <v>17</v>
      </c>
      <c r="H208" s="564">
        <v>4</v>
      </c>
      <c r="I208" s="542" t="s">
        <v>355</v>
      </c>
      <c r="J208" s="542" t="s">
        <v>2789</v>
      </c>
      <c r="K208" s="543">
        <v>7200</v>
      </c>
      <c r="L208" s="542"/>
      <c r="M208" s="542"/>
      <c r="N208" s="542"/>
      <c r="O208" s="542"/>
      <c r="P208" s="916"/>
      <c r="Q208" s="542"/>
    </row>
    <row r="209" spans="1:18" s="550" customFormat="1" ht="57" x14ac:dyDescent="0.25">
      <c r="A209" s="789">
        <v>63</v>
      </c>
      <c r="B209" s="317" t="s">
        <v>200</v>
      </c>
      <c r="C209" s="317" t="s">
        <v>4768</v>
      </c>
      <c r="D209" s="317" t="s">
        <v>4769</v>
      </c>
      <c r="E209" s="317"/>
      <c r="F209" s="317">
        <v>8</v>
      </c>
      <c r="G209" s="317" t="s">
        <v>425</v>
      </c>
      <c r="H209" s="549">
        <v>91.076999999999998</v>
      </c>
      <c r="I209" s="317" t="s">
        <v>355</v>
      </c>
      <c r="J209" s="317" t="s">
        <v>4807</v>
      </c>
      <c r="K209" s="344">
        <v>837075</v>
      </c>
      <c r="L209" s="317" t="s">
        <v>57</v>
      </c>
      <c r="M209" s="317" t="s">
        <v>2491</v>
      </c>
      <c r="N209" s="317" t="s">
        <v>22</v>
      </c>
      <c r="O209" s="317" t="s">
        <v>23</v>
      </c>
      <c r="P209" s="792">
        <v>6145</v>
      </c>
      <c r="Q209" s="317" t="s">
        <v>165</v>
      </c>
      <c r="R209" s="550">
        <v>1</v>
      </c>
    </row>
    <row r="210" spans="1:18" customFormat="1" ht="45" x14ac:dyDescent="0.25">
      <c r="A210" s="790"/>
      <c r="B210" s="322"/>
      <c r="C210" s="322"/>
      <c r="D210" s="322" t="s">
        <v>836</v>
      </c>
      <c r="E210" s="322" t="s">
        <v>837</v>
      </c>
      <c r="F210" s="322">
        <v>8</v>
      </c>
      <c r="G210" s="322" t="s">
        <v>425</v>
      </c>
      <c r="H210" s="620">
        <v>85.283000000000001</v>
      </c>
      <c r="I210" s="322" t="s">
        <v>355</v>
      </c>
      <c r="J210" s="322" t="s">
        <v>4807</v>
      </c>
      <c r="K210" s="345">
        <v>767547</v>
      </c>
      <c r="L210" s="322"/>
      <c r="M210" s="322"/>
      <c r="N210" s="322"/>
      <c r="O210" s="322"/>
      <c r="P210" s="793"/>
      <c r="Q210" s="322"/>
      <c r="R210">
        <v>2</v>
      </c>
    </row>
    <row r="211" spans="1:18" customFormat="1" ht="45" x14ac:dyDescent="0.25">
      <c r="A211" s="791"/>
      <c r="B211" s="322"/>
      <c r="C211" s="322"/>
      <c r="D211" s="322" t="s">
        <v>838</v>
      </c>
      <c r="E211" s="322" t="s">
        <v>837</v>
      </c>
      <c r="F211" s="322">
        <v>8</v>
      </c>
      <c r="G211" s="322" t="s">
        <v>425</v>
      </c>
      <c r="H211" s="620">
        <v>5.7940000000000005</v>
      </c>
      <c r="I211" s="322" t="s">
        <v>355</v>
      </c>
      <c r="J211" s="322" t="s">
        <v>4807</v>
      </c>
      <c r="K211" s="345">
        <v>69528</v>
      </c>
      <c r="L211" s="322"/>
      <c r="M211" s="322"/>
      <c r="N211" s="322"/>
      <c r="O211" s="322"/>
      <c r="P211" s="794"/>
      <c r="Q211" s="322"/>
      <c r="R211">
        <v>2</v>
      </c>
    </row>
    <row r="212" spans="1:18" s="550" customFormat="1" ht="28.5" x14ac:dyDescent="0.25">
      <c r="A212" s="659">
        <v>65</v>
      </c>
      <c r="B212" s="317" t="s">
        <v>845</v>
      </c>
      <c r="C212" s="317" t="s">
        <v>846</v>
      </c>
      <c r="D212" s="317" t="s">
        <v>5098</v>
      </c>
      <c r="E212" s="317" t="s">
        <v>4671</v>
      </c>
      <c r="F212" s="661" t="s">
        <v>135</v>
      </c>
      <c r="G212" s="330" t="s">
        <v>63</v>
      </c>
      <c r="H212" s="679">
        <v>1</v>
      </c>
      <c r="I212" s="317" t="s">
        <v>5099</v>
      </c>
      <c r="J212" s="317" t="s">
        <v>2895</v>
      </c>
      <c r="K212" s="344">
        <v>1811600</v>
      </c>
      <c r="L212" s="317" t="s">
        <v>57</v>
      </c>
      <c r="M212" s="317" t="s">
        <v>2491</v>
      </c>
      <c r="N212" s="317" t="s">
        <v>22</v>
      </c>
      <c r="O212" s="317" t="s">
        <v>171</v>
      </c>
      <c r="P212" s="662"/>
      <c r="Q212" s="317" t="s">
        <v>4598</v>
      </c>
      <c r="R212" s="550">
        <v>1</v>
      </c>
    </row>
    <row r="213" spans="1:18" customFormat="1" ht="28.5" x14ac:dyDescent="0.25">
      <c r="A213" s="789">
        <v>67</v>
      </c>
      <c r="B213" s="317" t="s">
        <v>3326</v>
      </c>
      <c r="C213" s="317" t="s">
        <v>2425</v>
      </c>
      <c r="D213" s="317" t="s">
        <v>4785</v>
      </c>
      <c r="E213" s="317" t="s">
        <v>3867</v>
      </c>
      <c r="F213" s="318">
        <v>6</v>
      </c>
      <c r="G213" s="317" t="s">
        <v>390</v>
      </c>
      <c r="H213" s="676">
        <v>17053.52</v>
      </c>
      <c r="I213" s="317" t="s">
        <v>355</v>
      </c>
      <c r="J213" s="317" t="s">
        <v>2831</v>
      </c>
      <c r="K213" s="344">
        <v>545018.62</v>
      </c>
      <c r="L213" s="317" t="s">
        <v>57</v>
      </c>
      <c r="M213" s="317" t="s">
        <v>57</v>
      </c>
      <c r="N213" s="317" t="s">
        <v>4677</v>
      </c>
      <c r="O213" s="317" t="s">
        <v>23</v>
      </c>
      <c r="P213" s="792">
        <v>5991</v>
      </c>
      <c r="Q213" s="317" t="s">
        <v>165</v>
      </c>
      <c r="R213">
        <v>1</v>
      </c>
    </row>
    <row r="214" spans="1:18" customFormat="1" ht="180" x14ac:dyDescent="0.25">
      <c r="A214" s="790"/>
      <c r="B214" s="322"/>
      <c r="C214" s="322"/>
      <c r="D214" s="322" t="s">
        <v>1488</v>
      </c>
      <c r="E214" s="322" t="s">
        <v>3331</v>
      </c>
      <c r="F214" s="320">
        <v>6</v>
      </c>
      <c r="G214" s="320" t="s">
        <v>390</v>
      </c>
      <c r="H214" s="530">
        <v>580</v>
      </c>
      <c r="I214" s="322" t="s">
        <v>355</v>
      </c>
      <c r="J214" s="322" t="s">
        <v>4770</v>
      </c>
      <c r="K214" s="345">
        <v>6525</v>
      </c>
      <c r="L214" s="322"/>
      <c r="M214" s="322"/>
      <c r="N214" s="322"/>
      <c r="O214" s="322"/>
      <c r="P214" s="793"/>
      <c r="Q214" s="322"/>
      <c r="R214">
        <v>2</v>
      </c>
    </row>
    <row r="215" spans="1:18" customFormat="1" ht="180" x14ac:dyDescent="0.25">
      <c r="A215" s="790"/>
      <c r="B215" s="322"/>
      <c r="C215" s="322"/>
      <c r="D215" s="322" t="s">
        <v>419</v>
      </c>
      <c r="E215" s="322" t="s">
        <v>420</v>
      </c>
      <c r="F215" s="320">
        <v>6</v>
      </c>
      <c r="G215" s="320" t="s">
        <v>390</v>
      </c>
      <c r="H215" s="530">
        <v>2.52</v>
      </c>
      <c r="I215" s="322" t="s">
        <v>355</v>
      </c>
      <c r="J215" s="322" t="s">
        <v>4770</v>
      </c>
      <c r="K215" s="345">
        <v>18.72</v>
      </c>
      <c r="L215" s="322"/>
      <c r="M215" s="322"/>
      <c r="N215" s="322"/>
      <c r="O215" s="322"/>
      <c r="P215" s="793"/>
      <c r="Q215" s="322"/>
      <c r="R215">
        <v>2</v>
      </c>
    </row>
    <row r="216" spans="1:18" customFormat="1" ht="105" x14ac:dyDescent="0.25">
      <c r="A216" s="790"/>
      <c r="B216" s="322"/>
      <c r="C216" s="322"/>
      <c r="D216" s="322" t="s">
        <v>4777</v>
      </c>
      <c r="E216" s="322" t="s">
        <v>4778</v>
      </c>
      <c r="F216" s="320">
        <v>6</v>
      </c>
      <c r="G216" s="320" t="s">
        <v>390</v>
      </c>
      <c r="H216" s="530">
        <v>6476</v>
      </c>
      <c r="I216" s="322" t="s">
        <v>355</v>
      </c>
      <c r="J216" s="322" t="s">
        <v>4770</v>
      </c>
      <c r="K216" s="345">
        <v>239612</v>
      </c>
      <c r="L216" s="322"/>
      <c r="M216" s="322"/>
      <c r="N216" s="322"/>
      <c r="O216" s="322"/>
      <c r="P216" s="793"/>
      <c r="Q216" s="322"/>
      <c r="R216">
        <v>2</v>
      </c>
    </row>
    <row r="217" spans="1:18" customFormat="1" ht="60" x14ac:dyDescent="0.25">
      <c r="A217" s="790"/>
      <c r="B217" s="322"/>
      <c r="C217" s="322"/>
      <c r="D217" s="322" t="s">
        <v>421</v>
      </c>
      <c r="E217" s="322" t="s">
        <v>422</v>
      </c>
      <c r="F217" s="320">
        <v>6</v>
      </c>
      <c r="G217" s="320" t="s">
        <v>390</v>
      </c>
      <c r="H217" s="530">
        <v>2000</v>
      </c>
      <c r="I217" s="322" t="s">
        <v>355</v>
      </c>
      <c r="J217" s="322" t="s">
        <v>2895</v>
      </c>
      <c r="K217" s="345">
        <v>48740</v>
      </c>
      <c r="L217" s="322"/>
      <c r="M217" s="322"/>
      <c r="N217" s="322"/>
      <c r="O217" s="322"/>
      <c r="P217" s="793"/>
      <c r="Q217" s="322"/>
      <c r="R217">
        <v>2</v>
      </c>
    </row>
    <row r="218" spans="1:18" customFormat="1" ht="45" x14ac:dyDescent="0.25">
      <c r="A218" s="790"/>
      <c r="B218" s="322"/>
      <c r="C218" s="322"/>
      <c r="D218" s="322" t="s">
        <v>4779</v>
      </c>
      <c r="E218" s="322" t="s">
        <v>4780</v>
      </c>
      <c r="F218" s="320">
        <v>6</v>
      </c>
      <c r="G218" s="320" t="s">
        <v>390</v>
      </c>
      <c r="H218" s="530">
        <v>7970</v>
      </c>
      <c r="I218" s="322" t="s">
        <v>355</v>
      </c>
      <c r="J218" s="322" t="s">
        <v>4770</v>
      </c>
      <c r="K218" s="345">
        <v>249939.20000000001</v>
      </c>
      <c r="L218" s="322"/>
      <c r="M218" s="322"/>
      <c r="N218" s="322"/>
      <c r="O218" s="322"/>
      <c r="P218" s="793"/>
      <c r="Q218" s="322"/>
      <c r="R218">
        <v>2</v>
      </c>
    </row>
    <row r="219" spans="1:18" customFormat="1" ht="30" x14ac:dyDescent="0.25">
      <c r="A219" s="790"/>
      <c r="B219" s="322"/>
      <c r="C219" s="322"/>
      <c r="D219" s="322" t="s">
        <v>4781</v>
      </c>
      <c r="E219" s="322" t="s">
        <v>4782</v>
      </c>
      <c r="F219" s="320">
        <v>6</v>
      </c>
      <c r="G219" s="320" t="s">
        <v>390</v>
      </c>
      <c r="H219" s="530">
        <v>5</v>
      </c>
      <c r="I219" s="322" t="s">
        <v>355</v>
      </c>
      <c r="J219" s="322" t="s">
        <v>4770</v>
      </c>
      <c r="K219" s="345">
        <v>33.700000000000003</v>
      </c>
      <c r="L219" s="322"/>
      <c r="M219" s="322"/>
      <c r="N219" s="322"/>
      <c r="O219" s="322"/>
      <c r="P219" s="793"/>
      <c r="Q219" s="322"/>
      <c r="R219">
        <v>2</v>
      </c>
    </row>
    <row r="220" spans="1:18" customFormat="1" ht="30" x14ac:dyDescent="0.25">
      <c r="A220" s="791"/>
      <c r="B220" s="322"/>
      <c r="C220" s="322"/>
      <c r="D220" s="322" t="s">
        <v>1511</v>
      </c>
      <c r="E220" s="322" t="s">
        <v>153</v>
      </c>
      <c r="F220" s="320">
        <v>6</v>
      </c>
      <c r="G220" s="320" t="s">
        <v>390</v>
      </c>
      <c r="H220" s="530">
        <v>20</v>
      </c>
      <c r="I220" s="322" t="s">
        <v>355</v>
      </c>
      <c r="J220" s="322" t="s">
        <v>4770</v>
      </c>
      <c r="K220" s="345">
        <v>150</v>
      </c>
      <c r="L220" s="322"/>
      <c r="M220" s="322"/>
      <c r="N220" s="322"/>
      <c r="O220" s="322"/>
      <c r="P220" s="794"/>
      <c r="Q220" s="322"/>
      <c r="R220">
        <v>2</v>
      </c>
    </row>
    <row r="221" spans="1:18" customFormat="1" ht="71.25" x14ac:dyDescent="0.25">
      <c r="A221" s="606">
        <v>68</v>
      </c>
      <c r="B221" s="317" t="s">
        <v>2700</v>
      </c>
      <c r="C221" s="317" t="s">
        <v>4783</v>
      </c>
      <c r="D221" s="317" t="s">
        <v>4784</v>
      </c>
      <c r="E221" s="317" t="s">
        <v>4784</v>
      </c>
      <c r="F221" s="318">
        <v>796</v>
      </c>
      <c r="G221" s="317" t="s">
        <v>17</v>
      </c>
      <c r="H221" s="676">
        <v>1</v>
      </c>
      <c r="I221" s="317" t="s">
        <v>355</v>
      </c>
      <c r="J221" s="317" t="s">
        <v>4770</v>
      </c>
      <c r="K221" s="344">
        <v>17600000</v>
      </c>
      <c r="L221" s="317" t="s">
        <v>2487</v>
      </c>
      <c r="M221" s="317" t="s">
        <v>2487</v>
      </c>
      <c r="N221" s="317" t="s">
        <v>4610</v>
      </c>
      <c r="O221" s="317" t="s">
        <v>171</v>
      </c>
      <c r="P221" s="607">
        <v>6242</v>
      </c>
      <c r="Q221" s="317" t="s">
        <v>3736</v>
      </c>
      <c r="R221">
        <v>1</v>
      </c>
    </row>
    <row r="222" spans="1:18" customFormat="1" ht="57" x14ac:dyDescent="0.25">
      <c r="A222" s="789">
        <v>69</v>
      </c>
      <c r="B222" s="317" t="s">
        <v>167</v>
      </c>
      <c r="C222" s="317" t="s">
        <v>4786</v>
      </c>
      <c r="D222" s="317" t="s">
        <v>4787</v>
      </c>
      <c r="E222" s="317" t="s">
        <v>3867</v>
      </c>
      <c r="F222" s="318">
        <v>839</v>
      </c>
      <c r="G222" s="317" t="s">
        <v>17</v>
      </c>
      <c r="H222" s="676">
        <v>45052</v>
      </c>
      <c r="I222" s="317" t="s">
        <v>355</v>
      </c>
      <c r="J222" s="317" t="s">
        <v>4757</v>
      </c>
      <c r="K222" s="344">
        <v>4984489.2699999996</v>
      </c>
      <c r="L222" s="317" t="s">
        <v>57</v>
      </c>
      <c r="M222" s="317" t="s">
        <v>2487</v>
      </c>
      <c r="N222" s="317" t="s">
        <v>22</v>
      </c>
      <c r="O222" s="317" t="s">
        <v>23</v>
      </c>
      <c r="P222" s="792">
        <v>5975</v>
      </c>
      <c r="Q222" s="317" t="s">
        <v>4598</v>
      </c>
      <c r="R222">
        <v>1</v>
      </c>
    </row>
    <row r="223" spans="1:18" customFormat="1" ht="105" x14ac:dyDescent="0.25">
      <c r="A223" s="790"/>
      <c r="B223" s="322"/>
      <c r="C223" s="322"/>
      <c r="D223" s="322" t="s">
        <v>4826</v>
      </c>
      <c r="E223" s="322" t="s">
        <v>4827</v>
      </c>
      <c r="F223" s="320">
        <v>796</v>
      </c>
      <c r="G223" s="320" t="s">
        <v>17</v>
      </c>
      <c r="H223" s="530">
        <v>1080</v>
      </c>
      <c r="I223" s="322" t="s">
        <v>355</v>
      </c>
      <c r="J223" s="322" t="s">
        <v>2789</v>
      </c>
      <c r="K223" s="345">
        <v>41040</v>
      </c>
      <c r="L223" s="322"/>
      <c r="M223" s="322"/>
      <c r="N223" s="322"/>
      <c r="O223" s="322"/>
      <c r="P223" s="793"/>
      <c r="Q223" s="322"/>
      <c r="R223">
        <v>2</v>
      </c>
    </row>
    <row r="224" spans="1:18" customFormat="1" x14ac:dyDescent="0.25">
      <c r="A224" s="790"/>
      <c r="B224" s="322"/>
      <c r="C224" s="322"/>
      <c r="D224" s="322" t="s">
        <v>4828</v>
      </c>
      <c r="E224" s="322" t="s">
        <v>4829</v>
      </c>
      <c r="F224" s="320">
        <v>796</v>
      </c>
      <c r="G224" s="320" t="s">
        <v>17</v>
      </c>
      <c r="H224" s="530">
        <v>1080</v>
      </c>
      <c r="I224" s="322" t="s">
        <v>355</v>
      </c>
      <c r="J224" s="322" t="s">
        <v>2789</v>
      </c>
      <c r="K224" s="345">
        <v>14644.8</v>
      </c>
      <c r="L224" s="322"/>
      <c r="M224" s="322"/>
      <c r="N224" s="322"/>
      <c r="O224" s="322"/>
      <c r="P224" s="793"/>
      <c r="Q224" s="322"/>
      <c r="R224">
        <v>2</v>
      </c>
    </row>
    <row r="225" spans="1:18" customFormat="1" ht="105" x14ac:dyDescent="0.25">
      <c r="A225" s="790"/>
      <c r="B225" s="322"/>
      <c r="C225" s="322"/>
      <c r="D225" s="322" t="s">
        <v>889</v>
      </c>
      <c r="E225" s="322" t="s">
        <v>890</v>
      </c>
      <c r="F225" s="320">
        <v>796</v>
      </c>
      <c r="G225" s="320" t="s">
        <v>17</v>
      </c>
      <c r="H225" s="530">
        <v>55</v>
      </c>
      <c r="I225" s="322" t="s">
        <v>355</v>
      </c>
      <c r="J225" s="322" t="s">
        <v>4788</v>
      </c>
      <c r="K225" s="345">
        <v>1025.2</v>
      </c>
      <c r="L225" s="322"/>
      <c r="M225" s="322"/>
      <c r="N225" s="322"/>
      <c r="O225" s="322"/>
      <c r="P225" s="793"/>
      <c r="Q225" s="322"/>
      <c r="R225">
        <v>2</v>
      </c>
    </row>
    <row r="226" spans="1:18" customFormat="1" ht="30" x14ac:dyDescent="0.25">
      <c r="A226" s="790"/>
      <c r="B226" s="322"/>
      <c r="C226" s="322"/>
      <c r="D226" s="322" t="s">
        <v>892</v>
      </c>
      <c r="E226" s="322" t="s">
        <v>3382</v>
      </c>
      <c r="F226" s="320">
        <v>796</v>
      </c>
      <c r="G226" s="320" t="s">
        <v>17</v>
      </c>
      <c r="H226" s="530">
        <v>10</v>
      </c>
      <c r="I226" s="322" t="s">
        <v>355</v>
      </c>
      <c r="J226" s="322" t="s">
        <v>2787</v>
      </c>
      <c r="K226" s="345">
        <v>1140</v>
      </c>
      <c r="L226" s="322"/>
      <c r="M226" s="322"/>
      <c r="N226" s="322"/>
      <c r="O226" s="322"/>
      <c r="P226" s="793"/>
      <c r="Q226" s="322"/>
      <c r="R226">
        <v>2</v>
      </c>
    </row>
    <row r="227" spans="1:18" customFormat="1" ht="105" x14ac:dyDescent="0.25">
      <c r="A227" s="790"/>
      <c r="B227" s="322"/>
      <c r="C227" s="322"/>
      <c r="D227" s="322" t="s">
        <v>893</v>
      </c>
      <c r="E227" s="322" t="s">
        <v>894</v>
      </c>
      <c r="F227" s="320">
        <v>796</v>
      </c>
      <c r="G227" s="320" t="s">
        <v>17</v>
      </c>
      <c r="H227" s="530">
        <v>2741</v>
      </c>
      <c r="I227" s="322" t="s">
        <v>355</v>
      </c>
      <c r="J227" s="322" t="s">
        <v>4788</v>
      </c>
      <c r="K227" s="345">
        <v>37167.96</v>
      </c>
      <c r="L227" s="322"/>
      <c r="M227" s="322"/>
      <c r="N227" s="322"/>
      <c r="O227" s="322"/>
      <c r="P227" s="793"/>
      <c r="Q227" s="322"/>
      <c r="R227">
        <v>2</v>
      </c>
    </row>
    <row r="228" spans="1:18" customFormat="1" x14ac:dyDescent="0.25">
      <c r="A228" s="790"/>
      <c r="B228" s="322"/>
      <c r="C228" s="322"/>
      <c r="D228" s="322" t="s">
        <v>4789</v>
      </c>
      <c r="E228" s="322" t="s">
        <v>4790</v>
      </c>
      <c r="F228" s="320">
        <v>796</v>
      </c>
      <c r="G228" s="320" t="s">
        <v>17</v>
      </c>
      <c r="H228" s="530">
        <v>1</v>
      </c>
      <c r="I228" s="322" t="s">
        <v>355</v>
      </c>
      <c r="J228" s="322" t="s">
        <v>2789</v>
      </c>
      <c r="K228" s="345">
        <v>450</v>
      </c>
      <c r="L228" s="322"/>
      <c r="M228" s="322"/>
      <c r="N228" s="322"/>
      <c r="O228" s="322"/>
      <c r="P228" s="793"/>
      <c r="Q228" s="322"/>
      <c r="R228">
        <v>2</v>
      </c>
    </row>
    <row r="229" spans="1:18" customFormat="1" ht="45" x14ac:dyDescent="0.25">
      <c r="A229" s="790"/>
      <c r="B229" s="322"/>
      <c r="C229" s="322"/>
      <c r="D229" s="322" t="s">
        <v>1120</v>
      </c>
      <c r="E229" s="322" t="s">
        <v>1121</v>
      </c>
      <c r="F229" s="320">
        <v>796</v>
      </c>
      <c r="G229" s="320" t="s">
        <v>17</v>
      </c>
      <c r="H229" s="530">
        <v>790</v>
      </c>
      <c r="I229" s="322" t="s">
        <v>355</v>
      </c>
      <c r="J229" s="322" t="s">
        <v>4791</v>
      </c>
      <c r="K229" s="345">
        <v>1872.3</v>
      </c>
      <c r="L229" s="322"/>
      <c r="M229" s="322"/>
      <c r="N229" s="322"/>
      <c r="O229" s="322"/>
      <c r="P229" s="793"/>
      <c r="Q229" s="322"/>
      <c r="R229">
        <v>2</v>
      </c>
    </row>
    <row r="230" spans="1:18" customFormat="1" ht="165" x14ac:dyDescent="0.25">
      <c r="A230" s="790"/>
      <c r="B230" s="322"/>
      <c r="C230" s="322"/>
      <c r="D230" s="322" t="s">
        <v>1122</v>
      </c>
      <c r="E230" s="322" t="s">
        <v>4792</v>
      </c>
      <c r="F230" s="320">
        <v>796</v>
      </c>
      <c r="G230" s="320" t="s">
        <v>17</v>
      </c>
      <c r="H230" s="530">
        <v>660</v>
      </c>
      <c r="I230" s="322" t="s">
        <v>355</v>
      </c>
      <c r="J230" s="322" t="s">
        <v>2789</v>
      </c>
      <c r="K230" s="345">
        <v>1564.2</v>
      </c>
      <c r="L230" s="322"/>
      <c r="M230" s="322"/>
      <c r="N230" s="322"/>
      <c r="O230" s="322"/>
      <c r="P230" s="793"/>
      <c r="Q230" s="322"/>
      <c r="R230">
        <v>2</v>
      </c>
    </row>
    <row r="231" spans="1:18" customFormat="1" ht="75" x14ac:dyDescent="0.25">
      <c r="A231" s="790"/>
      <c r="B231" s="322"/>
      <c r="C231" s="322"/>
      <c r="D231" s="322" t="s">
        <v>3395</v>
      </c>
      <c r="E231" s="322" t="s">
        <v>3396</v>
      </c>
      <c r="F231" s="320">
        <v>796</v>
      </c>
      <c r="G231" s="320" t="s">
        <v>17</v>
      </c>
      <c r="H231" s="530">
        <v>34</v>
      </c>
      <c r="I231" s="322" t="s">
        <v>355</v>
      </c>
      <c r="J231" s="322" t="s">
        <v>2789</v>
      </c>
      <c r="K231" s="345">
        <v>615.4</v>
      </c>
      <c r="L231" s="322"/>
      <c r="M231" s="322"/>
      <c r="N231" s="322"/>
      <c r="O231" s="322"/>
      <c r="P231" s="793"/>
      <c r="Q231" s="322"/>
      <c r="R231">
        <v>2</v>
      </c>
    </row>
    <row r="232" spans="1:18" customFormat="1" ht="60" x14ac:dyDescent="0.25">
      <c r="A232" s="790"/>
      <c r="B232" s="322"/>
      <c r="C232" s="322"/>
      <c r="D232" s="322" t="s">
        <v>3397</v>
      </c>
      <c r="E232" s="322" t="s">
        <v>3398</v>
      </c>
      <c r="F232" s="320">
        <v>796</v>
      </c>
      <c r="G232" s="320" t="s">
        <v>17</v>
      </c>
      <c r="H232" s="530">
        <v>184</v>
      </c>
      <c r="I232" s="322" t="s">
        <v>355</v>
      </c>
      <c r="J232" s="322" t="s">
        <v>4788</v>
      </c>
      <c r="K232" s="345">
        <v>3799.6</v>
      </c>
      <c r="L232" s="322"/>
      <c r="M232" s="322"/>
      <c r="N232" s="322"/>
      <c r="O232" s="322"/>
      <c r="P232" s="793"/>
      <c r="Q232" s="322"/>
      <c r="R232">
        <v>2</v>
      </c>
    </row>
    <row r="233" spans="1:18" customFormat="1" ht="150" x14ac:dyDescent="0.25">
      <c r="A233" s="790"/>
      <c r="B233" s="322"/>
      <c r="C233" s="322"/>
      <c r="D233" s="322" t="s">
        <v>898</v>
      </c>
      <c r="E233" s="322" t="s">
        <v>899</v>
      </c>
      <c r="F233" s="320">
        <v>796</v>
      </c>
      <c r="G233" s="320" t="s">
        <v>17</v>
      </c>
      <c r="H233" s="530">
        <v>107</v>
      </c>
      <c r="I233" s="322" t="s">
        <v>355</v>
      </c>
      <c r="J233" s="322" t="s">
        <v>3254</v>
      </c>
      <c r="K233" s="345">
        <v>2761.67</v>
      </c>
      <c r="L233" s="322"/>
      <c r="M233" s="322"/>
      <c r="N233" s="322"/>
      <c r="O233" s="322"/>
      <c r="P233" s="793"/>
      <c r="Q233" s="322"/>
      <c r="R233">
        <v>2</v>
      </c>
    </row>
    <row r="234" spans="1:18" customFormat="1" ht="120" x14ac:dyDescent="0.25">
      <c r="A234" s="790"/>
      <c r="B234" s="322"/>
      <c r="C234" s="322"/>
      <c r="D234" s="322" t="s">
        <v>1078</v>
      </c>
      <c r="E234" s="322" t="s">
        <v>1079</v>
      </c>
      <c r="F234" s="320">
        <v>796</v>
      </c>
      <c r="G234" s="320" t="s">
        <v>17</v>
      </c>
      <c r="H234" s="530">
        <v>5</v>
      </c>
      <c r="I234" s="322" t="s">
        <v>355</v>
      </c>
      <c r="J234" s="322" t="s">
        <v>2789</v>
      </c>
      <c r="K234" s="345">
        <v>1733.05</v>
      </c>
      <c r="L234" s="322"/>
      <c r="M234" s="322"/>
      <c r="N234" s="322"/>
      <c r="O234" s="322"/>
      <c r="P234" s="793"/>
      <c r="Q234" s="322"/>
      <c r="R234">
        <v>2</v>
      </c>
    </row>
    <row r="235" spans="1:18" customFormat="1" ht="120" x14ac:dyDescent="0.25">
      <c r="A235" s="790"/>
      <c r="B235" s="322"/>
      <c r="C235" s="322"/>
      <c r="D235" s="322" t="s">
        <v>1082</v>
      </c>
      <c r="E235" s="322" t="s">
        <v>1083</v>
      </c>
      <c r="F235" s="320">
        <v>796</v>
      </c>
      <c r="G235" s="320" t="s">
        <v>17</v>
      </c>
      <c r="H235" s="530">
        <v>283</v>
      </c>
      <c r="I235" s="322" t="s">
        <v>355</v>
      </c>
      <c r="J235" s="322" t="s">
        <v>2831</v>
      </c>
      <c r="K235" s="345">
        <v>150612.6</v>
      </c>
      <c r="L235" s="322"/>
      <c r="M235" s="322"/>
      <c r="N235" s="322"/>
      <c r="O235" s="322"/>
      <c r="P235" s="793"/>
      <c r="Q235" s="322"/>
      <c r="R235">
        <v>2</v>
      </c>
    </row>
    <row r="236" spans="1:18" customFormat="1" ht="150" x14ac:dyDescent="0.25">
      <c r="A236" s="790"/>
      <c r="B236" s="322"/>
      <c r="C236" s="322"/>
      <c r="D236" s="322" t="s">
        <v>1084</v>
      </c>
      <c r="E236" s="322" t="s">
        <v>1085</v>
      </c>
      <c r="F236" s="320">
        <v>796</v>
      </c>
      <c r="G236" s="320" t="s">
        <v>17</v>
      </c>
      <c r="H236" s="530">
        <v>3</v>
      </c>
      <c r="I236" s="322" t="s">
        <v>355</v>
      </c>
      <c r="J236" s="322" t="s">
        <v>2789</v>
      </c>
      <c r="K236" s="345">
        <v>3071.19</v>
      </c>
      <c r="L236" s="322"/>
      <c r="M236" s="322"/>
      <c r="N236" s="322"/>
      <c r="O236" s="322"/>
      <c r="P236" s="793"/>
      <c r="Q236" s="322"/>
      <c r="R236">
        <v>2</v>
      </c>
    </row>
    <row r="237" spans="1:18" customFormat="1" ht="165" x14ac:dyDescent="0.25">
      <c r="A237" s="790"/>
      <c r="B237" s="322"/>
      <c r="C237" s="322"/>
      <c r="D237" s="322" t="s">
        <v>1087</v>
      </c>
      <c r="E237" s="322" t="s">
        <v>1088</v>
      </c>
      <c r="F237" s="320">
        <v>839</v>
      </c>
      <c r="G237" s="320" t="s">
        <v>449</v>
      </c>
      <c r="H237" s="530">
        <v>100</v>
      </c>
      <c r="I237" s="322" t="s">
        <v>355</v>
      </c>
      <c r="J237" s="322" t="s">
        <v>2895</v>
      </c>
      <c r="K237" s="345">
        <v>44237</v>
      </c>
      <c r="L237" s="322"/>
      <c r="M237" s="322"/>
      <c r="N237" s="322"/>
      <c r="O237" s="322"/>
      <c r="P237" s="793"/>
      <c r="Q237" s="322"/>
      <c r="R237">
        <v>2</v>
      </c>
    </row>
    <row r="238" spans="1:18" customFormat="1" ht="60" x14ac:dyDescent="0.25">
      <c r="A238" s="790"/>
      <c r="B238" s="322"/>
      <c r="C238" s="322"/>
      <c r="D238" s="322" t="s">
        <v>902</v>
      </c>
      <c r="E238" s="322" t="s">
        <v>3403</v>
      </c>
      <c r="F238" s="320">
        <v>778</v>
      </c>
      <c r="G238" s="320" t="s">
        <v>401</v>
      </c>
      <c r="H238" s="530">
        <v>1</v>
      </c>
      <c r="I238" s="322" t="s">
        <v>355</v>
      </c>
      <c r="J238" s="322" t="s">
        <v>2789</v>
      </c>
      <c r="K238" s="345">
        <v>600</v>
      </c>
      <c r="L238" s="322"/>
      <c r="M238" s="322"/>
      <c r="N238" s="322"/>
      <c r="O238" s="322"/>
      <c r="P238" s="793"/>
      <c r="Q238" s="322"/>
      <c r="R238">
        <v>2</v>
      </c>
    </row>
    <row r="239" spans="1:18" customFormat="1" ht="180" x14ac:dyDescent="0.25">
      <c r="A239" s="790"/>
      <c r="B239" s="322"/>
      <c r="C239" s="322"/>
      <c r="D239" s="322" t="s">
        <v>1125</v>
      </c>
      <c r="E239" s="322" t="s">
        <v>1126</v>
      </c>
      <c r="F239" s="320">
        <v>796</v>
      </c>
      <c r="G239" s="320" t="s">
        <v>17</v>
      </c>
      <c r="H239" s="530">
        <v>161</v>
      </c>
      <c r="I239" s="322" t="s">
        <v>355</v>
      </c>
      <c r="J239" s="322" t="s">
        <v>2789</v>
      </c>
      <c r="K239" s="345">
        <v>218364.3</v>
      </c>
      <c r="L239" s="322"/>
      <c r="M239" s="322"/>
      <c r="N239" s="322"/>
      <c r="O239" s="322"/>
      <c r="P239" s="793"/>
      <c r="Q239" s="322"/>
      <c r="R239">
        <v>2</v>
      </c>
    </row>
    <row r="240" spans="1:18" customFormat="1" ht="30" x14ac:dyDescent="0.25">
      <c r="A240" s="790"/>
      <c r="B240" s="322"/>
      <c r="C240" s="322"/>
      <c r="D240" s="322" t="s">
        <v>4793</v>
      </c>
      <c r="E240" s="322" t="s">
        <v>4794</v>
      </c>
      <c r="F240" s="320">
        <v>796</v>
      </c>
      <c r="G240" s="320" t="s">
        <v>17</v>
      </c>
      <c r="H240" s="530">
        <v>9</v>
      </c>
      <c r="I240" s="322" t="s">
        <v>355</v>
      </c>
      <c r="J240" s="322" t="s">
        <v>2789</v>
      </c>
      <c r="K240" s="345">
        <v>18000</v>
      </c>
      <c r="L240" s="322"/>
      <c r="M240" s="322"/>
      <c r="N240" s="322"/>
      <c r="O240" s="322"/>
      <c r="P240" s="793"/>
      <c r="Q240" s="322"/>
      <c r="R240">
        <v>2</v>
      </c>
    </row>
    <row r="241" spans="1:18" customFormat="1" ht="60" x14ac:dyDescent="0.25">
      <c r="A241" s="790"/>
      <c r="B241" s="322"/>
      <c r="C241" s="322"/>
      <c r="D241" s="322" t="s">
        <v>1130</v>
      </c>
      <c r="E241" s="322" t="s">
        <v>1131</v>
      </c>
      <c r="F241" s="320">
        <v>839</v>
      </c>
      <c r="G241" s="320" t="s">
        <v>449</v>
      </c>
      <c r="H241" s="530">
        <v>4</v>
      </c>
      <c r="I241" s="322" t="s">
        <v>355</v>
      </c>
      <c r="J241" s="322" t="s">
        <v>2789</v>
      </c>
      <c r="K241" s="345">
        <v>1676</v>
      </c>
      <c r="L241" s="322"/>
      <c r="M241" s="322"/>
      <c r="N241" s="322"/>
      <c r="O241" s="322"/>
      <c r="P241" s="793"/>
      <c r="Q241" s="322"/>
      <c r="R241">
        <v>2</v>
      </c>
    </row>
    <row r="242" spans="1:18" customFormat="1" ht="30" x14ac:dyDescent="0.25">
      <c r="A242" s="790"/>
      <c r="B242" s="322"/>
      <c r="C242" s="322"/>
      <c r="D242" s="322" t="s">
        <v>4795</v>
      </c>
      <c r="E242" s="322" t="s">
        <v>4796</v>
      </c>
      <c r="F242" s="320">
        <v>839</v>
      </c>
      <c r="G242" s="320" t="s">
        <v>449</v>
      </c>
      <c r="H242" s="530">
        <v>576</v>
      </c>
      <c r="I242" s="322" t="s">
        <v>355</v>
      </c>
      <c r="J242" s="322" t="s">
        <v>2895</v>
      </c>
      <c r="K242" s="345">
        <v>19584</v>
      </c>
      <c r="L242" s="322"/>
      <c r="M242" s="322"/>
      <c r="N242" s="322"/>
      <c r="O242" s="322"/>
      <c r="P242" s="793"/>
      <c r="Q242" s="322"/>
      <c r="R242">
        <v>2</v>
      </c>
    </row>
    <row r="243" spans="1:18" customFormat="1" ht="180" x14ac:dyDescent="0.25">
      <c r="A243" s="790"/>
      <c r="B243" s="322"/>
      <c r="C243" s="322"/>
      <c r="D243" s="322" t="s">
        <v>1134</v>
      </c>
      <c r="E243" s="322" t="s">
        <v>4797</v>
      </c>
      <c r="F243" s="320">
        <v>839</v>
      </c>
      <c r="G243" s="320" t="s">
        <v>449</v>
      </c>
      <c r="H243" s="530">
        <v>13</v>
      </c>
      <c r="I243" s="322" t="s">
        <v>355</v>
      </c>
      <c r="J243" s="322" t="s">
        <v>2850</v>
      </c>
      <c r="K243" s="345">
        <v>8645</v>
      </c>
      <c r="L243" s="322"/>
      <c r="M243" s="322"/>
      <c r="N243" s="322"/>
      <c r="O243" s="322"/>
      <c r="P243" s="793"/>
      <c r="Q243" s="322"/>
      <c r="R243">
        <v>2</v>
      </c>
    </row>
    <row r="244" spans="1:18" customFormat="1" ht="180" x14ac:dyDescent="0.25">
      <c r="A244" s="790"/>
      <c r="B244" s="322"/>
      <c r="C244" s="322"/>
      <c r="D244" s="322" t="s">
        <v>1135</v>
      </c>
      <c r="E244" s="322" t="s">
        <v>4797</v>
      </c>
      <c r="F244" s="320">
        <v>839</v>
      </c>
      <c r="G244" s="320" t="s">
        <v>449</v>
      </c>
      <c r="H244" s="530">
        <v>6</v>
      </c>
      <c r="I244" s="322" t="s">
        <v>355</v>
      </c>
      <c r="J244" s="322" t="s">
        <v>2787</v>
      </c>
      <c r="K244" s="345">
        <v>5148</v>
      </c>
      <c r="L244" s="322"/>
      <c r="M244" s="322"/>
      <c r="N244" s="322"/>
      <c r="O244" s="322"/>
      <c r="P244" s="793"/>
      <c r="Q244" s="322"/>
      <c r="R244">
        <v>2</v>
      </c>
    </row>
    <row r="245" spans="1:18" customFormat="1" ht="30" x14ac:dyDescent="0.25">
      <c r="A245" s="790"/>
      <c r="B245" s="322"/>
      <c r="C245" s="322"/>
      <c r="D245" s="322" t="s">
        <v>1136</v>
      </c>
      <c r="E245" s="322" t="s">
        <v>153</v>
      </c>
      <c r="F245" s="320">
        <v>839</v>
      </c>
      <c r="G245" s="320" t="s">
        <v>449</v>
      </c>
      <c r="H245" s="530">
        <v>3</v>
      </c>
      <c r="I245" s="322" t="s">
        <v>355</v>
      </c>
      <c r="J245" s="322" t="s">
        <v>2789</v>
      </c>
      <c r="K245" s="345">
        <v>7335</v>
      </c>
      <c r="L245" s="322"/>
      <c r="M245" s="322"/>
      <c r="N245" s="322"/>
      <c r="O245" s="322"/>
      <c r="P245" s="793"/>
      <c r="Q245" s="322"/>
      <c r="R245">
        <v>2</v>
      </c>
    </row>
    <row r="246" spans="1:18" customFormat="1" ht="180" x14ac:dyDescent="0.25">
      <c r="A246" s="790"/>
      <c r="B246" s="322"/>
      <c r="C246" s="322"/>
      <c r="D246" s="322" t="s">
        <v>1137</v>
      </c>
      <c r="E246" s="322" t="s">
        <v>4797</v>
      </c>
      <c r="F246" s="320">
        <v>839</v>
      </c>
      <c r="G246" s="320" t="s">
        <v>449</v>
      </c>
      <c r="H246" s="530">
        <v>20</v>
      </c>
      <c r="I246" s="322" t="s">
        <v>355</v>
      </c>
      <c r="J246" s="322" t="s">
        <v>2831</v>
      </c>
      <c r="K246" s="345">
        <v>14000</v>
      </c>
      <c r="L246" s="322"/>
      <c r="M246" s="322"/>
      <c r="N246" s="322"/>
      <c r="O246" s="322"/>
      <c r="P246" s="793"/>
      <c r="Q246" s="322"/>
      <c r="R246">
        <v>2</v>
      </c>
    </row>
    <row r="247" spans="1:18" customFormat="1" ht="180" x14ac:dyDescent="0.25">
      <c r="A247" s="790"/>
      <c r="B247" s="322"/>
      <c r="C247" s="322"/>
      <c r="D247" s="322" t="s">
        <v>1140</v>
      </c>
      <c r="E247" s="322" t="s">
        <v>1139</v>
      </c>
      <c r="F247" s="320">
        <v>839</v>
      </c>
      <c r="G247" s="320" t="s">
        <v>449</v>
      </c>
      <c r="H247" s="530">
        <v>1</v>
      </c>
      <c r="I247" s="322" t="s">
        <v>355</v>
      </c>
      <c r="J247" s="322" t="s">
        <v>2895</v>
      </c>
      <c r="K247" s="345">
        <v>6013</v>
      </c>
      <c r="L247" s="322"/>
      <c r="M247" s="322"/>
      <c r="N247" s="322"/>
      <c r="O247" s="322"/>
      <c r="P247" s="793"/>
      <c r="Q247" s="322"/>
      <c r="R247">
        <v>2</v>
      </c>
    </row>
    <row r="248" spans="1:18" customFormat="1" ht="150" x14ac:dyDescent="0.25">
      <c r="A248" s="790"/>
      <c r="B248" s="322"/>
      <c r="C248" s="322"/>
      <c r="D248" s="322" t="s">
        <v>2311</v>
      </c>
      <c r="E248" s="322" t="s">
        <v>4798</v>
      </c>
      <c r="F248" s="320">
        <v>796</v>
      </c>
      <c r="G248" s="320" t="s">
        <v>17</v>
      </c>
      <c r="H248" s="530">
        <v>17</v>
      </c>
      <c r="I248" s="322" t="s">
        <v>355</v>
      </c>
      <c r="J248" s="322" t="s">
        <v>2789</v>
      </c>
      <c r="K248" s="345">
        <v>255</v>
      </c>
      <c r="L248" s="322"/>
      <c r="M248" s="322"/>
      <c r="N248" s="322"/>
      <c r="O248" s="322"/>
      <c r="P248" s="793"/>
      <c r="Q248" s="322"/>
      <c r="R248">
        <v>2</v>
      </c>
    </row>
    <row r="249" spans="1:18" customFormat="1" ht="75" x14ac:dyDescent="0.25">
      <c r="A249" s="790"/>
      <c r="B249" s="322"/>
      <c r="C249" s="322"/>
      <c r="D249" s="322" t="s">
        <v>2318</v>
      </c>
      <c r="E249" s="322" t="s">
        <v>2319</v>
      </c>
      <c r="F249" s="320">
        <v>796</v>
      </c>
      <c r="G249" s="320" t="s">
        <v>17</v>
      </c>
      <c r="H249" s="530">
        <v>100</v>
      </c>
      <c r="I249" s="322" t="s">
        <v>355</v>
      </c>
      <c r="J249" s="322" t="s">
        <v>2787</v>
      </c>
      <c r="K249" s="345">
        <v>1500</v>
      </c>
      <c r="L249" s="322"/>
      <c r="M249" s="322"/>
      <c r="N249" s="322"/>
      <c r="O249" s="322"/>
      <c r="P249" s="793"/>
      <c r="Q249" s="322"/>
      <c r="R249">
        <v>2</v>
      </c>
    </row>
    <row r="250" spans="1:18" customFormat="1" ht="165" x14ac:dyDescent="0.25">
      <c r="A250" s="790"/>
      <c r="B250" s="322"/>
      <c r="C250" s="322"/>
      <c r="D250" s="322" t="s">
        <v>1091</v>
      </c>
      <c r="E250" s="322" t="s">
        <v>1092</v>
      </c>
      <c r="F250" s="320">
        <v>796</v>
      </c>
      <c r="G250" s="320" t="s">
        <v>17</v>
      </c>
      <c r="H250" s="530">
        <v>6</v>
      </c>
      <c r="I250" s="322" t="s">
        <v>355</v>
      </c>
      <c r="J250" s="322" t="s">
        <v>2789</v>
      </c>
      <c r="K250" s="345">
        <v>7860</v>
      </c>
      <c r="L250" s="322"/>
      <c r="M250" s="322"/>
      <c r="N250" s="322"/>
      <c r="O250" s="322"/>
      <c r="P250" s="793"/>
      <c r="Q250" s="322"/>
      <c r="R250">
        <v>2</v>
      </c>
    </row>
    <row r="251" spans="1:18" customFormat="1" ht="180" x14ac:dyDescent="0.25">
      <c r="A251" s="790"/>
      <c r="B251" s="322"/>
      <c r="C251" s="322"/>
      <c r="D251" s="322" t="s">
        <v>1096</v>
      </c>
      <c r="E251" s="322" t="s">
        <v>1097</v>
      </c>
      <c r="F251" s="320">
        <v>796</v>
      </c>
      <c r="G251" s="320" t="s">
        <v>17</v>
      </c>
      <c r="H251" s="530">
        <v>16</v>
      </c>
      <c r="I251" s="322" t="s">
        <v>355</v>
      </c>
      <c r="J251" s="322" t="s">
        <v>2789</v>
      </c>
      <c r="K251" s="345">
        <v>52704</v>
      </c>
      <c r="L251" s="322"/>
      <c r="M251" s="322"/>
      <c r="N251" s="322"/>
      <c r="O251" s="322"/>
      <c r="P251" s="793"/>
      <c r="Q251" s="322"/>
      <c r="R251">
        <v>2</v>
      </c>
    </row>
    <row r="252" spans="1:18" customFormat="1" ht="180" x14ac:dyDescent="0.25">
      <c r="A252" s="790"/>
      <c r="B252" s="322"/>
      <c r="C252" s="322"/>
      <c r="D252" s="322" t="s">
        <v>1104</v>
      </c>
      <c r="E252" s="322" t="s">
        <v>1105</v>
      </c>
      <c r="F252" s="320">
        <v>796</v>
      </c>
      <c r="G252" s="320" t="s">
        <v>17</v>
      </c>
      <c r="H252" s="530">
        <v>17</v>
      </c>
      <c r="I252" s="322" t="s">
        <v>355</v>
      </c>
      <c r="J252" s="322" t="s">
        <v>2850</v>
      </c>
      <c r="K252" s="345">
        <v>44504.3</v>
      </c>
      <c r="L252" s="322"/>
      <c r="M252" s="322"/>
      <c r="N252" s="322"/>
      <c r="O252" s="322"/>
      <c r="P252" s="793"/>
      <c r="Q252" s="322"/>
      <c r="R252">
        <v>2</v>
      </c>
    </row>
    <row r="253" spans="1:18" customFormat="1" ht="180" x14ac:dyDescent="0.25">
      <c r="A253" s="790"/>
      <c r="B253" s="322"/>
      <c r="C253" s="322"/>
      <c r="D253" s="322" t="s">
        <v>1106</v>
      </c>
      <c r="E253" s="322" t="s">
        <v>1107</v>
      </c>
      <c r="F253" s="320">
        <v>796</v>
      </c>
      <c r="G253" s="320" t="s">
        <v>17</v>
      </c>
      <c r="H253" s="530">
        <v>171</v>
      </c>
      <c r="I253" s="322" t="s">
        <v>355</v>
      </c>
      <c r="J253" s="322" t="s">
        <v>2831</v>
      </c>
      <c r="K253" s="345">
        <v>513000</v>
      </c>
      <c r="L253" s="322"/>
      <c r="M253" s="322"/>
      <c r="N253" s="322"/>
      <c r="O253" s="322"/>
      <c r="P253" s="793"/>
      <c r="Q253" s="322"/>
      <c r="R253">
        <v>2</v>
      </c>
    </row>
    <row r="254" spans="1:18" customFormat="1" ht="180" x14ac:dyDescent="0.25">
      <c r="A254" s="790"/>
      <c r="B254" s="322"/>
      <c r="C254" s="322"/>
      <c r="D254" s="322" t="s">
        <v>1110</v>
      </c>
      <c r="E254" s="322" t="s">
        <v>1111</v>
      </c>
      <c r="F254" s="320">
        <v>796</v>
      </c>
      <c r="G254" s="320" t="s">
        <v>17</v>
      </c>
      <c r="H254" s="530">
        <v>80</v>
      </c>
      <c r="I254" s="322" t="s">
        <v>355</v>
      </c>
      <c r="J254" s="322" t="s">
        <v>2789</v>
      </c>
      <c r="K254" s="345">
        <v>136000</v>
      </c>
      <c r="L254" s="322"/>
      <c r="M254" s="322"/>
      <c r="N254" s="322"/>
      <c r="O254" s="322"/>
      <c r="P254" s="793"/>
      <c r="Q254" s="322"/>
      <c r="R254">
        <v>2</v>
      </c>
    </row>
    <row r="255" spans="1:18" customFormat="1" ht="165" x14ac:dyDescent="0.25">
      <c r="A255" s="790"/>
      <c r="B255" s="322"/>
      <c r="C255" s="322"/>
      <c r="D255" s="322" t="s">
        <v>1112</v>
      </c>
      <c r="E255" s="322" t="s">
        <v>1113</v>
      </c>
      <c r="F255" s="320">
        <v>796</v>
      </c>
      <c r="G255" s="320" t="s">
        <v>17</v>
      </c>
      <c r="H255" s="530">
        <v>542</v>
      </c>
      <c r="I255" s="322" t="s">
        <v>355</v>
      </c>
      <c r="J255" s="322" t="s">
        <v>2831</v>
      </c>
      <c r="K255" s="345">
        <v>1084000</v>
      </c>
      <c r="L255" s="322"/>
      <c r="M255" s="322"/>
      <c r="N255" s="322"/>
      <c r="O255" s="322"/>
      <c r="P255" s="793"/>
      <c r="Q255" s="322"/>
      <c r="R255">
        <v>2</v>
      </c>
    </row>
    <row r="256" spans="1:18" customFormat="1" ht="30" x14ac:dyDescent="0.25">
      <c r="A256" s="790"/>
      <c r="B256" s="322"/>
      <c r="C256" s="322"/>
      <c r="D256" s="322" t="s">
        <v>905</v>
      </c>
      <c r="E256" s="322" t="s">
        <v>3408</v>
      </c>
      <c r="F256" s="320">
        <v>796</v>
      </c>
      <c r="G256" s="320" t="s">
        <v>17</v>
      </c>
      <c r="H256" s="530">
        <v>1690</v>
      </c>
      <c r="I256" s="322" t="s">
        <v>355</v>
      </c>
      <c r="J256" s="322" t="s">
        <v>4799</v>
      </c>
      <c r="K256" s="345">
        <v>3380</v>
      </c>
      <c r="L256" s="322"/>
      <c r="M256" s="322"/>
      <c r="N256" s="322"/>
      <c r="O256" s="322"/>
      <c r="P256" s="793"/>
      <c r="Q256" s="322"/>
      <c r="R256">
        <v>2</v>
      </c>
    </row>
    <row r="257" spans="1:18" customFormat="1" ht="30" x14ac:dyDescent="0.25">
      <c r="A257" s="790"/>
      <c r="B257" s="322"/>
      <c r="C257" s="322"/>
      <c r="D257" s="322" t="s">
        <v>4800</v>
      </c>
      <c r="E257" s="322" t="s">
        <v>153</v>
      </c>
      <c r="F257" s="320">
        <v>796</v>
      </c>
      <c r="G257" s="320" t="s">
        <v>17</v>
      </c>
      <c r="H257" s="530">
        <v>3</v>
      </c>
      <c r="I257" s="322" t="s">
        <v>355</v>
      </c>
      <c r="J257" s="322" t="s">
        <v>2789</v>
      </c>
      <c r="K257" s="345">
        <v>660</v>
      </c>
      <c r="L257" s="322"/>
      <c r="M257" s="322"/>
      <c r="N257" s="322"/>
      <c r="O257" s="322"/>
      <c r="P257" s="793"/>
      <c r="Q257" s="322"/>
      <c r="R257">
        <v>2</v>
      </c>
    </row>
    <row r="258" spans="1:18" customFormat="1" ht="30" x14ac:dyDescent="0.25">
      <c r="A258" s="790"/>
      <c r="B258" s="322"/>
      <c r="C258" s="322"/>
      <c r="D258" s="322" t="s">
        <v>4800</v>
      </c>
      <c r="E258" s="322" t="s">
        <v>4794</v>
      </c>
      <c r="F258" s="320">
        <v>796</v>
      </c>
      <c r="G258" s="320" t="s">
        <v>17</v>
      </c>
      <c r="H258" s="530">
        <v>1</v>
      </c>
      <c r="I258" s="322" t="s">
        <v>355</v>
      </c>
      <c r="J258" s="322" t="s">
        <v>2789</v>
      </c>
      <c r="K258" s="345">
        <v>220</v>
      </c>
      <c r="L258" s="322"/>
      <c r="M258" s="322"/>
      <c r="N258" s="322"/>
      <c r="O258" s="322"/>
      <c r="P258" s="793"/>
      <c r="Q258" s="322"/>
      <c r="R258">
        <v>2</v>
      </c>
    </row>
    <row r="259" spans="1:18" customFormat="1" x14ac:dyDescent="0.25">
      <c r="A259" s="790"/>
      <c r="B259" s="322"/>
      <c r="C259" s="322"/>
      <c r="D259" s="322" t="s">
        <v>4800</v>
      </c>
      <c r="E259" s="322" t="s">
        <v>4801</v>
      </c>
      <c r="F259" s="320">
        <v>796</v>
      </c>
      <c r="G259" s="320" t="s">
        <v>17</v>
      </c>
      <c r="H259" s="530">
        <v>1</v>
      </c>
      <c r="I259" s="322" t="s">
        <v>355</v>
      </c>
      <c r="J259" s="322" t="s">
        <v>2789</v>
      </c>
      <c r="K259" s="345">
        <v>220</v>
      </c>
      <c r="L259" s="322"/>
      <c r="M259" s="322"/>
      <c r="N259" s="322"/>
      <c r="O259" s="322"/>
      <c r="P259" s="793"/>
      <c r="Q259" s="322"/>
      <c r="R259">
        <v>2</v>
      </c>
    </row>
    <row r="260" spans="1:18" customFormat="1" ht="195" x14ac:dyDescent="0.25">
      <c r="A260" s="790"/>
      <c r="B260" s="322"/>
      <c r="C260" s="322"/>
      <c r="D260" s="322" t="s">
        <v>4802</v>
      </c>
      <c r="E260" s="322" t="s">
        <v>4803</v>
      </c>
      <c r="F260" s="320">
        <v>796</v>
      </c>
      <c r="G260" s="320" t="s">
        <v>17</v>
      </c>
      <c r="H260" s="530">
        <v>32</v>
      </c>
      <c r="I260" s="322" t="s">
        <v>355</v>
      </c>
      <c r="J260" s="322" t="s">
        <v>2789</v>
      </c>
      <c r="K260" s="345">
        <v>2169.6</v>
      </c>
      <c r="L260" s="322"/>
      <c r="M260" s="322"/>
      <c r="N260" s="322"/>
      <c r="O260" s="322"/>
      <c r="P260" s="793"/>
      <c r="Q260" s="322"/>
      <c r="R260">
        <v>2</v>
      </c>
    </row>
    <row r="261" spans="1:18" customFormat="1" ht="165" x14ac:dyDescent="0.25">
      <c r="A261" s="790"/>
      <c r="B261" s="322"/>
      <c r="C261" s="322"/>
      <c r="D261" s="322" t="s">
        <v>3409</v>
      </c>
      <c r="E261" s="322" t="s">
        <v>3410</v>
      </c>
      <c r="F261" s="320">
        <v>796</v>
      </c>
      <c r="G261" s="320" t="s">
        <v>17</v>
      </c>
      <c r="H261" s="530">
        <v>35</v>
      </c>
      <c r="I261" s="322" t="s">
        <v>355</v>
      </c>
      <c r="J261" s="322" t="s">
        <v>2835</v>
      </c>
      <c r="K261" s="345">
        <v>10500</v>
      </c>
      <c r="L261" s="322"/>
      <c r="M261" s="322"/>
      <c r="N261" s="322"/>
      <c r="O261" s="322"/>
      <c r="P261" s="793"/>
      <c r="Q261" s="322"/>
      <c r="R261">
        <v>2</v>
      </c>
    </row>
    <row r="262" spans="1:18" customFormat="1" ht="165" x14ac:dyDescent="0.25">
      <c r="A262" s="790"/>
      <c r="B262" s="322"/>
      <c r="C262" s="322"/>
      <c r="D262" s="322" t="s">
        <v>3413</v>
      </c>
      <c r="E262" s="322" t="s">
        <v>3414</v>
      </c>
      <c r="F262" s="320">
        <v>796</v>
      </c>
      <c r="G262" s="320" t="s">
        <v>17</v>
      </c>
      <c r="H262" s="530">
        <v>38</v>
      </c>
      <c r="I262" s="322" t="s">
        <v>355</v>
      </c>
      <c r="J262" s="322" t="s">
        <v>4763</v>
      </c>
      <c r="K262" s="345">
        <v>11400</v>
      </c>
      <c r="L262" s="322"/>
      <c r="M262" s="322"/>
      <c r="N262" s="322"/>
      <c r="O262" s="322"/>
      <c r="P262" s="793"/>
      <c r="Q262" s="322"/>
      <c r="R262">
        <v>2</v>
      </c>
    </row>
    <row r="263" spans="1:18" customFormat="1" ht="165" x14ac:dyDescent="0.25">
      <c r="A263" s="790"/>
      <c r="B263" s="322"/>
      <c r="C263" s="322"/>
      <c r="D263" s="322" t="s">
        <v>4804</v>
      </c>
      <c r="E263" s="322" t="s">
        <v>4805</v>
      </c>
      <c r="F263" s="320">
        <v>796</v>
      </c>
      <c r="G263" s="320" t="s">
        <v>17</v>
      </c>
      <c r="H263" s="530">
        <v>7</v>
      </c>
      <c r="I263" s="322" t="s">
        <v>355</v>
      </c>
      <c r="J263" s="322" t="s">
        <v>2789</v>
      </c>
      <c r="K263" s="345">
        <v>2310</v>
      </c>
      <c r="L263" s="322"/>
      <c r="M263" s="322"/>
      <c r="N263" s="322"/>
      <c r="O263" s="322"/>
      <c r="P263" s="793"/>
      <c r="Q263" s="322"/>
      <c r="R263">
        <v>2</v>
      </c>
    </row>
    <row r="264" spans="1:18" customFormat="1" ht="60" x14ac:dyDescent="0.25">
      <c r="A264" s="790"/>
      <c r="B264" s="322"/>
      <c r="C264" s="322"/>
      <c r="D264" s="322" t="s">
        <v>906</v>
      </c>
      <c r="E264" s="322" t="s">
        <v>907</v>
      </c>
      <c r="F264" s="320">
        <v>796</v>
      </c>
      <c r="G264" s="320" t="s">
        <v>17</v>
      </c>
      <c r="H264" s="530">
        <v>205</v>
      </c>
      <c r="I264" s="322" t="s">
        <v>355</v>
      </c>
      <c r="J264" s="322" t="s">
        <v>2787</v>
      </c>
      <c r="K264" s="345">
        <v>3704.35</v>
      </c>
      <c r="L264" s="322"/>
      <c r="M264" s="322"/>
      <c r="N264" s="322"/>
      <c r="O264" s="322"/>
      <c r="P264" s="793"/>
      <c r="Q264" s="322"/>
      <c r="R264">
        <v>2</v>
      </c>
    </row>
    <row r="265" spans="1:18" customFormat="1" ht="45" x14ac:dyDescent="0.25">
      <c r="A265" s="790"/>
      <c r="B265" s="322"/>
      <c r="C265" s="322"/>
      <c r="D265" s="322" t="s">
        <v>910</v>
      </c>
      <c r="E265" s="322" t="s">
        <v>911</v>
      </c>
      <c r="F265" s="320">
        <v>796</v>
      </c>
      <c r="G265" s="320" t="s">
        <v>17</v>
      </c>
      <c r="H265" s="530">
        <v>35</v>
      </c>
      <c r="I265" s="322" t="s">
        <v>355</v>
      </c>
      <c r="J265" s="322" t="s">
        <v>2787</v>
      </c>
      <c r="K265" s="345">
        <v>632.45000000000005</v>
      </c>
      <c r="L265" s="322"/>
      <c r="M265" s="322"/>
      <c r="N265" s="322"/>
      <c r="O265" s="322"/>
      <c r="P265" s="793"/>
      <c r="Q265" s="322"/>
      <c r="R265">
        <v>2</v>
      </c>
    </row>
    <row r="266" spans="1:18" customFormat="1" ht="60" x14ac:dyDescent="0.25">
      <c r="A266" s="790"/>
      <c r="B266" s="322"/>
      <c r="C266" s="322"/>
      <c r="D266" s="322" t="s">
        <v>914</v>
      </c>
      <c r="E266" s="322" t="s">
        <v>915</v>
      </c>
      <c r="F266" s="320">
        <v>796</v>
      </c>
      <c r="G266" s="320" t="s">
        <v>17</v>
      </c>
      <c r="H266" s="530">
        <v>65</v>
      </c>
      <c r="I266" s="322" t="s">
        <v>355</v>
      </c>
      <c r="J266" s="322" t="s">
        <v>2787</v>
      </c>
      <c r="K266" s="345">
        <v>1950</v>
      </c>
      <c r="L266" s="322"/>
      <c r="M266" s="322"/>
      <c r="N266" s="322"/>
      <c r="O266" s="322"/>
      <c r="P266" s="793"/>
      <c r="Q266" s="322"/>
      <c r="R266">
        <v>2</v>
      </c>
    </row>
    <row r="267" spans="1:18" customFormat="1" ht="60" x14ac:dyDescent="0.25">
      <c r="A267" s="790"/>
      <c r="B267" s="322"/>
      <c r="C267" s="322"/>
      <c r="D267" s="322" t="s">
        <v>917</v>
      </c>
      <c r="E267" s="322" t="s">
        <v>918</v>
      </c>
      <c r="F267" s="320">
        <v>796</v>
      </c>
      <c r="G267" s="320" t="s">
        <v>17</v>
      </c>
      <c r="H267" s="530">
        <v>145</v>
      </c>
      <c r="I267" s="322" t="s">
        <v>355</v>
      </c>
      <c r="J267" s="322" t="s">
        <v>2787</v>
      </c>
      <c r="K267" s="345">
        <v>8700</v>
      </c>
      <c r="L267" s="322"/>
      <c r="M267" s="322"/>
      <c r="N267" s="322"/>
      <c r="O267" s="322"/>
      <c r="P267" s="793"/>
      <c r="Q267" s="322"/>
      <c r="R267">
        <v>2</v>
      </c>
    </row>
    <row r="268" spans="1:18" customFormat="1" ht="30" x14ac:dyDescent="0.25">
      <c r="A268" s="790"/>
      <c r="B268" s="322"/>
      <c r="C268" s="322"/>
      <c r="D268" s="322" t="s">
        <v>919</v>
      </c>
      <c r="E268" s="322" t="s">
        <v>920</v>
      </c>
      <c r="F268" s="320">
        <v>796</v>
      </c>
      <c r="G268" s="320" t="s">
        <v>17</v>
      </c>
      <c r="H268" s="530">
        <v>1658</v>
      </c>
      <c r="I268" s="322" t="s">
        <v>355</v>
      </c>
      <c r="J268" s="322" t="s">
        <v>4806</v>
      </c>
      <c r="K268" s="345">
        <v>53553.4</v>
      </c>
      <c r="L268" s="322"/>
      <c r="M268" s="322"/>
      <c r="N268" s="322"/>
      <c r="O268" s="322"/>
      <c r="P268" s="793"/>
      <c r="Q268" s="322"/>
      <c r="R268">
        <v>2</v>
      </c>
    </row>
    <row r="269" spans="1:18" customFormat="1" ht="60" x14ac:dyDescent="0.25">
      <c r="A269" s="790"/>
      <c r="B269" s="322"/>
      <c r="C269" s="322"/>
      <c r="D269" s="322" t="s">
        <v>923</v>
      </c>
      <c r="E269" s="322" t="s">
        <v>924</v>
      </c>
      <c r="F269" s="320">
        <v>796</v>
      </c>
      <c r="G269" s="320" t="s">
        <v>17</v>
      </c>
      <c r="H269" s="530">
        <v>1223</v>
      </c>
      <c r="I269" s="322" t="s">
        <v>355</v>
      </c>
      <c r="J269" s="322" t="s">
        <v>4807</v>
      </c>
      <c r="K269" s="345">
        <v>73380</v>
      </c>
      <c r="L269" s="322"/>
      <c r="M269" s="322"/>
      <c r="N269" s="322"/>
      <c r="O269" s="322"/>
      <c r="P269" s="793"/>
      <c r="Q269" s="322"/>
      <c r="R269">
        <v>2</v>
      </c>
    </row>
    <row r="270" spans="1:18" customFormat="1" ht="60" x14ac:dyDescent="0.25">
      <c r="A270" s="790"/>
      <c r="B270" s="322"/>
      <c r="C270" s="322"/>
      <c r="D270" s="322" t="s">
        <v>925</v>
      </c>
      <c r="E270" s="322" t="s">
        <v>926</v>
      </c>
      <c r="F270" s="320">
        <v>796</v>
      </c>
      <c r="G270" s="320" t="s">
        <v>17</v>
      </c>
      <c r="H270" s="530">
        <v>1212</v>
      </c>
      <c r="I270" s="322" t="s">
        <v>355</v>
      </c>
      <c r="J270" s="322" t="s">
        <v>4806</v>
      </c>
      <c r="K270" s="345">
        <v>48480</v>
      </c>
      <c r="L270" s="322"/>
      <c r="M270" s="322"/>
      <c r="N270" s="322"/>
      <c r="O270" s="322"/>
      <c r="P270" s="793"/>
      <c r="Q270" s="322"/>
      <c r="R270">
        <v>2</v>
      </c>
    </row>
    <row r="271" spans="1:18" customFormat="1" ht="60" x14ac:dyDescent="0.25">
      <c r="A271" s="790"/>
      <c r="B271" s="322"/>
      <c r="C271" s="322"/>
      <c r="D271" s="322" t="s">
        <v>927</v>
      </c>
      <c r="E271" s="322" t="s">
        <v>928</v>
      </c>
      <c r="F271" s="320">
        <v>796</v>
      </c>
      <c r="G271" s="320" t="s">
        <v>17</v>
      </c>
      <c r="H271" s="530">
        <v>70</v>
      </c>
      <c r="I271" s="322" t="s">
        <v>355</v>
      </c>
      <c r="J271" s="322" t="s">
        <v>2787</v>
      </c>
      <c r="K271" s="345">
        <v>2261</v>
      </c>
      <c r="L271" s="322"/>
      <c r="M271" s="322"/>
      <c r="N271" s="322"/>
      <c r="O271" s="322"/>
      <c r="P271" s="793"/>
      <c r="Q271" s="322"/>
      <c r="R271">
        <v>2</v>
      </c>
    </row>
    <row r="272" spans="1:18" customFormat="1" ht="45" x14ac:dyDescent="0.25">
      <c r="A272" s="790"/>
      <c r="B272" s="322"/>
      <c r="C272" s="322"/>
      <c r="D272" s="322" t="s">
        <v>929</v>
      </c>
      <c r="E272" s="322" t="s">
        <v>930</v>
      </c>
      <c r="F272" s="320">
        <v>796</v>
      </c>
      <c r="G272" s="320" t="s">
        <v>17</v>
      </c>
      <c r="H272" s="530">
        <v>207</v>
      </c>
      <c r="I272" s="322" t="s">
        <v>355</v>
      </c>
      <c r="J272" s="322" t="s">
        <v>4788</v>
      </c>
      <c r="K272" s="345">
        <v>21735</v>
      </c>
      <c r="L272" s="322"/>
      <c r="M272" s="322"/>
      <c r="N272" s="322"/>
      <c r="O272" s="322"/>
      <c r="P272" s="793"/>
      <c r="Q272" s="322"/>
      <c r="R272">
        <v>2</v>
      </c>
    </row>
    <row r="273" spans="1:18" customFormat="1" ht="45" x14ac:dyDescent="0.25">
      <c r="A273" s="790"/>
      <c r="B273" s="322"/>
      <c r="C273" s="322"/>
      <c r="D273" s="322" t="s">
        <v>931</v>
      </c>
      <c r="E273" s="322" t="s">
        <v>932</v>
      </c>
      <c r="F273" s="320">
        <v>796</v>
      </c>
      <c r="G273" s="320" t="s">
        <v>17</v>
      </c>
      <c r="H273" s="530">
        <v>246</v>
      </c>
      <c r="I273" s="322" t="s">
        <v>355</v>
      </c>
      <c r="J273" s="322" t="s">
        <v>4806</v>
      </c>
      <c r="K273" s="345">
        <v>25830</v>
      </c>
      <c r="L273" s="322"/>
      <c r="M273" s="322"/>
      <c r="N273" s="322"/>
      <c r="O273" s="322"/>
      <c r="P273" s="793"/>
      <c r="Q273" s="322"/>
      <c r="R273">
        <v>2</v>
      </c>
    </row>
    <row r="274" spans="1:18" customFormat="1" ht="45" x14ac:dyDescent="0.25">
      <c r="A274" s="790"/>
      <c r="B274" s="322"/>
      <c r="C274" s="322"/>
      <c r="D274" s="322" t="s">
        <v>933</v>
      </c>
      <c r="E274" s="322" t="s">
        <v>934</v>
      </c>
      <c r="F274" s="320">
        <v>796</v>
      </c>
      <c r="G274" s="320" t="s">
        <v>17</v>
      </c>
      <c r="H274" s="530">
        <v>419</v>
      </c>
      <c r="I274" s="322" t="s">
        <v>355</v>
      </c>
      <c r="J274" s="322" t="s">
        <v>4806</v>
      </c>
      <c r="K274" s="345">
        <v>43995</v>
      </c>
      <c r="L274" s="322"/>
      <c r="M274" s="322"/>
      <c r="N274" s="322"/>
      <c r="O274" s="322"/>
      <c r="P274" s="793"/>
      <c r="Q274" s="322"/>
      <c r="R274">
        <v>2</v>
      </c>
    </row>
    <row r="275" spans="1:18" customFormat="1" ht="45" x14ac:dyDescent="0.25">
      <c r="A275" s="790"/>
      <c r="B275" s="322"/>
      <c r="C275" s="322"/>
      <c r="D275" s="322" t="s">
        <v>935</v>
      </c>
      <c r="E275" s="322" t="s">
        <v>936</v>
      </c>
      <c r="F275" s="320">
        <v>796</v>
      </c>
      <c r="G275" s="320" t="s">
        <v>17</v>
      </c>
      <c r="H275" s="530">
        <v>68</v>
      </c>
      <c r="I275" s="322" t="s">
        <v>355</v>
      </c>
      <c r="J275" s="322" t="s">
        <v>4807</v>
      </c>
      <c r="K275" s="345">
        <v>7820</v>
      </c>
      <c r="L275" s="322"/>
      <c r="M275" s="322"/>
      <c r="N275" s="322"/>
      <c r="O275" s="322"/>
      <c r="P275" s="793"/>
      <c r="Q275" s="322"/>
      <c r="R275">
        <v>2</v>
      </c>
    </row>
    <row r="276" spans="1:18" customFormat="1" ht="60" x14ac:dyDescent="0.25">
      <c r="A276" s="790"/>
      <c r="B276" s="322"/>
      <c r="C276" s="322"/>
      <c r="D276" s="322" t="s">
        <v>937</v>
      </c>
      <c r="E276" s="322" t="s">
        <v>938</v>
      </c>
      <c r="F276" s="320">
        <v>796</v>
      </c>
      <c r="G276" s="320" t="s">
        <v>17</v>
      </c>
      <c r="H276" s="530">
        <v>141</v>
      </c>
      <c r="I276" s="322" t="s">
        <v>355</v>
      </c>
      <c r="J276" s="322" t="s">
        <v>4807</v>
      </c>
      <c r="K276" s="345">
        <v>12013.2</v>
      </c>
      <c r="L276" s="322"/>
      <c r="M276" s="322"/>
      <c r="N276" s="322"/>
      <c r="O276" s="322"/>
      <c r="P276" s="793"/>
      <c r="Q276" s="322"/>
      <c r="R276">
        <v>2</v>
      </c>
    </row>
    <row r="277" spans="1:18" customFormat="1" ht="60" x14ac:dyDescent="0.25">
      <c r="A277" s="790"/>
      <c r="B277" s="322"/>
      <c r="C277" s="322"/>
      <c r="D277" s="322" t="s">
        <v>939</v>
      </c>
      <c r="E277" s="322" t="s">
        <v>940</v>
      </c>
      <c r="F277" s="320">
        <v>796</v>
      </c>
      <c r="G277" s="320" t="s">
        <v>17</v>
      </c>
      <c r="H277" s="530">
        <v>162</v>
      </c>
      <c r="I277" s="322" t="s">
        <v>355</v>
      </c>
      <c r="J277" s="322" t="s">
        <v>4806</v>
      </c>
      <c r="K277" s="345">
        <v>13802.4</v>
      </c>
      <c r="L277" s="322"/>
      <c r="M277" s="322"/>
      <c r="N277" s="322"/>
      <c r="O277" s="322"/>
      <c r="P277" s="793"/>
      <c r="Q277" s="322"/>
      <c r="R277">
        <v>2</v>
      </c>
    </row>
    <row r="278" spans="1:18" customFormat="1" ht="105" x14ac:dyDescent="0.25">
      <c r="A278" s="790"/>
      <c r="B278" s="322"/>
      <c r="C278" s="322"/>
      <c r="D278" s="322" t="s">
        <v>1150</v>
      </c>
      <c r="E278" s="322" t="s">
        <v>1151</v>
      </c>
      <c r="F278" s="320">
        <v>796</v>
      </c>
      <c r="G278" s="320" t="s">
        <v>17</v>
      </c>
      <c r="H278" s="530">
        <v>15</v>
      </c>
      <c r="I278" s="322" t="s">
        <v>355</v>
      </c>
      <c r="J278" s="322" t="s">
        <v>2895</v>
      </c>
      <c r="K278" s="345">
        <v>6870</v>
      </c>
      <c r="L278" s="322"/>
      <c r="M278" s="322"/>
      <c r="N278" s="322"/>
      <c r="O278" s="322"/>
      <c r="P278" s="793"/>
      <c r="Q278" s="322"/>
      <c r="R278">
        <v>2</v>
      </c>
    </row>
    <row r="279" spans="1:18" customFormat="1" ht="165" x14ac:dyDescent="0.25">
      <c r="A279" s="790"/>
      <c r="B279" s="322"/>
      <c r="C279" s="322"/>
      <c r="D279" s="322" t="s">
        <v>4808</v>
      </c>
      <c r="E279" s="322" t="s">
        <v>4809</v>
      </c>
      <c r="F279" s="320">
        <v>796</v>
      </c>
      <c r="G279" s="320" t="s">
        <v>17</v>
      </c>
      <c r="H279" s="530">
        <v>35</v>
      </c>
      <c r="I279" s="322" t="s">
        <v>355</v>
      </c>
      <c r="J279" s="322" t="s">
        <v>2789</v>
      </c>
      <c r="K279" s="345">
        <v>2222.5</v>
      </c>
      <c r="L279" s="322"/>
      <c r="M279" s="322"/>
      <c r="N279" s="322"/>
      <c r="O279" s="322"/>
      <c r="P279" s="793"/>
      <c r="Q279" s="322"/>
      <c r="R279">
        <v>2</v>
      </c>
    </row>
    <row r="280" spans="1:18" customFormat="1" ht="30" x14ac:dyDescent="0.25">
      <c r="A280" s="790"/>
      <c r="B280" s="322"/>
      <c r="C280" s="322"/>
      <c r="D280" s="322" t="s">
        <v>4810</v>
      </c>
      <c r="E280" s="322" t="s">
        <v>950</v>
      </c>
      <c r="F280" s="320">
        <v>796</v>
      </c>
      <c r="G280" s="320" t="s">
        <v>17</v>
      </c>
      <c r="H280" s="530">
        <v>247</v>
      </c>
      <c r="I280" s="322" t="s">
        <v>355</v>
      </c>
      <c r="J280" s="322" t="s">
        <v>2789</v>
      </c>
      <c r="K280" s="345">
        <v>494000</v>
      </c>
      <c r="L280" s="322"/>
      <c r="M280" s="322"/>
      <c r="N280" s="322"/>
      <c r="O280" s="322"/>
      <c r="P280" s="793"/>
      <c r="Q280" s="322"/>
      <c r="R280">
        <v>2</v>
      </c>
    </row>
    <row r="281" spans="1:18" customFormat="1" ht="30" x14ac:dyDescent="0.25">
      <c r="A281" s="790"/>
      <c r="B281" s="322"/>
      <c r="C281" s="322"/>
      <c r="D281" s="322" t="s">
        <v>4811</v>
      </c>
      <c r="E281" s="322" t="s">
        <v>950</v>
      </c>
      <c r="F281" s="320">
        <v>796</v>
      </c>
      <c r="G281" s="320" t="s">
        <v>17</v>
      </c>
      <c r="H281" s="530">
        <v>77</v>
      </c>
      <c r="I281" s="322" t="s">
        <v>355</v>
      </c>
      <c r="J281" s="322" t="s">
        <v>2789</v>
      </c>
      <c r="K281" s="345">
        <v>192500</v>
      </c>
      <c r="L281" s="322"/>
      <c r="M281" s="322"/>
      <c r="N281" s="322"/>
      <c r="O281" s="322"/>
      <c r="P281" s="793"/>
      <c r="Q281" s="322"/>
      <c r="R281">
        <v>2</v>
      </c>
    </row>
    <row r="282" spans="1:18" customFormat="1" ht="75" x14ac:dyDescent="0.25">
      <c r="A282" s="790"/>
      <c r="B282" s="322"/>
      <c r="C282" s="322"/>
      <c r="D282" s="322" t="s">
        <v>959</v>
      </c>
      <c r="E282" s="322" t="s">
        <v>960</v>
      </c>
      <c r="F282" s="320">
        <v>796</v>
      </c>
      <c r="G282" s="320" t="s">
        <v>17</v>
      </c>
      <c r="H282" s="530">
        <v>1</v>
      </c>
      <c r="I282" s="322" t="s">
        <v>355</v>
      </c>
      <c r="J282" s="322" t="s">
        <v>2789</v>
      </c>
      <c r="K282" s="345">
        <v>120.54</v>
      </c>
      <c r="L282" s="322"/>
      <c r="M282" s="322"/>
      <c r="N282" s="322"/>
      <c r="O282" s="322"/>
      <c r="P282" s="793"/>
      <c r="Q282" s="322"/>
      <c r="R282">
        <v>2</v>
      </c>
    </row>
    <row r="283" spans="1:18" customFormat="1" ht="75" x14ac:dyDescent="0.25">
      <c r="A283" s="790"/>
      <c r="B283" s="322"/>
      <c r="C283" s="322"/>
      <c r="D283" s="322" t="s">
        <v>961</v>
      </c>
      <c r="E283" s="322" t="s">
        <v>962</v>
      </c>
      <c r="F283" s="320">
        <v>796</v>
      </c>
      <c r="G283" s="320" t="s">
        <v>17</v>
      </c>
      <c r="H283" s="530">
        <v>5</v>
      </c>
      <c r="I283" s="322" t="s">
        <v>355</v>
      </c>
      <c r="J283" s="322" t="s">
        <v>2789</v>
      </c>
      <c r="K283" s="345">
        <v>602.70000000000005</v>
      </c>
      <c r="L283" s="322"/>
      <c r="M283" s="322"/>
      <c r="N283" s="322"/>
      <c r="O283" s="322"/>
      <c r="P283" s="793"/>
      <c r="Q283" s="322"/>
      <c r="R283">
        <v>2</v>
      </c>
    </row>
    <row r="284" spans="1:18" customFormat="1" ht="120" x14ac:dyDescent="0.25">
      <c r="A284" s="790"/>
      <c r="B284" s="322"/>
      <c r="C284" s="322"/>
      <c r="D284" s="322" t="s">
        <v>964</v>
      </c>
      <c r="E284" s="322" t="s">
        <v>3431</v>
      </c>
      <c r="F284" s="320">
        <v>796</v>
      </c>
      <c r="G284" s="320" t="s">
        <v>17</v>
      </c>
      <c r="H284" s="530">
        <v>45</v>
      </c>
      <c r="I284" s="322" t="s">
        <v>355</v>
      </c>
      <c r="J284" s="322" t="s">
        <v>2787</v>
      </c>
      <c r="K284" s="345">
        <v>10849.5</v>
      </c>
      <c r="L284" s="322"/>
      <c r="M284" s="322"/>
      <c r="N284" s="322"/>
      <c r="O284" s="322"/>
      <c r="P284" s="793"/>
      <c r="Q284" s="322"/>
      <c r="R284">
        <v>2</v>
      </c>
    </row>
    <row r="285" spans="1:18" customFormat="1" ht="30" x14ac:dyDescent="0.25">
      <c r="A285" s="790"/>
      <c r="B285" s="322"/>
      <c r="C285" s="322"/>
      <c r="D285" s="322" t="s">
        <v>1157</v>
      </c>
      <c r="E285" s="322" t="s">
        <v>950</v>
      </c>
      <c r="F285" s="320">
        <v>796</v>
      </c>
      <c r="G285" s="320" t="s">
        <v>17</v>
      </c>
      <c r="H285" s="530">
        <v>1</v>
      </c>
      <c r="I285" s="322" t="s">
        <v>355</v>
      </c>
      <c r="J285" s="322" t="s">
        <v>2789</v>
      </c>
      <c r="K285" s="345">
        <v>120.54</v>
      </c>
      <c r="L285" s="322"/>
      <c r="M285" s="322"/>
      <c r="N285" s="322"/>
      <c r="O285" s="322"/>
      <c r="P285" s="793"/>
      <c r="Q285" s="322"/>
      <c r="R285">
        <v>2</v>
      </c>
    </row>
    <row r="286" spans="1:18" customFormat="1" ht="30" x14ac:dyDescent="0.25">
      <c r="A286" s="790"/>
      <c r="B286" s="322"/>
      <c r="C286" s="322"/>
      <c r="D286" s="322" t="s">
        <v>4812</v>
      </c>
      <c r="E286" s="322" t="s">
        <v>950</v>
      </c>
      <c r="F286" s="320">
        <v>796</v>
      </c>
      <c r="G286" s="320" t="s">
        <v>17</v>
      </c>
      <c r="H286" s="530">
        <v>1</v>
      </c>
      <c r="I286" s="322" t="s">
        <v>355</v>
      </c>
      <c r="J286" s="322" t="s">
        <v>2789</v>
      </c>
      <c r="K286" s="345">
        <v>120.54</v>
      </c>
      <c r="L286" s="322"/>
      <c r="M286" s="322"/>
      <c r="N286" s="322"/>
      <c r="O286" s="322"/>
      <c r="P286" s="793"/>
      <c r="Q286" s="322"/>
      <c r="R286">
        <v>2</v>
      </c>
    </row>
    <row r="287" spans="1:18" customFormat="1" ht="135" x14ac:dyDescent="0.25">
      <c r="A287" s="790"/>
      <c r="B287" s="322"/>
      <c r="C287" s="322"/>
      <c r="D287" s="322" t="s">
        <v>996</v>
      </c>
      <c r="E287" s="322" t="s">
        <v>3430</v>
      </c>
      <c r="F287" s="320">
        <v>796</v>
      </c>
      <c r="G287" s="320" t="s">
        <v>17</v>
      </c>
      <c r="H287" s="530">
        <v>360</v>
      </c>
      <c r="I287" s="322" t="s">
        <v>355</v>
      </c>
      <c r="J287" s="322" t="s">
        <v>2895</v>
      </c>
      <c r="K287" s="345">
        <v>216000</v>
      </c>
      <c r="L287" s="322"/>
      <c r="M287" s="322"/>
      <c r="N287" s="322"/>
      <c r="O287" s="322"/>
      <c r="P287" s="793"/>
      <c r="Q287" s="322"/>
      <c r="R287">
        <v>2</v>
      </c>
    </row>
    <row r="288" spans="1:18" customFormat="1" ht="120" x14ac:dyDescent="0.25">
      <c r="A288" s="790"/>
      <c r="B288" s="322"/>
      <c r="C288" s="322"/>
      <c r="D288" s="322" t="s">
        <v>1000</v>
      </c>
      <c r="E288" s="322" t="s">
        <v>3431</v>
      </c>
      <c r="F288" s="320">
        <v>796</v>
      </c>
      <c r="G288" s="320" t="s">
        <v>17</v>
      </c>
      <c r="H288" s="530">
        <v>45</v>
      </c>
      <c r="I288" s="322" t="s">
        <v>355</v>
      </c>
      <c r="J288" s="322" t="s">
        <v>2895</v>
      </c>
      <c r="K288" s="345">
        <v>33750</v>
      </c>
      <c r="L288" s="322"/>
      <c r="M288" s="322"/>
      <c r="N288" s="322"/>
      <c r="O288" s="322"/>
      <c r="P288" s="793"/>
      <c r="Q288" s="322"/>
      <c r="R288">
        <v>2</v>
      </c>
    </row>
    <row r="289" spans="1:18" customFormat="1" ht="30" x14ac:dyDescent="0.25">
      <c r="A289" s="790"/>
      <c r="B289" s="322"/>
      <c r="C289" s="322"/>
      <c r="D289" s="322" t="s">
        <v>2272</v>
      </c>
      <c r="E289" s="322" t="s">
        <v>4813</v>
      </c>
      <c r="F289" s="320">
        <v>796</v>
      </c>
      <c r="G289" s="320" t="s">
        <v>17</v>
      </c>
      <c r="H289" s="530">
        <v>930</v>
      </c>
      <c r="I289" s="322" t="s">
        <v>355</v>
      </c>
      <c r="J289" s="322" t="s">
        <v>2789</v>
      </c>
      <c r="K289" s="345">
        <v>8370</v>
      </c>
      <c r="L289" s="322"/>
      <c r="M289" s="322"/>
      <c r="N289" s="322"/>
      <c r="O289" s="322"/>
      <c r="P289" s="793"/>
      <c r="Q289" s="322"/>
      <c r="R289">
        <v>2</v>
      </c>
    </row>
    <row r="290" spans="1:18" customFormat="1" ht="45" x14ac:dyDescent="0.25">
      <c r="A290" s="790"/>
      <c r="B290" s="322"/>
      <c r="C290" s="322"/>
      <c r="D290" s="322" t="s">
        <v>758</v>
      </c>
      <c r="E290" s="322" t="s">
        <v>759</v>
      </c>
      <c r="F290" s="320">
        <v>796</v>
      </c>
      <c r="G290" s="320" t="s">
        <v>17</v>
      </c>
      <c r="H290" s="530">
        <v>8700</v>
      </c>
      <c r="I290" s="322" t="s">
        <v>355</v>
      </c>
      <c r="J290" s="322" t="s">
        <v>4799</v>
      </c>
      <c r="K290" s="345">
        <v>56202</v>
      </c>
      <c r="L290" s="322"/>
      <c r="M290" s="322"/>
      <c r="N290" s="322"/>
      <c r="O290" s="322"/>
      <c r="P290" s="793"/>
      <c r="Q290" s="322"/>
      <c r="R290">
        <v>2</v>
      </c>
    </row>
    <row r="291" spans="1:18" customFormat="1" ht="150" x14ac:dyDescent="0.25">
      <c r="A291" s="790"/>
      <c r="B291" s="322"/>
      <c r="C291" s="322"/>
      <c r="D291" s="322" t="s">
        <v>1002</v>
      </c>
      <c r="E291" s="322" t="s">
        <v>1003</v>
      </c>
      <c r="F291" s="320">
        <v>796</v>
      </c>
      <c r="G291" s="320" t="s">
        <v>17</v>
      </c>
      <c r="H291" s="530">
        <v>5540</v>
      </c>
      <c r="I291" s="322" t="s">
        <v>355</v>
      </c>
      <c r="J291" s="322" t="s">
        <v>2835</v>
      </c>
      <c r="K291" s="345">
        <v>33240</v>
      </c>
      <c r="L291" s="322"/>
      <c r="M291" s="322"/>
      <c r="N291" s="322"/>
      <c r="O291" s="322"/>
      <c r="P291" s="793"/>
      <c r="Q291" s="322"/>
      <c r="R291">
        <v>2</v>
      </c>
    </row>
    <row r="292" spans="1:18" customFormat="1" ht="45" x14ac:dyDescent="0.25">
      <c r="A292" s="790"/>
      <c r="B292" s="322"/>
      <c r="C292" s="322"/>
      <c r="D292" s="322" t="s">
        <v>1006</v>
      </c>
      <c r="E292" s="322" t="s">
        <v>3435</v>
      </c>
      <c r="F292" s="320">
        <v>796</v>
      </c>
      <c r="G292" s="320" t="s">
        <v>17</v>
      </c>
      <c r="H292" s="530">
        <v>3747</v>
      </c>
      <c r="I292" s="322" t="s">
        <v>355</v>
      </c>
      <c r="J292" s="322" t="s">
        <v>2835</v>
      </c>
      <c r="K292" s="345">
        <v>24205.62</v>
      </c>
      <c r="L292" s="322"/>
      <c r="M292" s="322"/>
      <c r="N292" s="322"/>
      <c r="O292" s="322"/>
      <c r="P292" s="793"/>
      <c r="Q292" s="322"/>
      <c r="R292">
        <v>2</v>
      </c>
    </row>
    <row r="293" spans="1:18" customFormat="1" ht="45" x14ac:dyDescent="0.25">
      <c r="A293" s="790"/>
      <c r="B293" s="322"/>
      <c r="C293" s="322"/>
      <c r="D293" s="322" t="s">
        <v>1014</v>
      </c>
      <c r="E293" s="322" t="s">
        <v>3438</v>
      </c>
      <c r="F293" s="320">
        <v>796</v>
      </c>
      <c r="G293" s="320" t="s">
        <v>17</v>
      </c>
      <c r="H293" s="530">
        <v>473</v>
      </c>
      <c r="I293" s="322" t="s">
        <v>355</v>
      </c>
      <c r="J293" s="322" t="s">
        <v>2835</v>
      </c>
      <c r="K293" s="345">
        <v>3311</v>
      </c>
      <c r="L293" s="322"/>
      <c r="M293" s="322"/>
      <c r="N293" s="322"/>
      <c r="O293" s="322"/>
      <c r="P293" s="793"/>
      <c r="Q293" s="322"/>
      <c r="R293">
        <v>2</v>
      </c>
    </row>
    <row r="294" spans="1:18" customFormat="1" ht="30" x14ac:dyDescent="0.25">
      <c r="A294" s="790"/>
      <c r="B294" s="322"/>
      <c r="C294" s="322"/>
      <c r="D294" s="322" t="s">
        <v>1159</v>
      </c>
      <c r="E294" s="322" t="s">
        <v>153</v>
      </c>
      <c r="F294" s="320">
        <v>796</v>
      </c>
      <c r="G294" s="320" t="s">
        <v>17</v>
      </c>
      <c r="H294" s="530">
        <v>320</v>
      </c>
      <c r="I294" s="322" t="s">
        <v>355</v>
      </c>
      <c r="J294" s="322" t="s">
        <v>2895</v>
      </c>
      <c r="K294" s="345">
        <v>3254.4</v>
      </c>
      <c r="L294" s="322"/>
      <c r="M294" s="322"/>
      <c r="N294" s="322"/>
      <c r="O294" s="322"/>
      <c r="P294" s="793"/>
      <c r="Q294" s="322"/>
      <c r="R294">
        <v>2</v>
      </c>
    </row>
    <row r="295" spans="1:18" customFormat="1" ht="135" x14ac:dyDescent="0.25">
      <c r="A295" s="790"/>
      <c r="B295" s="322"/>
      <c r="C295" s="322"/>
      <c r="D295" s="322" t="s">
        <v>1026</v>
      </c>
      <c r="E295" s="322" t="s">
        <v>3430</v>
      </c>
      <c r="F295" s="320">
        <v>796</v>
      </c>
      <c r="G295" s="320" t="s">
        <v>17</v>
      </c>
      <c r="H295" s="530">
        <v>1</v>
      </c>
      <c r="I295" s="322" t="s">
        <v>355</v>
      </c>
      <c r="J295" s="322" t="s">
        <v>2789</v>
      </c>
      <c r="K295" s="345">
        <v>158</v>
      </c>
      <c r="L295" s="322"/>
      <c r="M295" s="322"/>
      <c r="N295" s="322"/>
      <c r="O295" s="322"/>
      <c r="P295" s="793"/>
      <c r="Q295" s="322"/>
      <c r="R295">
        <v>2</v>
      </c>
    </row>
    <row r="296" spans="1:18" customFormat="1" ht="135" x14ac:dyDescent="0.25">
      <c r="A296" s="790"/>
      <c r="B296" s="322"/>
      <c r="C296" s="322"/>
      <c r="D296" s="322" t="s">
        <v>1160</v>
      </c>
      <c r="E296" s="322" t="s">
        <v>3430</v>
      </c>
      <c r="F296" s="320">
        <v>796</v>
      </c>
      <c r="G296" s="320" t="s">
        <v>17</v>
      </c>
      <c r="H296" s="530">
        <v>115</v>
      </c>
      <c r="I296" s="322" t="s">
        <v>355</v>
      </c>
      <c r="J296" s="322" t="s">
        <v>4799</v>
      </c>
      <c r="K296" s="345">
        <v>18170</v>
      </c>
      <c r="L296" s="322"/>
      <c r="M296" s="322"/>
      <c r="N296" s="322"/>
      <c r="O296" s="322"/>
      <c r="P296" s="793"/>
      <c r="Q296" s="322"/>
      <c r="R296">
        <v>2</v>
      </c>
    </row>
    <row r="297" spans="1:18" customFormat="1" ht="135" x14ac:dyDescent="0.25">
      <c r="A297" s="790"/>
      <c r="B297" s="322"/>
      <c r="C297" s="322"/>
      <c r="D297" s="322" t="s">
        <v>3446</v>
      </c>
      <c r="E297" s="322" t="s">
        <v>3430</v>
      </c>
      <c r="F297" s="320">
        <v>796</v>
      </c>
      <c r="G297" s="320" t="s">
        <v>17</v>
      </c>
      <c r="H297" s="530">
        <v>1</v>
      </c>
      <c r="I297" s="322" t="s">
        <v>355</v>
      </c>
      <c r="J297" s="322" t="s">
        <v>2789</v>
      </c>
      <c r="K297" s="345">
        <v>158</v>
      </c>
      <c r="L297" s="322"/>
      <c r="M297" s="322"/>
      <c r="N297" s="322"/>
      <c r="O297" s="322"/>
      <c r="P297" s="793"/>
      <c r="Q297" s="322"/>
      <c r="R297">
        <v>2</v>
      </c>
    </row>
    <row r="298" spans="1:18" customFormat="1" ht="135" x14ac:dyDescent="0.25">
      <c r="A298" s="790"/>
      <c r="B298" s="322"/>
      <c r="C298" s="322"/>
      <c r="D298" s="322" t="s">
        <v>1052</v>
      </c>
      <c r="E298" s="322" t="s">
        <v>3430</v>
      </c>
      <c r="F298" s="320">
        <v>796</v>
      </c>
      <c r="G298" s="320" t="s">
        <v>17</v>
      </c>
      <c r="H298" s="530">
        <v>3</v>
      </c>
      <c r="I298" s="322" t="s">
        <v>355</v>
      </c>
      <c r="J298" s="322" t="s">
        <v>2789</v>
      </c>
      <c r="K298" s="345">
        <v>990</v>
      </c>
      <c r="L298" s="322"/>
      <c r="M298" s="322"/>
      <c r="N298" s="322"/>
      <c r="O298" s="322"/>
      <c r="P298" s="793"/>
      <c r="Q298" s="322"/>
      <c r="R298">
        <v>2</v>
      </c>
    </row>
    <row r="299" spans="1:18" customFormat="1" ht="135" x14ac:dyDescent="0.25">
      <c r="A299" s="790"/>
      <c r="B299" s="322"/>
      <c r="C299" s="322"/>
      <c r="D299" s="322" t="s">
        <v>1055</v>
      </c>
      <c r="E299" s="322" t="s">
        <v>3430</v>
      </c>
      <c r="F299" s="320">
        <v>796</v>
      </c>
      <c r="G299" s="320" t="s">
        <v>17</v>
      </c>
      <c r="H299" s="530">
        <v>1</v>
      </c>
      <c r="I299" s="322" t="s">
        <v>355</v>
      </c>
      <c r="J299" s="322" t="s">
        <v>2789</v>
      </c>
      <c r="K299" s="345">
        <v>330</v>
      </c>
      <c r="L299" s="322"/>
      <c r="M299" s="322"/>
      <c r="N299" s="322"/>
      <c r="O299" s="322"/>
      <c r="P299" s="793"/>
      <c r="Q299" s="322"/>
      <c r="R299">
        <v>2</v>
      </c>
    </row>
    <row r="300" spans="1:18" customFormat="1" ht="135" x14ac:dyDescent="0.25">
      <c r="A300" s="790"/>
      <c r="B300" s="322"/>
      <c r="C300" s="322"/>
      <c r="D300" s="322" t="s">
        <v>3463</v>
      </c>
      <c r="E300" s="322" t="s">
        <v>3430</v>
      </c>
      <c r="F300" s="320">
        <v>796</v>
      </c>
      <c r="G300" s="320" t="s">
        <v>17</v>
      </c>
      <c r="H300" s="530">
        <v>90</v>
      </c>
      <c r="I300" s="322" t="s">
        <v>355</v>
      </c>
      <c r="J300" s="322" t="s">
        <v>4799</v>
      </c>
      <c r="K300" s="345">
        <v>25169.4</v>
      </c>
      <c r="L300" s="322"/>
      <c r="M300" s="322"/>
      <c r="N300" s="322"/>
      <c r="O300" s="322"/>
      <c r="P300" s="793"/>
      <c r="Q300" s="322"/>
      <c r="R300">
        <v>2</v>
      </c>
    </row>
    <row r="301" spans="1:18" customFormat="1" ht="135" x14ac:dyDescent="0.25">
      <c r="A301" s="790"/>
      <c r="B301" s="322"/>
      <c r="C301" s="322"/>
      <c r="D301" s="322" t="s">
        <v>3464</v>
      </c>
      <c r="E301" s="322" t="s">
        <v>3430</v>
      </c>
      <c r="F301" s="320">
        <v>796</v>
      </c>
      <c r="G301" s="320" t="s">
        <v>17</v>
      </c>
      <c r="H301" s="530">
        <v>125</v>
      </c>
      <c r="I301" s="322" t="s">
        <v>355</v>
      </c>
      <c r="J301" s="322" t="s">
        <v>4799</v>
      </c>
      <c r="K301" s="345">
        <v>34957.5</v>
      </c>
      <c r="L301" s="322"/>
      <c r="M301" s="322"/>
      <c r="N301" s="322"/>
      <c r="O301" s="322"/>
      <c r="P301" s="793"/>
      <c r="Q301" s="322"/>
      <c r="R301">
        <v>2</v>
      </c>
    </row>
    <row r="302" spans="1:18" customFormat="1" ht="135" x14ac:dyDescent="0.25">
      <c r="A302" s="790"/>
      <c r="B302" s="322"/>
      <c r="C302" s="322"/>
      <c r="D302" s="322" t="s">
        <v>3465</v>
      </c>
      <c r="E302" s="322" t="s">
        <v>3430</v>
      </c>
      <c r="F302" s="320">
        <v>796</v>
      </c>
      <c r="G302" s="320" t="s">
        <v>17</v>
      </c>
      <c r="H302" s="530">
        <v>36</v>
      </c>
      <c r="I302" s="322" t="s">
        <v>355</v>
      </c>
      <c r="J302" s="322" t="s">
        <v>3258</v>
      </c>
      <c r="K302" s="345">
        <v>10067.76</v>
      </c>
      <c r="L302" s="322"/>
      <c r="M302" s="322"/>
      <c r="N302" s="322"/>
      <c r="O302" s="322"/>
      <c r="P302" s="793"/>
      <c r="Q302" s="322"/>
      <c r="R302">
        <v>2</v>
      </c>
    </row>
    <row r="303" spans="1:18" customFormat="1" ht="135" x14ac:dyDescent="0.25">
      <c r="A303" s="790"/>
      <c r="B303" s="322"/>
      <c r="C303" s="322"/>
      <c r="D303" s="322" t="s">
        <v>3466</v>
      </c>
      <c r="E303" s="322" t="s">
        <v>3430</v>
      </c>
      <c r="F303" s="320">
        <v>796</v>
      </c>
      <c r="G303" s="320" t="s">
        <v>17</v>
      </c>
      <c r="H303" s="530">
        <v>107</v>
      </c>
      <c r="I303" s="322" t="s">
        <v>355</v>
      </c>
      <c r="J303" s="322" t="s">
        <v>4799</v>
      </c>
      <c r="K303" s="345">
        <v>29923.62</v>
      </c>
      <c r="L303" s="322"/>
      <c r="M303" s="322"/>
      <c r="N303" s="322"/>
      <c r="O303" s="322"/>
      <c r="P303" s="793"/>
      <c r="Q303" s="322"/>
      <c r="R303">
        <v>2</v>
      </c>
    </row>
    <row r="304" spans="1:18" customFormat="1" ht="135" x14ac:dyDescent="0.25">
      <c r="A304" s="790"/>
      <c r="B304" s="322"/>
      <c r="C304" s="322"/>
      <c r="D304" s="322" t="s">
        <v>3467</v>
      </c>
      <c r="E304" s="322" t="s">
        <v>3430</v>
      </c>
      <c r="F304" s="320">
        <v>796</v>
      </c>
      <c r="G304" s="320" t="s">
        <v>17</v>
      </c>
      <c r="H304" s="530">
        <v>112</v>
      </c>
      <c r="I304" s="322" t="s">
        <v>355</v>
      </c>
      <c r="J304" s="322" t="s">
        <v>4799</v>
      </c>
      <c r="K304" s="345">
        <v>31321.919999999998</v>
      </c>
      <c r="L304" s="322"/>
      <c r="M304" s="322"/>
      <c r="N304" s="322"/>
      <c r="O304" s="322"/>
      <c r="P304" s="793"/>
      <c r="Q304" s="322"/>
      <c r="R304">
        <v>2</v>
      </c>
    </row>
    <row r="305" spans="1:18" customFormat="1" ht="30" x14ac:dyDescent="0.25">
      <c r="A305" s="790"/>
      <c r="B305" s="322"/>
      <c r="C305" s="322"/>
      <c r="D305" s="322" t="s">
        <v>156</v>
      </c>
      <c r="E305" s="322" t="s">
        <v>153</v>
      </c>
      <c r="F305" s="320">
        <v>796</v>
      </c>
      <c r="G305" s="320" t="s">
        <v>17</v>
      </c>
      <c r="H305" s="530">
        <v>1</v>
      </c>
      <c r="I305" s="322" t="s">
        <v>355</v>
      </c>
      <c r="J305" s="322" t="s">
        <v>2789</v>
      </c>
      <c r="K305" s="345">
        <v>6000</v>
      </c>
      <c r="L305" s="322"/>
      <c r="M305" s="322"/>
      <c r="N305" s="322"/>
      <c r="O305" s="322"/>
      <c r="P305" s="793"/>
      <c r="Q305" s="322"/>
      <c r="R305">
        <v>2</v>
      </c>
    </row>
    <row r="306" spans="1:18" customFormat="1" ht="165" x14ac:dyDescent="0.25">
      <c r="A306" s="790"/>
      <c r="B306" s="322"/>
      <c r="C306" s="322"/>
      <c r="D306" s="322" t="s">
        <v>4814</v>
      </c>
      <c r="E306" s="322" t="s">
        <v>4815</v>
      </c>
      <c r="F306" s="320">
        <v>796</v>
      </c>
      <c r="G306" s="320" t="s">
        <v>17</v>
      </c>
      <c r="H306" s="530">
        <v>16</v>
      </c>
      <c r="I306" s="322" t="s">
        <v>355</v>
      </c>
      <c r="J306" s="322" t="s">
        <v>2789</v>
      </c>
      <c r="K306" s="345">
        <v>9297.1200000000008</v>
      </c>
      <c r="L306" s="322"/>
      <c r="M306" s="322"/>
      <c r="N306" s="322"/>
      <c r="O306" s="322"/>
      <c r="P306" s="793"/>
      <c r="Q306" s="322"/>
      <c r="R306">
        <v>2</v>
      </c>
    </row>
    <row r="307" spans="1:18" customFormat="1" ht="120" x14ac:dyDescent="0.25">
      <c r="A307" s="790"/>
      <c r="B307" s="322"/>
      <c r="C307" s="322"/>
      <c r="D307" s="322" t="s">
        <v>4816</v>
      </c>
      <c r="E307" s="322" t="s">
        <v>4817</v>
      </c>
      <c r="F307" s="320">
        <v>839</v>
      </c>
      <c r="G307" s="320" t="s">
        <v>449</v>
      </c>
      <c r="H307" s="530">
        <v>405</v>
      </c>
      <c r="I307" s="322" t="s">
        <v>355</v>
      </c>
      <c r="J307" s="322" t="s">
        <v>2895</v>
      </c>
      <c r="K307" s="345">
        <v>526500</v>
      </c>
      <c r="L307" s="322"/>
      <c r="M307" s="322"/>
      <c r="N307" s="322"/>
      <c r="O307" s="322"/>
      <c r="P307" s="793"/>
      <c r="Q307" s="322"/>
      <c r="R307">
        <v>2</v>
      </c>
    </row>
    <row r="308" spans="1:18" customFormat="1" ht="30" x14ac:dyDescent="0.25">
      <c r="A308" s="790"/>
      <c r="B308" s="322"/>
      <c r="C308" s="322"/>
      <c r="D308" s="322" t="s">
        <v>1166</v>
      </c>
      <c r="E308" s="322" t="s">
        <v>153</v>
      </c>
      <c r="F308" s="320">
        <v>796</v>
      </c>
      <c r="G308" s="320" t="s">
        <v>17</v>
      </c>
      <c r="H308" s="530">
        <v>1</v>
      </c>
      <c r="I308" s="322" t="s">
        <v>355</v>
      </c>
      <c r="J308" s="322" t="s">
        <v>2789</v>
      </c>
      <c r="K308" s="345">
        <v>1247</v>
      </c>
      <c r="L308" s="322"/>
      <c r="M308" s="322"/>
      <c r="N308" s="322"/>
      <c r="O308" s="322"/>
      <c r="P308" s="793"/>
      <c r="Q308" s="322"/>
      <c r="R308">
        <v>2</v>
      </c>
    </row>
    <row r="309" spans="1:18" customFormat="1" ht="30" x14ac:dyDescent="0.25">
      <c r="A309" s="790"/>
      <c r="B309" s="322"/>
      <c r="C309" s="322"/>
      <c r="D309" s="322" t="s">
        <v>1168</v>
      </c>
      <c r="E309" s="322" t="s">
        <v>153</v>
      </c>
      <c r="F309" s="320">
        <v>796</v>
      </c>
      <c r="G309" s="320" t="s">
        <v>17</v>
      </c>
      <c r="H309" s="530">
        <v>3</v>
      </c>
      <c r="I309" s="322" t="s">
        <v>355</v>
      </c>
      <c r="J309" s="322" t="s">
        <v>2789</v>
      </c>
      <c r="K309" s="345">
        <v>2580</v>
      </c>
      <c r="L309" s="322"/>
      <c r="M309" s="322"/>
      <c r="N309" s="322"/>
      <c r="O309" s="322"/>
      <c r="P309" s="793"/>
      <c r="Q309" s="322"/>
      <c r="R309">
        <v>2</v>
      </c>
    </row>
    <row r="310" spans="1:18" customFormat="1" ht="60" x14ac:dyDescent="0.25">
      <c r="A310" s="790"/>
      <c r="B310" s="322"/>
      <c r="C310" s="322"/>
      <c r="D310" s="322" t="s">
        <v>1065</v>
      </c>
      <c r="E310" s="322" t="s">
        <v>3474</v>
      </c>
      <c r="F310" s="320">
        <v>796</v>
      </c>
      <c r="G310" s="320" t="s">
        <v>17</v>
      </c>
      <c r="H310" s="530">
        <v>8</v>
      </c>
      <c r="I310" s="322" t="s">
        <v>355</v>
      </c>
      <c r="J310" s="322" t="s">
        <v>3258</v>
      </c>
      <c r="K310" s="345">
        <v>1760</v>
      </c>
      <c r="L310" s="322"/>
      <c r="M310" s="322"/>
      <c r="N310" s="322"/>
      <c r="O310" s="322"/>
      <c r="P310" s="793"/>
      <c r="Q310" s="322"/>
      <c r="R310">
        <v>2</v>
      </c>
    </row>
    <row r="311" spans="1:18" customFormat="1" ht="30" x14ac:dyDescent="0.25">
      <c r="A311" s="790"/>
      <c r="B311" s="322"/>
      <c r="C311" s="322"/>
      <c r="D311" s="322" t="s">
        <v>4818</v>
      </c>
      <c r="E311" s="322" t="s">
        <v>4819</v>
      </c>
      <c r="F311" s="320">
        <v>796</v>
      </c>
      <c r="G311" s="320" t="s">
        <v>17</v>
      </c>
      <c r="H311" s="530">
        <v>16</v>
      </c>
      <c r="I311" s="322" t="s">
        <v>355</v>
      </c>
      <c r="J311" s="322" t="s">
        <v>2789</v>
      </c>
      <c r="K311" s="345">
        <v>952.48</v>
      </c>
      <c r="L311" s="322"/>
      <c r="M311" s="322"/>
      <c r="N311" s="322"/>
      <c r="O311" s="322"/>
      <c r="P311" s="793"/>
      <c r="Q311" s="322"/>
      <c r="R311">
        <v>2</v>
      </c>
    </row>
    <row r="312" spans="1:18" customFormat="1" ht="30" x14ac:dyDescent="0.25">
      <c r="A312" s="790"/>
      <c r="B312" s="322"/>
      <c r="C312" s="322"/>
      <c r="D312" s="322" t="s">
        <v>1173</v>
      </c>
      <c r="E312" s="322" t="s">
        <v>153</v>
      </c>
      <c r="F312" s="320">
        <v>796</v>
      </c>
      <c r="G312" s="320" t="s">
        <v>17</v>
      </c>
      <c r="H312" s="530">
        <v>2</v>
      </c>
      <c r="I312" s="322" t="s">
        <v>355</v>
      </c>
      <c r="J312" s="322" t="s">
        <v>2789</v>
      </c>
      <c r="K312" s="345">
        <v>700</v>
      </c>
      <c r="L312" s="322"/>
      <c r="M312" s="322"/>
      <c r="N312" s="322"/>
      <c r="O312" s="322"/>
      <c r="P312" s="793"/>
      <c r="Q312" s="322"/>
      <c r="R312">
        <v>2</v>
      </c>
    </row>
    <row r="313" spans="1:18" customFormat="1" ht="30" x14ac:dyDescent="0.25">
      <c r="A313" s="790"/>
      <c r="B313" s="322"/>
      <c r="C313" s="322"/>
      <c r="D313" s="322" t="s">
        <v>1174</v>
      </c>
      <c r="E313" s="322" t="s">
        <v>153</v>
      </c>
      <c r="F313" s="320">
        <v>796</v>
      </c>
      <c r="G313" s="320" t="s">
        <v>17</v>
      </c>
      <c r="H313" s="530">
        <v>1</v>
      </c>
      <c r="I313" s="322" t="s">
        <v>355</v>
      </c>
      <c r="J313" s="322" t="s">
        <v>2789</v>
      </c>
      <c r="K313" s="345">
        <v>99</v>
      </c>
      <c r="L313" s="322"/>
      <c r="M313" s="322"/>
      <c r="N313" s="322"/>
      <c r="O313" s="322"/>
      <c r="P313" s="793"/>
      <c r="Q313" s="322"/>
      <c r="R313">
        <v>2</v>
      </c>
    </row>
    <row r="314" spans="1:18" customFormat="1" ht="30" x14ac:dyDescent="0.25">
      <c r="A314" s="790"/>
      <c r="B314" s="322"/>
      <c r="C314" s="322"/>
      <c r="D314" s="322" t="s">
        <v>1175</v>
      </c>
      <c r="E314" s="322" t="s">
        <v>153</v>
      </c>
      <c r="F314" s="320">
        <v>796</v>
      </c>
      <c r="G314" s="320" t="s">
        <v>17</v>
      </c>
      <c r="H314" s="530">
        <v>3</v>
      </c>
      <c r="I314" s="322" t="s">
        <v>355</v>
      </c>
      <c r="J314" s="322" t="s">
        <v>2789</v>
      </c>
      <c r="K314" s="345">
        <v>390</v>
      </c>
      <c r="L314" s="322"/>
      <c r="M314" s="322"/>
      <c r="N314" s="322"/>
      <c r="O314" s="322"/>
      <c r="P314" s="793"/>
      <c r="Q314" s="322"/>
      <c r="R314">
        <v>2</v>
      </c>
    </row>
    <row r="315" spans="1:18" customFormat="1" ht="30" x14ac:dyDescent="0.25">
      <c r="A315" s="790"/>
      <c r="B315" s="322"/>
      <c r="C315" s="322"/>
      <c r="D315" s="322" t="s">
        <v>1176</v>
      </c>
      <c r="E315" s="322" t="s">
        <v>153</v>
      </c>
      <c r="F315" s="320">
        <v>796</v>
      </c>
      <c r="G315" s="320" t="s">
        <v>17</v>
      </c>
      <c r="H315" s="530">
        <v>1</v>
      </c>
      <c r="I315" s="322" t="s">
        <v>355</v>
      </c>
      <c r="J315" s="322" t="s">
        <v>2789</v>
      </c>
      <c r="K315" s="345">
        <v>99</v>
      </c>
      <c r="L315" s="322"/>
      <c r="M315" s="322"/>
      <c r="N315" s="322"/>
      <c r="O315" s="322"/>
      <c r="P315" s="793"/>
      <c r="Q315" s="322"/>
      <c r="R315">
        <v>2</v>
      </c>
    </row>
    <row r="316" spans="1:18" customFormat="1" ht="60" x14ac:dyDescent="0.25">
      <c r="A316" s="790"/>
      <c r="B316" s="322"/>
      <c r="C316" s="322"/>
      <c r="D316" s="322" t="s">
        <v>1066</v>
      </c>
      <c r="E316" s="322" t="s">
        <v>3474</v>
      </c>
      <c r="F316" s="320">
        <v>796</v>
      </c>
      <c r="G316" s="320" t="s">
        <v>17</v>
      </c>
      <c r="H316" s="530">
        <v>270</v>
      </c>
      <c r="I316" s="322" t="s">
        <v>355</v>
      </c>
      <c r="J316" s="322" t="s">
        <v>2850</v>
      </c>
      <c r="K316" s="345">
        <v>8100</v>
      </c>
      <c r="L316" s="322"/>
      <c r="M316" s="322"/>
      <c r="N316" s="322"/>
      <c r="O316" s="322"/>
      <c r="P316" s="793"/>
      <c r="Q316" s="322"/>
      <c r="R316">
        <v>2</v>
      </c>
    </row>
    <row r="317" spans="1:18" customFormat="1" ht="60" x14ac:dyDescent="0.25">
      <c r="A317" s="790"/>
      <c r="B317" s="322"/>
      <c r="C317" s="322"/>
      <c r="D317" s="322" t="s">
        <v>1067</v>
      </c>
      <c r="E317" s="322" t="s">
        <v>3474</v>
      </c>
      <c r="F317" s="320">
        <v>796</v>
      </c>
      <c r="G317" s="320" t="s">
        <v>17</v>
      </c>
      <c r="H317" s="530">
        <v>986</v>
      </c>
      <c r="I317" s="322" t="s">
        <v>355</v>
      </c>
      <c r="J317" s="322" t="s">
        <v>4820</v>
      </c>
      <c r="K317" s="345">
        <v>97614</v>
      </c>
      <c r="L317" s="322"/>
      <c r="M317" s="322"/>
      <c r="N317" s="322"/>
      <c r="O317" s="322"/>
      <c r="P317" s="793"/>
      <c r="Q317" s="322"/>
      <c r="R317">
        <v>2</v>
      </c>
    </row>
    <row r="318" spans="1:18" customFormat="1" ht="60" x14ac:dyDescent="0.25">
      <c r="A318" s="790"/>
      <c r="B318" s="322"/>
      <c r="C318" s="322"/>
      <c r="D318" s="322" t="s">
        <v>1177</v>
      </c>
      <c r="E318" s="322" t="s">
        <v>3474</v>
      </c>
      <c r="F318" s="320">
        <v>796</v>
      </c>
      <c r="G318" s="320" t="s">
        <v>17</v>
      </c>
      <c r="H318" s="530">
        <v>608</v>
      </c>
      <c r="I318" s="322" t="s">
        <v>355</v>
      </c>
      <c r="J318" s="322" t="s">
        <v>3838</v>
      </c>
      <c r="K318" s="345">
        <v>79040</v>
      </c>
      <c r="L318" s="322"/>
      <c r="M318" s="322"/>
      <c r="N318" s="322"/>
      <c r="O318" s="322"/>
      <c r="P318" s="793"/>
      <c r="Q318" s="322"/>
      <c r="R318">
        <v>2</v>
      </c>
    </row>
    <row r="319" spans="1:18" customFormat="1" ht="60" x14ac:dyDescent="0.25">
      <c r="A319" s="790"/>
      <c r="B319" s="322"/>
      <c r="C319" s="322"/>
      <c r="D319" s="322" t="s">
        <v>1178</v>
      </c>
      <c r="E319" s="322" t="s">
        <v>3474</v>
      </c>
      <c r="F319" s="320">
        <v>796</v>
      </c>
      <c r="G319" s="320" t="s">
        <v>17</v>
      </c>
      <c r="H319" s="530">
        <v>78</v>
      </c>
      <c r="I319" s="322" t="s">
        <v>355</v>
      </c>
      <c r="J319" s="322" t="s">
        <v>3838</v>
      </c>
      <c r="K319" s="345">
        <v>7722</v>
      </c>
      <c r="L319" s="322"/>
      <c r="M319" s="322"/>
      <c r="N319" s="322"/>
      <c r="O319" s="322"/>
      <c r="P319" s="793"/>
      <c r="Q319" s="322"/>
      <c r="R319">
        <v>2</v>
      </c>
    </row>
    <row r="320" spans="1:18" customFormat="1" ht="30" x14ac:dyDescent="0.25">
      <c r="A320" s="790"/>
      <c r="B320" s="322"/>
      <c r="C320" s="322"/>
      <c r="D320" s="322" t="s">
        <v>1179</v>
      </c>
      <c r="E320" s="322" t="s">
        <v>153</v>
      </c>
      <c r="F320" s="320">
        <v>796</v>
      </c>
      <c r="G320" s="320" t="s">
        <v>17</v>
      </c>
      <c r="H320" s="530">
        <v>19</v>
      </c>
      <c r="I320" s="322" t="s">
        <v>355</v>
      </c>
      <c r="J320" s="322" t="s">
        <v>2789</v>
      </c>
      <c r="K320" s="345">
        <v>4062.96</v>
      </c>
      <c r="L320" s="322"/>
      <c r="M320" s="322"/>
      <c r="N320" s="322"/>
      <c r="O320" s="322"/>
      <c r="P320" s="793"/>
      <c r="Q320" s="322"/>
      <c r="R320">
        <v>2</v>
      </c>
    </row>
    <row r="321" spans="1:18" customFormat="1" ht="60" x14ac:dyDescent="0.25">
      <c r="A321" s="790"/>
      <c r="B321" s="322"/>
      <c r="C321" s="322"/>
      <c r="D321" s="322" t="s">
        <v>1068</v>
      </c>
      <c r="E321" s="322" t="s">
        <v>3474</v>
      </c>
      <c r="F321" s="320">
        <v>796</v>
      </c>
      <c r="G321" s="320" t="s">
        <v>17</v>
      </c>
      <c r="H321" s="530">
        <v>16</v>
      </c>
      <c r="I321" s="322" t="s">
        <v>355</v>
      </c>
      <c r="J321" s="322" t="s">
        <v>2789</v>
      </c>
      <c r="K321" s="345">
        <v>1584</v>
      </c>
      <c r="L321" s="322"/>
      <c r="M321" s="322"/>
      <c r="N321" s="322"/>
      <c r="O321" s="322"/>
      <c r="P321" s="793"/>
      <c r="Q321" s="322"/>
      <c r="R321">
        <v>2</v>
      </c>
    </row>
    <row r="322" spans="1:18" customFormat="1" ht="30" x14ac:dyDescent="0.25">
      <c r="A322" s="790"/>
      <c r="B322" s="322"/>
      <c r="C322" s="322"/>
      <c r="D322" s="322" t="s">
        <v>4821</v>
      </c>
      <c r="E322" s="322" t="s">
        <v>4822</v>
      </c>
      <c r="F322" s="320">
        <v>796</v>
      </c>
      <c r="G322" s="320" t="s">
        <v>17</v>
      </c>
      <c r="H322" s="530">
        <v>10</v>
      </c>
      <c r="I322" s="322" t="s">
        <v>355</v>
      </c>
      <c r="J322" s="322" t="s">
        <v>2787</v>
      </c>
      <c r="K322" s="345">
        <v>800</v>
      </c>
      <c r="L322" s="322"/>
      <c r="M322" s="322"/>
      <c r="N322" s="322"/>
      <c r="O322" s="322"/>
      <c r="P322" s="793"/>
      <c r="Q322" s="322"/>
      <c r="R322">
        <v>2</v>
      </c>
    </row>
    <row r="323" spans="1:18" customFormat="1" ht="30" x14ac:dyDescent="0.25">
      <c r="A323" s="790"/>
      <c r="B323" s="322"/>
      <c r="C323" s="322"/>
      <c r="D323" s="322" t="s">
        <v>1182</v>
      </c>
      <c r="E323" s="322" t="s">
        <v>153</v>
      </c>
      <c r="F323" s="320">
        <v>796</v>
      </c>
      <c r="G323" s="320" t="s">
        <v>17</v>
      </c>
      <c r="H323" s="530">
        <v>3200</v>
      </c>
      <c r="I323" s="322" t="s">
        <v>355</v>
      </c>
      <c r="J323" s="322" t="s">
        <v>2895</v>
      </c>
      <c r="K323" s="345">
        <v>96000</v>
      </c>
      <c r="L323" s="322"/>
      <c r="M323" s="322"/>
      <c r="N323" s="322"/>
      <c r="O323" s="322"/>
      <c r="P323" s="793"/>
      <c r="Q323" s="322"/>
      <c r="R323">
        <v>2</v>
      </c>
    </row>
    <row r="324" spans="1:18" customFormat="1" ht="60" x14ac:dyDescent="0.25">
      <c r="A324" s="790"/>
      <c r="B324" s="322"/>
      <c r="C324" s="322"/>
      <c r="D324" s="322" t="s">
        <v>1069</v>
      </c>
      <c r="E324" s="322" t="s">
        <v>3474</v>
      </c>
      <c r="F324" s="320">
        <v>796</v>
      </c>
      <c r="G324" s="320" t="s">
        <v>17</v>
      </c>
      <c r="H324" s="530">
        <v>1500</v>
      </c>
      <c r="I324" s="322" t="s">
        <v>355</v>
      </c>
      <c r="J324" s="322" t="s">
        <v>4799</v>
      </c>
      <c r="K324" s="345">
        <v>45000</v>
      </c>
      <c r="L324" s="322"/>
      <c r="M324" s="322"/>
      <c r="N324" s="322"/>
      <c r="O324" s="322"/>
      <c r="P324" s="793"/>
      <c r="Q324" s="322"/>
      <c r="R324">
        <v>2</v>
      </c>
    </row>
    <row r="325" spans="1:18" customFormat="1" ht="30" x14ac:dyDescent="0.25">
      <c r="A325" s="790"/>
      <c r="B325" s="322"/>
      <c r="C325" s="322"/>
      <c r="D325" s="322" t="s">
        <v>1185</v>
      </c>
      <c r="E325" s="322" t="s">
        <v>153</v>
      </c>
      <c r="F325" s="320">
        <v>796</v>
      </c>
      <c r="G325" s="320" t="s">
        <v>17</v>
      </c>
      <c r="H325" s="530">
        <v>3</v>
      </c>
      <c r="I325" s="322" t="s">
        <v>355</v>
      </c>
      <c r="J325" s="322" t="s">
        <v>2789</v>
      </c>
      <c r="K325" s="345">
        <v>360</v>
      </c>
      <c r="L325" s="322"/>
      <c r="M325" s="322"/>
      <c r="N325" s="322"/>
      <c r="O325" s="322"/>
      <c r="P325" s="793"/>
      <c r="Q325" s="322"/>
      <c r="R325">
        <v>2</v>
      </c>
    </row>
    <row r="326" spans="1:18" customFormat="1" ht="30" x14ac:dyDescent="0.25">
      <c r="A326" s="790"/>
      <c r="B326" s="322"/>
      <c r="C326" s="322"/>
      <c r="D326" s="322" t="s">
        <v>1191</v>
      </c>
      <c r="E326" s="322" t="s">
        <v>153</v>
      </c>
      <c r="F326" s="320">
        <v>796</v>
      </c>
      <c r="G326" s="320" t="s">
        <v>17</v>
      </c>
      <c r="H326" s="530">
        <v>3</v>
      </c>
      <c r="I326" s="322" t="s">
        <v>355</v>
      </c>
      <c r="J326" s="322" t="s">
        <v>2789</v>
      </c>
      <c r="K326" s="345">
        <v>642</v>
      </c>
      <c r="L326" s="322"/>
      <c r="M326" s="322"/>
      <c r="N326" s="322"/>
      <c r="O326" s="322"/>
      <c r="P326" s="793"/>
      <c r="Q326" s="322"/>
      <c r="R326">
        <v>2</v>
      </c>
    </row>
    <row r="327" spans="1:18" customFormat="1" ht="105" x14ac:dyDescent="0.25">
      <c r="A327" s="790"/>
      <c r="B327" s="322"/>
      <c r="C327" s="322"/>
      <c r="D327" s="322" t="s">
        <v>1192</v>
      </c>
      <c r="E327" s="322" t="s">
        <v>1193</v>
      </c>
      <c r="F327" s="320">
        <v>796</v>
      </c>
      <c r="G327" s="320" t="s">
        <v>17</v>
      </c>
      <c r="H327" s="530">
        <v>4</v>
      </c>
      <c r="I327" s="322" t="s">
        <v>355</v>
      </c>
      <c r="J327" s="322" t="s">
        <v>2789</v>
      </c>
      <c r="K327" s="345">
        <v>120</v>
      </c>
      <c r="L327" s="322"/>
      <c r="M327" s="322"/>
      <c r="N327" s="322"/>
      <c r="O327" s="322"/>
      <c r="P327" s="793"/>
      <c r="Q327" s="322"/>
      <c r="R327">
        <v>2</v>
      </c>
    </row>
    <row r="328" spans="1:18" customFormat="1" ht="30" x14ac:dyDescent="0.25">
      <c r="A328" s="790"/>
      <c r="B328" s="322"/>
      <c r="C328" s="322"/>
      <c r="D328" s="322" t="s">
        <v>4823</v>
      </c>
      <c r="E328" s="322" t="s">
        <v>3699</v>
      </c>
      <c r="F328" s="320">
        <v>796</v>
      </c>
      <c r="G328" s="320" t="s">
        <v>17</v>
      </c>
      <c r="H328" s="530">
        <v>10</v>
      </c>
      <c r="I328" s="322" t="s">
        <v>355</v>
      </c>
      <c r="J328" s="322" t="s">
        <v>2787</v>
      </c>
      <c r="K328" s="345">
        <v>990</v>
      </c>
      <c r="L328" s="322"/>
      <c r="M328" s="322"/>
      <c r="N328" s="322"/>
      <c r="O328" s="322"/>
      <c r="P328" s="793"/>
      <c r="Q328" s="322"/>
      <c r="R328">
        <v>2</v>
      </c>
    </row>
    <row r="329" spans="1:18" customFormat="1" ht="30" x14ac:dyDescent="0.25">
      <c r="A329" s="790"/>
      <c r="B329" s="322"/>
      <c r="C329" s="322"/>
      <c r="D329" s="322" t="s">
        <v>1196</v>
      </c>
      <c r="E329" s="322" t="s">
        <v>153</v>
      </c>
      <c r="F329" s="320">
        <v>796</v>
      </c>
      <c r="G329" s="320" t="s">
        <v>17</v>
      </c>
      <c r="H329" s="530">
        <v>11</v>
      </c>
      <c r="I329" s="322" t="s">
        <v>355</v>
      </c>
      <c r="J329" s="322" t="s">
        <v>2789</v>
      </c>
      <c r="K329" s="345">
        <v>1430</v>
      </c>
      <c r="L329" s="322"/>
      <c r="M329" s="322"/>
      <c r="N329" s="322"/>
      <c r="O329" s="322"/>
      <c r="P329" s="793"/>
      <c r="Q329" s="322"/>
      <c r="R329">
        <v>2</v>
      </c>
    </row>
    <row r="330" spans="1:18" customFormat="1" ht="30" x14ac:dyDescent="0.25">
      <c r="A330" s="790"/>
      <c r="B330" s="322"/>
      <c r="C330" s="322"/>
      <c r="D330" s="322" t="s">
        <v>1197</v>
      </c>
      <c r="E330" s="322" t="s">
        <v>153</v>
      </c>
      <c r="F330" s="320">
        <v>796</v>
      </c>
      <c r="G330" s="320" t="s">
        <v>17</v>
      </c>
      <c r="H330" s="530">
        <v>8</v>
      </c>
      <c r="I330" s="322" t="s">
        <v>355</v>
      </c>
      <c r="J330" s="322" t="s">
        <v>3258</v>
      </c>
      <c r="K330" s="345">
        <v>665.2</v>
      </c>
      <c r="L330" s="322"/>
      <c r="M330" s="322"/>
      <c r="N330" s="322"/>
      <c r="O330" s="322"/>
      <c r="P330" s="793"/>
      <c r="Q330" s="322"/>
      <c r="R330">
        <v>2</v>
      </c>
    </row>
    <row r="331" spans="1:18" customFormat="1" ht="60" x14ac:dyDescent="0.25">
      <c r="A331" s="790"/>
      <c r="B331" s="322"/>
      <c r="C331" s="322"/>
      <c r="D331" s="322" t="s">
        <v>1198</v>
      </c>
      <c r="E331" s="322" t="s">
        <v>3474</v>
      </c>
      <c r="F331" s="320">
        <v>796</v>
      </c>
      <c r="G331" s="320" t="s">
        <v>17</v>
      </c>
      <c r="H331" s="530">
        <v>11</v>
      </c>
      <c r="I331" s="322" t="s">
        <v>355</v>
      </c>
      <c r="J331" s="322" t="s">
        <v>2850</v>
      </c>
      <c r="K331" s="345">
        <v>2090</v>
      </c>
      <c r="L331" s="322"/>
      <c r="M331" s="322"/>
      <c r="N331" s="322"/>
      <c r="O331" s="322"/>
      <c r="P331" s="793"/>
      <c r="Q331" s="322"/>
      <c r="R331">
        <v>2</v>
      </c>
    </row>
    <row r="332" spans="1:18" customFormat="1" ht="30" x14ac:dyDescent="0.25">
      <c r="A332" s="790"/>
      <c r="B332" s="322"/>
      <c r="C332" s="322"/>
      <c r="D332" s="322" t="s">
        <v>1199</v>
      </c>
      <c r="E332" s="322" t="s">
        <v>153</v>
      </c>
      <c r="F332" s="320">
        <v>796</v>
      </c>
      <c r="G332" s="320" t="s">
        <v>17</v>
      </c>
      <c r="H332" s="530">
        <v>11</v>
      </c>
      <c r="I332" s="322" t="s">
        <v>355</v>
      </c>
      <c r="J332" s="322" t="s">
        <v>2789</v>
      </c>
      <c r="K332" s="345">
        <v>1089</v>
      </c>
      <c r="L332" s="322"/>
      <c r="M332" s="322"/>
      <c r="N332" s="322"/>
      <c r="O332" s="322"/>
      <c r="P332" s="793"/>
      <c r="Q332" s="322"/>
      <c r="R332">
        <v>2</v>
      </c>
    </row>
    <row r="333" spans="1:18" customFormat="1" ht="30" x14ac:dyDescent="0.25">
      <c r="A333" s="790"/>
      <c r="B333" s="322"/>
      <c r="C333" s="322"/>
      <c r="D333" s="322" t="s">
        <v>3475</v>
      </c>
      <c r="E333" s="322" t="s">
        <v>153</v>
      </c>
      <c r="F333" s="320">
        <v>796</v>
      </c>
      <c r="G333" s="320" t="s">
        <v>17</v>
      </c>
      <c r="H333" s="530">
        <v>168</v>
      </c>
      <c r="I333" s="322" t="s">
        <v>355</v>
      </c>
      <c r="J333" s="322" t="s">
        <v>2787</v>
      </c>
      <c r="K333" s="345">
        <v>55440</v>
      </c>
      <c r="L333" s="322"/>
      <c r="M333" s="322"/>
      <c r="N333" s="322"/>
      <c r="O333" s="322"/>
      <c r="P333" s="793"/>
      <c r="Q333" s="322"/>
      <c r="R333">
        <v>2</v>
      </c>
    </row>
    <row r="334" spans="1:18" customFormat="1" ht="30" x14ac:dyDescent="0.25">
      <c r="A334" s="790"/>
      <c r="B334" s="322"/>
      <c r="C334" s="322"/>
      <c r="D334" s="322" t="s">
        <v>4824</v>
      </c>
      <c r="E334" s="322" t="s">
        <v>153</v>
      </c>
      <c r="F334" s="320">
        <v>796</v>
      </c>
      <c r="G334" s="320" t="s">
        <v>17</v>
      </c>
      <c r="H334" s="530">
        <v>2</v>
      </c>
      <c r="I334" s="322" t="s">
        <v>355</v>
      </c>
      <c r="J334" s="322" t="s">
        <v>2789</v>
      </c>
      <c r="K334" s="345">
        <v>240</v>
      </c>
      <c r="L334" s="322"/>
      <c r="M334" s="322"/>
      <c r="N334" s="322"/>
      <c r="O334" s="322"/>
      <c r="P334" s="793"/>
      <c r="Q334" s="322"/>
      <c r="R334">
        <v>2</v>
      </c>
    </row>
    <row r="335" spans="1:18" customFormat="1" ht="30" x14ac:dyDescent="0.25">
      <c r="A335" s="791"/>
      <c r="B335" s="322"/>
      <c r="C335" s="322"/>
      <c r="D335" s="322" t="s">
        <v>4825</v>
      </c>
      <c r="E335" s="322" t="s">
        <v>3699</v>
      </c>
      <c r="F335" s="320">
        <v>796</v>
      </c>
      <c r="G335" s="320" t="s">
        <v>17</v>
      </c>
      <c r="H335" s="530">
        <v>5</v>
      </c>
      <c r="I335" s="322" t="s">
        <v>355</v>
      </c>
      <c r="J335" s="322" t="s">
        <v>2787</v>
      </c>
      <c r="K335" s="345">
        <v>1250</v>
      </c>
      <c r="L335" s="322"/>
      <c r="M335" s="322"/>
      <c r="N335" s="322"/>
      <c r="O335" s="322"/>
      <c r="P335" s="794"/>
      <c r="Q335" s="322"/>
      <c r="R335">
        <v>2</v>
      </c>
    </row>
    <row r="336" spans="1:18" customFormat="1" ht="42.75" x14ac:dyDescent="0.25">
      <c r="A336" s="789">
        <v>70</v>
      </c>
      <c r="B336" s="317" t="s">
        <v>3633</v>
      </c>
      <c r="C336" s="317" t="s">
        <v>4830</v>
      </c>
      <c r="D336" s="317" t="s">
        <v>5143</v>
      </c>
      <c r="E336" s="317" t="s">
        <v>3867</v>
      </c>
      <c r="F336" s="318">
        <v>796</v>
      </c>
      <c r="G336" s="317" t="s">
        <v>17</v>
      </c>
      <c r="H336" s="676">
        <v>10323</v>
      </c>
      <c r="I336" s="317" t="s">
        <v>355</v>
      </c>
      <c r="J336" s="317" t="s">
        <v>3838</v>
      </c>
      <c r="K336" s="344">
        <v>1635603.5</v>
      </c>
      <c r="L336" s="317" t="s">
        <v>57</v>
      </c>
      <c r="M336" s="317" t="s">
        <v>2487</v>
      </c>
      <c r="N336" s="317" t="s">
        <v>22</v>
      </c>
      <c r="O336" s="317" t="s">
        <v>23</v>
      </c>
      <c r="P336" s="792">
        <v>5974</v>
      </c>
      <c r="Q336" s="317" t="s">
        <v>165</v>
      </c>
      <c r="R336">
        <v>1</v>
      </c>
    </row>
    <row r="337" spans="1:18" customFormat="1" x14ac:dyDescent="0.25">
      <c r="A337" s="790"/>
      <c r="B337" s="322"/>
      <c r="C337" s="322"/>
      <c r="D337" s="322" t="s">
        <v>4831</v>
      </c>
      <c r="E337" s="322" t="s">
        <v>4832</v>
      </c>
      <c r="F337" s="320">
        <v>796</v>
      </c>
      <c r="G337" s="320" t="s">
        <v>17</v>
      </c>
      <c r="H337" s="530">
        <v>450</v>
      </c>
      <c r="I337" s="322" t="s">
        <v>355</v>
      </c>
      <c r="J337" s="322" t="s">
        <v>2895</v>
      </c>
      <c r="K337" s="345">
        <v>6817.5</v>
      </c>
      <c r="L337" s="322"/>
      <c r="M337" s="322"/>
      <c r="N337" s="322"/>
      <c r="O337" s="322"/>
      <c r="P337" s="793"/>
      <c r="Q337" s="322"/>
      <c r="R337">
        <v>2</v>
      </c>
    </row>
    <row r="338" spans="1:18" customFormat="1" ht="90" x14ac:dyDescent="0.25">
      <c r="A338" s="790"/>
      <c r="B338" s="322"/>
      <c r="C338" s="322"/>
      <c r="D338" s="322" t="s">
        <v>1602</v>
      </c>
      <c r="E338" s="322" t="s">
        <v>1603</v>
      </c>
      <c r="F338" s="320">
        <v>796</v>
      </c>
      <c r="G338" s="320" t="s">
        <v>17</v>
      </c>
      <c r="H338" s="530">
        <v>991</v>
      </c>
      <c r="I338" s="322" t="s">
        <v>355</v>
      </c>
      <c r="J338" s="322" t="s">
        <v>2895</v>
      </c>
      <c r="K338" s="345">
        <v>198200</v>
      </c>
      <c r="L338" s="322"/>
      <c r="M338" s="322"/>
      <c r="N338" s="322"/>
      <c r="O338" s="322"/>
      <c r="P338" s="793"/>
      <c r="Q338" s="322"/>
      <c r="R338">
        <v>2</v>
      </c>
    </row>
    <row r="339" spans="1:18" customFormat="1" ht="165" x14ac:dyDescent="0.25">
      <c r="A339" s="790"/>
      <c r="B339" s="322"/>
      <c r="C339" s="322"/>
      <c r="D339" s="322" t="s">
        <v>1606</v>
      </c>
      <c r="E339" s="322" t="s">
        <v>3642</v>
      </c>
      <c r="F339" s="320">
        <v>796</v>
      </c>
      <c r="G339" s="320" t="s">
        <v>17</v>
      </c>
      <c r="H339" s="530">
        <v>1076</v>
      </c>
      <c r="I339" s="322" t="s">
        <v>355</v>
      </c>
      <c r="J339" s="322" t="s">
        <v>2789</v>
      </c>
      <c r="K339" s="345">
        <v>699400</v>
      </c>
      <c r="L339" s="322"/>
      <c r="M339" s="322"/>
      <c r="N339" s="322"/>
      <c r="O339" s="322"/>
      <c r="P339" s="793"/>
      <c r="Q339" s="322"/>
      <c r="R339">
        <v>2</v>
      </c>
    </row>
    <row r="340" spans="1:18" customFormat="1" ht="165" x14ac:dyDescent="0.25">
      <c r="A340" s="790"/>
      <c r="B340" s="322"/>
      <c r="C340" s="322"/>
      <c r="D340" s="322" t="s">
        <v>1607</v>
      </c>
      <c r="E340" s="322" t="s">
        <v>3643</v>
      </c>
      <c r="F340" s="320">
        <v>796</v>
      </c>
      <c r="G340" s="320" t="s">
        <v>17</v>
      </c>
      <c r="H340" s="530">
        <v>2990</v>
      </c>
      <c r="I340" s="322" t="s">
        <v>355</v>
      </c>
      <c r="J340" s="322" t="s">
        <v>2831</v>
      </c>
      <c r="K340" s="345">
        <v>358800</v>
      </c>
      <c r="L340" s="322"/>
      <c r="M340" s="322"/>
      <c r="N340" s="322"/>
      <c r="O340" s="322"/>
      <c r="P340" s="793"/>
      <c r="Q340" s="322"/>
      <c r="R340">
        <v>2</v>
      </c>
    </row>
    <row r="341" spans="1:18" customFormat="1" ht="195" x14ac:dyDescent="0.25">
      <c r="A341" s="790"/>
      <c r="B341" s="322"/>
      <c r="C341" s="322"/>
      <c r="D341" s="322" t="s">
        <v>1608</v>
      </c>
      <c r="E341" s="322" t="s">
        <v>3644</v>
      </c>
      <c r="F341" s="320">
        <v>796</v>
      </c>
      <c r="G341" s="320" t="s">
        <v>17</v>
      </c>
      <c r="H341" s="530">
        <v>3</v>
      </c>
      <c r="I341" s="322" t="s">
        <v>355</v>
      </c>
      <c r="J341" s="322" t="s">
        <v>2789</v>
      </c>
      <c r="K341" s="345">
        <v>1560</v>
      </c>
      <c r="L341" s="322"/>
      <c r="M341" s="322"/>
      <c r="N341" s="322"/>
      <c r="O341" s="322"/>
      <c r="P341" s="793"/>
      <c r="Q341" s="322"/>
      <c r="R341">
        <v>2</v>
      </c>
    </row>
    <row r="342" spans="1:18" customFormat="1" ht="165" x14ac:dyDescent="0.25">
      <c r="A342" s="790"/>
      <c r="B342" s="322"/>
      <c r="C342" s="322"/>
      <c r="D342" s="322" t="s">
        <v>4833</v>
      </c>
      <c r="E342" s="322" t="s">
        <v>4834</v>
      </c>
      <c r="F342" s="320">
        <v>796</v>
      </c>
      <c r="G342" s="320" t="s">
        <v>17</v>
      </c>
      <c r="H342" s="530">
        <v>979</v>
      </c>
      <c r="I342" s="322" t="s">
        <v>355</v>
      </c>
      <c r="J342" s="322" t="s">
        <v>2831</v>
      </c>
      <c r="K342" s="345">
        <v>264330</v>
      </c>
      <c r="L342" s="322"/>
      <c r="M342" s="322"/>
      <c r="N342" s="322"/>
      <c r="O342" s="322"/>
      <c r="P342" s="793"/>
      <c r="Q342" s="322"/>
      <c r="R342">
        <v>2</v>
      </c>
    </row>
    <row r="343" spans="1:18" customFormat="1" ht="165" x14ac:dyDescent="0.25">
      <c r="A343" s="790"/>
      <c r="B343" s="322"/>
      <c r="C343" s="322"/>
      <c r="D343" s="322" t="s">
        <v>1610</v>
      </c>
      <c r="E343" s="322" t="s">
        <v>3646</v>
      </c>
      <c r="F343" s="320">
        <v>796</v>
      </c>
      <c r="G343" s="320" t="s">
        <v>17</v>
      </c>
      <c r="H343" s="530">
        <v>179</v>
      </c>
      <c r="I343" s="322" t="s">
        <v>355</v>
      </c>
      <c r="J343" s="322" t="s">
        <v>2789</v>
      </c>
      <c r="K343" s="345">
        <v>37590</v>
      </c>
      <c r="L343" s="322"/>
      <c r="M343" s="322"/>
      <c r="N343" s="322"/>
      <c r="O343" s="322"/>
      <c r="P343" s="793"/>
      <c r="Q343" s="322"/>
      <c r="R343">
        <v>2</v>
      </c>
    </row>
    <row r="344" spans="1:18" customFormat="1" ht="180" x14ac:dyDescent="0.25">
      <c r="A344" s="790"/>
      <c r="B344" s="322"/>
      <c r="C344" s="322"/>
      <c r="D344" s="322" t="s">
        <v>1613</v>
      </c>
      <c r="E344" s="322" t="s">
        <v>3647</v>
      </c>
      <c r="F344" s="320">
        <v>796</v>
      </c>
      <c r="G344" s="320" t="s">
        <v>17</v>
      </c>
      <c r="H344" s="530">
        <v>1782</v>
      </c>
      <c r="I344" s="322" t="s">
        <v>355</v>
      </c>
      <c r="J344" s="322" t="s">
        <v>2895</v>
      </c>
      <c r="K344" s="345">
        <v>5346</v>
      </c>
      <c r="L344" s="322"/>
      <c r="M344" s="322"/>
      <c r="N344" s="322"/>
      <c r="O344" s="322"/>
      <c r="P344" s="793"/>
      <c r="Q344" s="322"/>
      <c r="R344">
        <v>2</v>
      </c>
    </row>
    <row r="345" spans="1:18" customFormat="1" ht="180" x14ac:dyDescent="0.25">
      <c r="A345" s="790"/>
      <c r="B345" s="322"/>
      <c r="C345" s="322"/>
      <c r="D345" s="322" t="s">
        <v>3746</v>
      </c>
      <c r="E345" s="322" t="s">
        <v>3747</v>
      </c>
      <c r="F345" s="320">
        <v>778</v>
      </c>
      <c r="G345" s="320" t="s">
        <v>401</v>
      </c>
      <c r="H345" s="530">
        <v>45</v>
      </c>
      <c r="I345" s="322" t="s">
        <v>355</v>
      </c>
      <c r="J345" s="322" t="s">
        <v>2831</v>
      </c>
      <c r="K345" s="345">
        <v>27000</v>
      </c>
      <c r="L345" s="322"/>
      <c r="M345" s="322"/>
      <c r="N345" s="322"/>
      <c r="O345" s="322"/>
      <c r="P345" s="793"/>
      <c r="Q345" s="322"/>
      <c r="R345">
        <v>2</v>
      </c>
    </row>
    <row r="346" spans="1:18" customFormat="1" ht="135" x14ac:dyDescent="0.25">
      <c r="A346" s="791"/>
      <c r="B346" s="322"/>
      <c r="C346" s="322"/>
      <c r="D346" s="322" t="s">
        <v>3757</v>
      </c>
      <c r="E346" s="322" t="s">
        <v>3758</v>
      </c>
      <c r="F346" s="320">
        <v>6</v>
      </c>
      <c r="G346" s="320" t="s">
        <v>390</v>
      </c>
      <c r="H346" s="530">
        <v>1828</v>
      </c>
      <c r="I346" s="322" t="s">
        <v>355</v>
      </c>
      <c r="J346" s="322" t="s">
        <v>3838</v>
      </c>
      <c r="K346" s="345">
        <v>36560</v>
      </c>
      <c r="L346" s="322"/>
      <c r="M346" s="322"/>
      <c r="N346" s="322"/>
      <c r="O346" s="322"/>
      <c r="P346" s="794"/>
      <c r="Q346" s="322"/>
      <c r="R346">
        <v>2</v>
      </c>
    </row>
    <row r="347" spans="1:18" customFormat="1" ht="28.5" x14ac:dyDescent="0.25">
      <c r="A347" s="544" t="s">
        <v>4929</v>
      </c>
      <c r="B347" s="529" t="s">
        <v>4837</v>
      </c>
      <c r="C347" s="529" t="s">
        <v>3137</v>
      </c>
      <c r="D347" s="529" t="s">
        <v>4840</v>
      </c>
      <c r="E347" s="529" t="s">
        <v>310</v>
      </c>
      <c r="F347" s="554">
        <v>796</v>
      </c>
      <c r="G347" s="529" t="s">
        <v>17</v>
      </c>
      <c r="H347" s="683"/>
      <c r="I347" s="529" t="s">
        <v>355</v>
      </c>
      <c r="J347" s="529" t="s">
        <v>2789</v>
      </c>
      <c r="K347" s="545">
        <f>K348+K389+K395+K439</f>
        <v>32925000.000000007</v>
      </c>
      <c r="L347" s="529" t="s">
        <v>2487</v>
      </c>
      <c r="M347" s="529" t="s">
        <v>4838</v>
      </c>
      <c r="N347" s="529" t="s">
        <v>22</v>
      </c>
      <c r="O347" s="529" t="s">
        <v>23</v>
      </c>
      <c r="P347" s="544" t="s">
        <v>4930</v>
      </c>
      <c r="Q347" s="529" t="s">
        <v>4839</v>
      </c>
    </row>
    <row r="348" spans="1:18" customFormat="1" ht="28.5" x14ac:dyDescent="0.25">
      <c r="A348" s="544"/>
      <c r="B348" s="529" t="s">
        <v>4837</v>
      </c>
      <c r="C348" s="529" t="s">
        <v>3137</v>
      </c>
      <c r="D348" s="529" t="s">
        <v>4840</v>
      </c>
      <c r="E348" s="529" t="s">
        <v>310</v>
      </c>
      <c r="F348" s="554">
        <v>796</v>
      </c>
      <c r="G348" s="554" t="s">
        <v>17</v>
      </c>
      <c r="H348" s="565"/>
      <c r="I348" s="529" t="s">
        <v>355</v>
      </c>
      <c r="J348" s="529" t="s">
        <v>2789</v>
      </c>
      <c r="K348" s="545">
        <f>SUM(K349:K388)</f>
        <v>11075000.000000002</v>
      </c>
      <c r="L348" s="529"/>
      <c r="M348" s="529"/>
      <c r="N348" s="529"/>
      <c r="O348" s="529"/>
      <c r="P348" s="544"/>
      <c r="Q348" s="529"/>
    </row>
    <row r="349" spans="1:18" customFormat="1" ht="39" customHeight="1" x14ac:dyDescent="0.25">
      <c r="A349" s="546"/>
      <c r="B349" s="546"/>
      <c r="C349" s="546"/>
      <c r="D349" s="547" t="s">
        <v>4841</v>
      </c>
      <c r="E349" s="546" t="s">
        <v>4842</v>
      </c>
      <c r="F349" s="555">
        <v>796</v>
      </c>
      <c r="G349" s="555" t="s">
        <v>17</v>
      </c>
      <c r="H349" s="566">
        <v>1</v>
      </c>
      <c r="I349" s="547" t="s">
        <v>355</v>
      </c>
      <c r="J349" s="547" t="s">
        <v>2789</v>
      </c>
      <c r="K349" s="548">
        <v>656641.24</v>
      </c>
      <c r="L349" s="546"/>
      <c r="M349" s="546"/>
      <c r="N349" s="546"/>
      <c r="O349" s="546"/>
      <c r="P349" s="546"/>
      <c r="Q349" s="546"/>
    </row>
    <row r="350" spans="1:18" customFormat="1" ht="30" x14ac:dyDescent="0.25">
      <c r="A350" s="546"/>
      <c r="B350" s="546"/>
      <c r="C350" s="546"/>
      <c r="D350" s="547" t="s">
        <v>4843</v>
      </c>
      <c r="E350" s="546" t="s">
        <v>4844</v>
      </c>
      <c r="F350" s="555">
        <v>796</v>
      </c>
      <c r="G350" s="555" t="s">
        <v>17</v>
      </c>
      <c r="H350" s="566">
        <v>4</v>
      </c>
      <c r="I350" s="547" t="s">
        <v>355</v>
      </c>
      <c r="J350" s="547" t="s">
        <v>2789</v>
      </c>
      <c r="K350" s="548">
        <v>179449.60000000001</v>
      </c>
      <c r="L350" s="546"/>
      <c r="M350" s="546"/>
      <c r="N350" s="546"/>
      <c r="O350" s="546"/>
      <c r="P350" s="546"/>
      <c r="Q350" s="546"/>
    </row>
    <row r="351" spans="1:18" customFormat="1" x14ac:dyDescent="0.25">
      <c r="A351" s="546"/>
      <c r="B351" s="546"/>
      <c r="C351" s="546"/>
      <c r="D351" s="547" t="s">
        <v>4845</v>
      </c>
      <c r="E351" s="546" t="s">
        <v>4846</v>
      </c>
      <c r="F351" s="555">
        <v>796</v>
      </c>
      <c r="G351" s="555" t="s">
        <v>17</v>
      </c>
      <c r="H351" s="566">
        <v>32</v>
      </c>
      <c r="I351" s="547" t="s">
        <v>355</v>
      </c>
      <c r="J351" s="547" t="s">
        <v>2789</v>
      </c>
      <c r="K351" s="548">
        <v>395386.24</v>
      </c>
      <c r="L351" s="546"/>
      <c r="M351" s="546"/>
      <c r="N351" s="546"/>
      <c r="O351" s="546"/>
      <c r="P351" s="546"/>
      <c r="Q351" s="546"/>
    </row>
    <row r="352" spans="1:18" customFormat="1" x14ac:dyDescent="0.25">
      <c r="A352" s="546"/>
      <c r="B352" s="546"/>
      <c r="C352" s="546"/>
      <c r="D352" s="547" t="s">
        <v>4847</v>
      </c>
      <c r="E352" s="546" t="s">
        <v>4848</v>
      </c>
      <c r="F352" s="555">
        <v>796</v>
      </c>
      <c r="G352" s="555" t="s">
        <v>17</v>
      </c>
      <c r="H352" s="566">
        <v>4</v>
      </c>
      <c r="I352" s="547" t="s">
        <v>355</v>
      </c>
      <c r="J352" s="547" t="s">
        <v>2789</v>
      </c>
      <c r="K352" s="548">
        <v>338499.64</v>
      </c>
      <c r="L352" s="546"/>
      <c r="M352" s="546"/>
      <c r="N352" s="546"/>
      <c r="O352" s="546"/>
      <c r="P352" s="546"/>
      <c r="Q352" s="546"/>
    </row>
    <row r="353" spans="1:17" customFormat="1" ht="30" x14ac:dyDescent="0.25">
      <c r="A353" s="546"/>
      <c r="B353" s="546"/>
      <c r="C353" s="546"/>
      <c r="D353" s="547" t="s">
        <v>4849</v>
      </c>
      <c r="E353" s="546" t="s">
        <v>4850</v>
      </c>
      <c r="F353" s="555">
        <v>796</v>
      </c>
      <c r="G353" s="555" t="s">
        <v>17</v>
      </c>
      <c r="H353" s="566">
        <v>1</v>
      </c>
      <c r="I353" s="547" t="s">
        <v>355</v>
      </c>
      <c r="J353" s="547" t="s">
        <v>2789</v>
      </c>
      <c r="K353" s="548">
        <v>106517.1</v>
      </c>
      <c r="L353" s="546"/>
      <c r="M353" s="546"/>
      <c r="N353" s="546"/>
      <c r="O353" s="546"/>
      <c r="P353" s="546"/>
      <c r="Q353" s="546"/>
    </row>
    <row r="354" spans="1:17" customFormat="1" ht="30" x14ac:dyDescent="0.25">
      <c r="A354" s="546"/>
      <c r="B354" s="546"/>
      <c r="C354" s="546"/>
      <c r="D354" s="547" t="s">
        <v>4851</v>
      </c>
      <c r="E354" s="546" t="s">
        <v>4852</v>
      </c>
      <c r="F354" s="555">
        <v>796</v>
      </c>
      <c r="G354" s="555" t="s">
        <v>17</v>
      </c>
      <c r="H354" s="566">
        <v>1</v>
      </c>
      <c r="I354" s="547" t="s">
        <v>355</v>
      </c>
      <c r="J354" s="547" t="s">
        <v>2789</v>
      </c>
      <c r="K354" s="548">
        <v>106517.1</v>
      </c>
      <c r="L354" s="546"/>
      <c r="M354" s="546"/>
      <c r="N354" s="546"/>
      <c r="O354" s="546"/>
      <c r="P354" s="546"/>
      <c r="Q354" s="546"/>
    </row>
    <row r="355" spans="1:17" customFormat="1" ht="30" x14ac:dyDescent="0.25">
      <c r="A355" s="546"/>
      <c r="B355" s="546"/>
      <c r="C355" s="546"/>
      <c r="D355" s="547" t="s">
        <v>4853</v>
      </c>
      <c r="E355" s="546" t="s">
        <v>4854</v>
      </c>
      <c r="F355" s="555">
        <v>796</v>
      </c>
      <c r="G355" s="555" t="s">
        <v>17</v>
      </c>
      <c r="H355" s="566">
        <v>1</v>
      </c>
      <c r="I355" s="547" t="s">
        <v>355</v>
      </c>
      <c r="J355" s="547" t="s">
        <v>2789</v>
      </c>
      <c r="K355" s="548">
        <v>30101.759999999998</v>
      </c>
      <c r="L355" s="546"/>
      <c r="M355" s="546"/>
      <c r="N355" s="546"/>
      <c r="O355" s="546"/>
      <c r="P355" s="546"/>
      <c r="Q355" s="546"/>
    </row>
    <row r="356" spans="1:17" customFormat="1" ht="39.75" customHeight="1" x14ac:dyDescent="0.25">
      <c r="A356" s="546"/>
      <c r="B356" s="546"/>
      <c r="C356" s="546"/>
      <c r="D356" s="547" t="s">
        <v>4855</v>
      </c>
      <c r="E356" s="546" t="s">
        <v>4856</v>
      </c>
      <c r="F356" s="555">
        <v>796</v>
      </c>
      <c r="G356" s="555" t="s">
        <v>17</v>
      </c>
      <c r="H356" s="566">
        <v>168</v>
      </c>
      <c r="I356" s="547" t="s">
        <v>355</v>
      </c>
      <c r="J356" s="547" t="s">
        <v>2789</v>
      </c>
      <c r="K356" s="548">
        <v>1010026.08</v>
      </c>
      <c r="L356" s="546"/>
      <c r="M356" s="546"/>
      <c r="N356" s="546"/>
      <c r="O356" s="546"/>
      <c r="P356" s="546"/>
      <c r="Q356" s="546"/>
    </row>
    <row r="357" spans="1:17" customFormat="1" ht="30" x14ac:dyDescent="0.25">
      <c r="A357" s="546"/>
      <c r="B357" s="546"/>
      <c r="C357" s="546"/>
      <c r="D357" s="547" t="s">
        <v>4857</v>
      </c>
      <c r="E357" s="546" t="s">
        <v>4858</v>
      </c>
      <c r="F357" s="555">
        <v>796</v>
      </c>
      <c r="G357" s="555" t="s">
        <v>17</v>
      </c>
      <c r="H357" s="566">
        <v>1</v>
      </c>
      <c r="I357" s="547" t="s">
        <v>355</v>
      </c>
      <c r="J357" s="547" t="s">
        <v>2789</v>
      </c>
      <c r="K357" s="548">
        <v>18741.04</v>
      </c>
      <c r="L357" s="546"/>
      <c r="M357" s="546"/>
      <c r="N357" s="546"/>
      <c r="O357" s="546"/>
      <c r="P357" s="546"/>
      <c r="Q357" s="546"/>
    </row>
    <row r="358" spans="1:17" customFormat="1" ht="30" x14ac:dyDescent="0.25">
      <c r="A358" s="546"/>
      <c r="B358" s="546"/>
      <c r="C358" s="546"/>
      <c r="D358" s="547" t="s">
        <v>4859</v>
      </c>
      <c r="E358" s="546" t="s">
        <v>4860</v>
      </c>
      <c r="F358" s="555">
        <v>796</v>
      </c>
      <c r="G358" s="555" t="s">
        <v>17</v>
      </c>
      <c r="H358" s="566">
        <v>168</v>
      </c>
      <c r="I358" s="547" t="s">
        <v>355</v>
      </c>
      <c r="J358" s="547" t="s">
        <v>2789</v>
      </c>
      <c r="K358" s="548">
        <v>626912.16</v>
      </c>
      <c r="L358" s="546"/>
      <c r="M358" s="546"/>
      <c r="N358" s="546"/>
      <c r="O358" s="546"/>
      <c r="P358" s="546"/>
      <c r="Q358" s="546"/>
    </row>
    <row r="359" spans="1:17" customFormat="1" ht="30" x14ac:dyDescent="0.25">
      <c r="A359" s="546"/>
      <c r="B359" s="546"/>
      <c r="C359" s="546"/>
      <c r="D359" s="547" t="s">
        <v>4861</v>
      </c>
      <c r="E359" s="546" t="s">
        <v>4862</v>
      </c>
      <c r="F359" s="555">
        <v>796</v>
      </c>
      <c r="G359" s="555" t="s">
        <v>17</v>
      </c>
      <c r="H359" s="566">
        <v>1</v>
      </c>
      <c r="I359" s="547" t="s">
        <v>355</v>
      </c>
      <c r="J359" s="547" t="s">
        <v>2789</v>
      </c>
      <c r="K359" s="548">
        <v>31677.33</v>
      </c>
      <c r="L359" s="546"/>
      <c r="M359" s="546"/>
      <c r="N359" s="546"/>
      <c r="O359" s="546"/>
      <c r="P359" s="546"/>
      <c r="Q359" s="546"/>
    </row>
    <row r="360" spans="1:17" customFormat="1" ht="30" x14ac:dyDescent="0.25">
      <c r="A360" s="546"/>
      <c r="B360" s="546"/>
      <c r="C360" s="546"/>
      <c r="D360" s="547" t="s">
        <v>4863</v>
      </c>
      <c r="E360" s="546" t="s">
        <v>4864</v>
      </c>
      <c r="F360" s="555">
        <v>796</v>
      </c>
      <c r="G360" s="555" t="s">
        <v>17</v>
      </c>
      <c r="H360" s="566">
        <v>168</v>
      </c>
      <c r="I360" s="547" t="s">
        <v>355</v>
      </c>
      <c r="J360" s="547" t="s">
        <v>2789</v>
      </c>
      <c r="K360" s="548">
        <v>1058786.3999999999</v>
      </c>
      <c r="L360" s="546"/>
      <c r="M360" s="546"/>
      <c r="N360" s="546"/>
      <c r="O360" s="546"/>
      <c r="P360" s="546"/>
      <c r="Q360" s="546"/>
    </row>
    <row r="361" spans="1:17" customFormat="1" x14ac:dyDescent="0.25">
      <c r="A361" s="546"/>
      <c r="B361" s="546"/>
      <c r="C361" s="546"/>
      <c r="D361" s="547" t="s">
        <v>4865</v>
      </c>
      <c r="E361" s="546" t="s">
        <v>4866</v>
      </c>
      <c r="F361" s="555">
        <v>796</v>
      </c>
      <c r="G361" s="555" t="s">
        <v>17</v>
      </c>
      <c r="H361" s="566">
        <v>6</v>
      </c>
      <c r="I361" s="547" t="s">
        <v>355</v>
      </c>
      <c r="J361" s="547" t="s">
        <v>2789</v>
      </c>
      <c r="K361" s="548">
        <v>340821.54</v>
      </c>
      <c r="L361" s="546"/>
      <c r="M361" s="546"/>
      <c r="N361" s="546"/>
      <c r="O361" s="546"/>
      <c r="P361" s="546"/>
      <c r="Q361" s="546"/>
    </row>
    <row r="362" spans="1:17" customFormat="1" x14ac:dyDescent="0.25">
      <c r="A362" s="546"/>
      <c r="B362" s="546"/>
      <c r="C362" s="546"/>
      <c r="D362" s="547" t="s">
        <v>4845</v>
      </c>
      <c r="E362" s="546" t="s">
        <v>4846</v>
      </c>
      <c r="F362" s="555">
        <v>796</v>
      </c>
      <c r="G362" s="555" t="s">
        <v>17</v>
      </c>
      <c r="H362" s="566">
        <v>96</v>
      </c>
      <c r="I362" s="547" t="s">
        <v>355</v>
      </c>
      <c r="J362" s="547" t="s">
        <v>2789</v>
      </c>
      <c r="K362" s="548">
        <v>1186158.72</v>
      </c>
      <c r="L362" s="546"/>
      <c r="M362" s="546"/>
      <c r="N362" s="546"/>
      <c r="O362" s="546"/>
      <c r="P362" s="546"/>
      <c r="Q362" s="546"/>
    </row>
    <row r="363" spans="1:17" customFormat="1" x14ac:dyDescent="0.25">
      <c r="A363" s="546"/>
      <c r="B363" s="546"/>
      <c r="C363" s="546"/>
      <c r="D363" s="547" t="s">
        <v>4847</v>
      </c>
      <c r="E363" s="546" t="s">
        <v>4848</v>
      </c>
      <c r="F363" s="555">
        <v>796</v>
      </c>
      <c r="G363" s="555" t="s">
        <v>17</v>
      </c>
      <c r="H363" s="566">
        <v>12</v>
      </c>
      <c r="I363" s="547" t="s">
        <v>355</v>
      </c>
      <c r="J363" s="547" t="s">
        <v>2789</v>
      </c>
      <c r="K363" s="548">
        <v>1015498.92</v>
      </c>
      <c r="L363" s="546"/>
      <c r="M363" s="546"/>
      <c r="N363" s="546"/>
      <c r="O363" s="546"/>
      <c r="P363" s="546"/>
      <c r="Q363" s="546"/>
    </row>
    <row r="364" spans="1:17" customFormat="1" x14ac:dyDescent="0.25">
      <c r="A364" s="546"/>
      <c r="B364" s="546"/>
      <c r="C364" s="546"/>
      <c r="D364" s="547" t="s">
        <v>4867</v>
      </c>
      <c r="E364" s="546" t="s">
        <v>4868</v>
      </c>
      <c r="F364" s="555">
        <v>796</v>
      </c>
      <c r="G364" s="555" t="s">
        <v>17</v>
      </c>
      <c r="H364" s="566">
        <v>2</v>
      </c>
      <c r="I364" s="547" t="s">
        <v>355</v>
      </c>
      <c r="J364" s="547" t="s">
        <v>2789</v>
      </c>
      <c r="K364" s="548">
        <v>113607.18</v>
      </c>
      <c r="L364" s="546"/>
      <c r="M364" s="546"/>
      <c r="N364" s="546"/>
      <c r="O364" s="546"/>
      <c r="P364" s="546"/>
      <c r="Q364" s="546"/>
    </row>
    <row r="365" spans="1:17" customFormat="1" x14ac:dyDescent="0.25">
      <c r="A365" s="546"/>
      <c r="B365" s="546"/>
      <c r="C365" s="546"/>
      <c r="D365" s="547" t="s">
        <v>4869</v>
      </c>
      <c r="E365" s="546" t="s">
        <v>4870</v>
      </c>
      <c r="F365" s="555">
        <v>796</v>
      </c>
      <c r="G365" s="555" t="s">
        <v>17</v>
      </c>
      <c r="H365" s="566">
        <v>48</v>
      </c>
      <c r="I365" s="547" t="s">
        <v>355</v>
      </c>
      <c r="J365" s="547" t="s">
        <v>2789</v>
      </c>
      <c r="K365" s="548">
        <v>1148344.8</v>
      </c>
      <c r="L365" s="546"/>
      <c r="M365" s="546"/>
      <c r="N365" s="546"/>
      <c r="O365" s="546"/>
      <c r="P365" s="546"/>
      <c r="Q365" s="546"/>
    </row>
    <row r="366" spans="1:17" customFormat="1" ht="30" x14ac:dyDescent="0.25">
      <c r="A366" s="546"/>
      <c r="B366" s="546"/>
      <c r="C366" s="546"/>
      <c r="D366" s="547" t="s">
        <v>4871</v>
      </c>
      <c r="E366" s="546" t="s">
        <v>4872</v>
      </c>
      <c r="F366" s="555">
        <v>796</v>
      </c>
      <c r="G366" s="555" t="s">
        <v>17</v>
      </c>
      <c r="H366" s="566">
        <v>1</v>
      </c>
      <c r="I366" s="547" t="s">
        <v>355</v>
      </c>
      <c r="J366" s="547" t="s">
        <v>2789</v>
      </c>
      <c r="K366" s="548">
        <v>124669.37</v>
      </c>
      <c r="L366" s="546"/>
      <c r="M366" s="546"/>
      <c r="N366" s="546"/>
      <c r="O366" s="546"/>
      <c r="P366" s="546"/>
      <c r="Q366" s="546"/>
    </row>
    <row r="367" spans="1:17" customFormat="1" ht="30" x14ac:dyDescent="0.25">
      <c r="A367" s="546"/>
      <c r="B367" s="546"/>
      <c r="C367" s="546"/>
      <c r="D367" s="547" t="s">
        <v>4873</v>
      </c>
      <c r="E367" s="546" t="s">
        <v>4874</v>
      </c>
      <c r="F367" s="555">
        <v>796</v>
      </c>
      <c r="G367" s="555" t="s">
        <v>17</v>
      </c>
      <c r="H367" s="566">
        <v>1</v>
      </c>
      <c r="I367" s="547" t="s">
        <v>355</v>
      </c>
      <c r="J367" s="547" t="s">
        <v>2789</v>
      </c>
      <c r="K367" s="548">
        <v>77559.710000000006</v>
      </c>
      <c r="L367" s="546"/>
      <c r="M367" s="546"/>
      <c r="N367" s="546"/>
      <c r="O367" s="546"/>
      <c r="P367" s="546"/>
      <c r="Q367" s="546"/>
    </row>
    <row r="368" spans="1:17" customFormat="1" ht="30" x14ac:dyDescent="0.25">
      <c r="A368" s="546"/>
      <c r="B368" s="546"/>
      <c r="C368" s="546"/>
      <c r="D368" s="547" t="s">
        <v>4875</v>
      </c>
      <c r="E368" s="546" t="s">
        <v>4876</v>
      </c>
      <c r="F368" s="555">
        <v>796</v>
      </c>
      <c r="G368" s="555" t="s">
        <v>17</v>
      </c>
      <c r="H368" s="566">
        <v>1</v>
      </c>
      <c r="I368" s="547" t="s">
        <v>355</v>
      </c>
      <c r="J368" s="547" t="s">
        <v>2789</v>
      </c>
      <c r="K368" s="548">
        <v>79267.960000000006</v>
      </c>
      <c r="L368" s="546"/>
      <c r="M368" s="546"/>
      <c r="N368" s="546"/>
      <c r="O368" s="546"/>
      <c r="P368" s="546"/>
      <c r="Q368" s="546"/>
    </row>
    <row r="369" spans="1:17" customFormat="1" ht="30" x14ac:dyDescent="0.25">
      <c r="A369" s="546"/>
      <c r="B369" s="546"/>
      <c r="C369" s="546"/>
      <c r="D369" s="547" t="s">
        <v>4877</v>
      </c>
      <c r="E369" s="546" t="s">
        <v>4878</v>
      </c>
      <c r="F369" s="555">
        <v>796</v>
      </c>
      <c r="G369" s="555" t="s">
        <v>17</v>
      </c>
      <c r="H369" s="566">
        <v>1</v>
      </c>
      <c r="I369" s="547" t="s">
        <v>355</v>
      </c>
      <c r="J369" s="547" t="s">
        <v>2789</v>
      </c>
      <c r="K369" s="548">
        <v>79267.960000000006</v>
      </c>
      <c r="L369" s="546"/>
      <c r="M369" s="546"/>
      <c r="N369" s="546"/>
      <c r="O369" s="546"/>
      <c r="P369" s="546"/>
      <c r="Q369" s="546"/>
    </row>
    <row r="370" spans="1:17" customFormat="1" ht="30" x14ac:dyDescent="0.25">
      <c r="A370" s="546"/>
      <c r="B370" s="546"/>
      <c r="C370" s="546"/>
      <c r="D370" s="547" t="s">
        <v>4879</v>
      </c>
      <c r="E370" s="546" t="s">
        <v>4880</v>
      </c>
      <c r="F370" s="555">
        <v>796</v>
      </c>
      <c r="G370" s="555" t="s">
        <v>17</v>
      </c>
      <c r="H370" s="566">
        <v>168</v>
      </c>
      <c r="I370" s="547" t="s">
        <v>355</v>
      </c>
      <c r="J370" s="547" t="s">
        <v>2789</v>
      </c>
      <c r="K370" s="548">
        <v>363609.12</v>
      </c>
      <c r="L370" s="546"/>
      <c r="M370" s="546"/>
      <c r="N370" s="546"/>
      <c r="O370" s="546"/>
      <c r="P370" s="546"/>
      <c r="Q370" s="546"/>
    </row>
    <row r="371" spans="1:17" customFormat="1" ht="39.75" customHeight="1" x14ac:dyDescent="0.25">
      <c r="A371" s="546"/>
      <c r="B371" s="546"/>
      <c r="C371" s="546"/>
      <c r="D371" s="547" t="s">
        <v>4881</v>
      </c>
      <c r="E371" s="546" t="s">
        <v>4882</v>
      </c>
      <c r="F371" s="555">
        <v>796</v>
      </c>
      <c r="G371" s="555" t="s">
        <v>17</v>
      </c>
      <c r="H371" s="566">
        <v>168</v>
      </c>
      <c r="I371" s="547" t="s">
        <v>355</v>
      </c>
      <c r="J371" s="547" t="s">
        <v>2789</v>
      </c>
      <c r="K371" s="548">
        <v>227082.23999999999</v>
      </c>
      <c r="L371" s="546"/>
      <c r="M371" s="546"/>
      <c r="N371" s="546"/>
      <c r="O371" s="546"/>
      <c r="P371" s="546"/>
      <c r="Q371" s="546"/>
    </row>
    <row r="372" spans="1:17" customFormat="1" ht="30" x14ac:dyDescent="0.25">
      <c r="A372" s="546"/>
      <c r="B372" s="546"/>
      <c r="C372" s="546"/>
      <c r="D372" s="547" t="s">
        <v>4883</v>
      </c>
      <c r="E372" s="546" t="s">
        <v>4884</v>
      </c>
      <c r="F372" s="555">
        <v>796</v>
      </c>
      <c r="G372" s="555" t="s">
        <v>17</v>
      </c>
      <c r="H372" s="566">
        <v>1</v>
      </c>
      <c r="I372" s="547" t="s">
        <v>355</v>
      </c>
      <c r="J372" s="547" t="s">
        <v>2789</v>
      </c>
      <c r="K372" s="548">
        <v>133310.15</v>
      </c>
      <c r="L372" s="546"/>
      <c r="M372" s="546"/>
      <c r="N372" s="546"/>
      <c r="O372" s="546"/>
      <c r="P372" s="546"/>
      <c r="Q372" s="546"/>
    </row>
    <row r="373" spans="1:17" customFormat="1" ht="30" x14ac:dyDescent="0.25">
      <c r="A373" s="546"/>
      <c r="B373" s="546"/>
      <c r="C373" s="546"/>
      <c r="D373" s="547" t="s">
        <v>4885</v>
      </c>
      <c r="E373" s="546" t="s">
        <v>4886</v>
      </c>
      <c r="F373" s="555">
        <v>796</v>
      </c>
      <c r="G373" s="555" t="s">
        <v>17</v>
      </c>
      <c r="H373" s="566">
        <v>168</v>
      </c>
      <c r="I373" s="547" t="s">
        <v>355</v>
      </c>
      <c r="J373" s="547" t="s">
        <v>2789</v>
      </c>
      <c r="K373" s="548">
        <v>388686.48</v>
      </c>
      <c r="L373" s="546"/>
      <c r="M373" s="546"/>
      <c r="N373" s="546"/>
      <c r="O373" s="546"/>
      <c r="P373" s="546"/>
      <c r="Q373" s="546"/>
    </row>
    <row r="374" spans="1:17" customFormat="1" ht="30" x14ac:dyDescent="0.25">
      <c r="A374" s="546"/>
      <c r="B374" s="546"/>
      <c r="C374" s="546"/>
      <c r="D374" s="547" t="s">
        <v>4887</v>
      </c>
      <c r="E374" s="546" t="s">
        <v>4888</v>
      </c>
      <c r="F374" s="555">
        <v>796</v>
      </c>
      <c r="G374" s="555" t="s">
        <v>17</v>
      </c>
      <c r="H374" s="566">
        <v>16</v>
      </c>
      <c r="I374" s="547" t="s">
        <v>355</v>
      </c>
      <c r="J374" s="547" t="s">
        <v>2789</v>
      </c>
      <c r="K374" s="548">
        <v>207909.44</v>
      </c>
      <c r="L374" s="546"/>
      <c r="M374" s="546"/>
      <c r="N374" s="546"/>
      <c r="O374" s="546"/>
      <c r="P374" s="546"/>
      <c r="Q374" s="546"/>
    </row>
    <row r="375" spans="1:17" customFormat="1" ht="30" x14ac:dyDescent="0.25">
      <c r="A375" s="546"/>
      <c r="B375" s="546"/>
      <c r="C375" s="546"/>
      <c r="D375" s="547" t="s">
        <v>4889</v>
      </c>
      <c r="E375" s="546" t="s">
        <v>4890</v>
      </c>
      <c r="F375" s="555">
        <v>796</v>
      </c>
      <c r="G375" s="555" t="s">
        <v>17</v>
      </c>
      <c r="H375" s="566">
        <v>128</v>
      </c>
      <c r="I375" s="547" t="s">
        <v>355</v>
      </c>
      <c r="J375" s="547" t="s">
        <v>2789</v>
      </c>
      <c r="K375" s="548">
        <v>322677.76000000001</v>
      </c>
      <c r="L375" s="546"/>
      <c r="M375" s="546"/>
      <c r="N375" s="546"/>
      <c r="O375" s="546"/>
      <c r="P375" s="546"/>
      <c r="Q375" s="546"/>
    </row>
    <row r="376" spans="1:17" customFormat="1" ht="30" x14ac:dyDescent="0.25">
      <c r="A376" s="546"/>
      <c r="B376" s="546"/>
      <c r="C376" s="546"/>
      <c r="D376" s="547" t="s">
        <v>4891</v>
      </c>
      <c r="E376" s="546" t="s">
        <v>4892</v>
      </c>
      <c r="F376" s="555">
        <v>796</v>
      </c>
      <c r="G376" s="555" t="s">
        <v>17</v>
      </c>
      <c r="H376" s="566">
        <v>48</v>
      </c>
      <c r="I376" s="547" t="s">
        <v>355</v>
      </c>
      <c r="J376" s="547" t="s">
        <v>2789</v>
      </c>
      <c r="K376" s="548">
        <v>150458.88</v>
      </c>
      <c r="L376" s="546"/>
      <c r="M376" s="546"/>
      <c r="N376" s="546"/>
      <c r="O376" s="546"/>
      <c r="P376" s="546"/>
      <c r="Q376" s="546"/>
    </row>
    <row r="377" spans="1:17" customFormat="1" ht="30" x14ac:dyDescent="0.25">
      <c r="A377" s="546"/>
      <c r="B377" s="546"/>
      <c r="C377" s="546"/>
      <c r="D377" s="547" t="s">
        <v>4893</v>
      </c>
      <c r="E377" s="546" t="s">
        <v>4894</v>
      </c>
      <c r="F377" s="555">
        <v>796</v>
      </c>
      <c r="G377" s="555" t="s">
        <v>17</v>
      </c>
      <c r="H377" s="566">
        <v>8</v>
      </c>
      <c r="I377" s="547" t="s">
        <v>355</v>
      </c>
      <c r="J377" s="547" t="s">
        <v>2789</v>
      </c>
      <c r="K377" s="548">
        <v>123657.68</v>
      </c>
      <c r="L377" s="546"/>
      <c r="M377" s="546"/>
      <c r="N377" s="546"/>
      <c r="O377" s="546"/>
      <c r="P377" s="546"/>
      <c r="Q377" s="546"/>
    </row>
    <row r="378" spans="1:17" customFormat="1" ht="30" x14ac:dyDescent="0.25">
      <c r="A378" s="546"/>
      <c r="B378" s="546"/>
      <c r="C378" s="546"/>
      <c r="D378" s="547" t="s">
        <v>4895</v>
      </c>
      <c r="E378" s="546" t="s">
        <v>4896</v>
      </c>
      <c r="F378" s="555">
        <v>796</v>
      </c>
      <c r="G378" s="555" t="s">
        <v>17</v>
      </c>
      <c r="H378" s="566">
        <v>4</v>
      </c>
      <c r="I378" s="547" t="s">
        <v>355</v>
      </c>
      <c r="J378" s="547" t="s">
        <v>2789</v>
      </c>
      <c r="K378" s="548">
        <v>45675.08</v>
      </c>
      <c r="L378" s="546"/>
      <c r="M378" s="546"/>
      <c r="N378" s="546"/>
      <c r="O378" s="546"/>
      <c r="P378" s="546"/>
      <c r="Q378" s="546"/>
    </row>
    <row r="379" spans="1:17" customFormat="1" ht="30" x14ac:dyDescent="0.25">
      <c r="A379" s="546"/>
      <c r="B379" s="546"/>
      <c r="C379" s="546"/>
      <c r="D379" s="547" t="s">
        <v>4897</v>
      </c>
      <c r="E379" s="546" t="s">
        <v>4898</v>
      </c>
      <c r="F379" s="555">
        <v>796</v>
      </c>
      <c r="G379" s="555" t="s">
        <v>17</v>
      </c>
      <c r="H379" s="566">
        <v>1</v>
      </c>
      <c r="I379" s="547" t="s">
        <v>355</v>
      </c>
      <c r="J379" s="547" t="s">
        <v>2789</v>
      </c>
      <c r="K379" s="548">
        <v>156902.29999999999</v>
      </c>
      <c r="L379" s="546"/>
      <c r="M379" s="546"/>
      <c r="N379" s="546"/>
      <c r="O379" s="546"/>
      <c r="P379" s="546"/>
      <c r="Q379" s="546"/>
    </row>
    <row r="380" spans="1:17" customFormat="1" ht="30" x14ac:dyDescent="0.25">
      <c r="A380" s="546"/>
      <c r="B380" s="546"/>
      <c r="C380" s="546"/>
      <c r="D380" s="547" t="s">
        <v>4899</v>
      </c>
      <c r="E380" s="546" t="s">
        <v>4900</v>
      </c>
      <c r="F380" s="555">
        <v>796</v>
      </c>
      <c r="G380" s="555" t="s">
        <v>17</v>
      </c>
      <c r="H380" s="566">
        <v>1</v>
      </c>
      <c r="I380" s="547" t="s">
        <v>355</v>
      </c>
      <c r="J380" s="547" t="s">
        <v>2789</v>
      </c>
      <c r="K380" s="548">
        <v>25565.759999999998</v>
      </c>
      <c r="L380" s="546"/>
      <c r="M380" s="546"/>
      <c r="N380" s="546"/>
      <c r="O380" s="546"/>
      <c r="P380" s="546"/>
      <c r="Q380" s="546"/>
    </row>
    <row r="381" spans="1:17" customFormat="1" ht="40.5" customHeight="1" x14ac:dyDescent="0.25">
      <c r="A381" s="546"/>
      <c r="B381" s="546"/>
      <c r="C381" s="546"/>
      <c r="D381" s="547" t="s">
        <v>4901</v>
      </c>
      <c r="E381" s="546" t="s">
        <v>4902</v>
      </c>
      <c r="F381" s="555">
        <v>796</v>
      </c>
      <c r="G381" s="555" t="s">
        <v>17</v>
      </c>
      <c r="H381" s="566">
        <v>4</v>
      </c>
      <c r="I381" s="547" t="s">
        <v>355</v>
      </c>
      <c r="J381" s="547" t="s">
        <v>2789</v>
      </c>
      <c r="K381" s="548">
        <v>10946.08</v>
      </c>
      <c r="L381" s="546"/>
      <c r="M381" s="546"/>
      <c r="N381" s="546"/>
      <c r="O381" s="546"/>
      <c r="P381" s="546"/>
      <c r="Q381" s="546"/>
    </row>
    <row r="382" spans="1:17" customFormat="1" ht="30" x14ac:dyDescent="0.25">
      <c r="A382" s="546"/>
      <c r="B382" s="546"/>
      <c r="C382" s="546"/>
      <c r="D382" s="547" t="s">
        <v>4903</v>
      </c>
      <c r="E382" s="546" t="s">
        <v>4904</v>
      </c>
      <c r="F382" s="555">
        <v>796</v>
      </c>
      <c r="G382" s="555" t="s">
        <v>17</v>
      </c>
      <c r="H382" s="566">
        <v>6</v>
      </c>
      <c r="I382" s="547" t="s">
        <v>355</v>
      </c>
      <c r="J382" s="547" t="s">
        <v>2789</v>
      </c>
      <c r="K382" s="548">
        <v>21892.2</v>
      </c>
      <c r="L382" s="546"/>
      <c r="M382" s="546"/>
      <c r="N382" s="546"/>
      <c r="O382" s="546"/>
      <c r="P382" s="546"/>
      <c r="Q382" s="546"/>
    </row>
    <row r="383" spans="1:17" customFormat="1" ht="30" x14ac:dyDescent="0.25">
      <c r="A383" s="546"/>
      <c r="B383" s="546"/>
      <c r="C383" s="546"/>
      <c r="D383" s="547" t="s">
        <v>4905</v>
      </c>
      <c r="E383" s="546" t="s">
        <v>4906</v>
      </c>
      <c r="F383" s="555">
        <v>796</v>
      </c>
      <c r="G383" s="555" t="s">
        <v>17</v>
      </c>
      <c r="H383" s="566">
        <v>2</v>
      </c>
      <c r="I383" s="547" t="s">
        <v>355</v>
      </c>
      <c r="J383" s="547" t="s">
        <v>2789</v>
      </c>
      <c r="K383" s="548">
        <v>7297.4</v>
      </c>
      <c r="L383" s="546"/>
      <c r="M383" s="546"/>
      <c r="N383" s="546"/>
      <c r="O383" s="546"/>
      <c r="P383" s="546"/>
      <c r="Q383" s="546"/>
    </row>
    <row r="384" spans="1:17" customFormat="1" ht="30" x14ac:dyDescent="0.25">
      <c r="A384" s="546"/>
      <c r="B384" s="546"/>
      <c r="C384" s="546"/>
      <c r="D384" s="547" t="s">
        <v>4907</v>
      </c>
      <c r="E384" s="546" t="s">
        <v>4908</v>
      </c>
      <c r="F384" s="555">
        <v>796</v>
      </c>
      <c r="G384" s="555" t="s">
        <v>17</v>
      </c>
      <c r="H384" s="566">
        <v>1</v>
      </c>
      <c r="I384" s="547" t="s">
        <v>355</v>
      </c>
      <c r="J384" s="547" t="s">
        <v>2789</v>
      </c>
      <c r="K384" s="548">
        <v>17455.7</v>
      </c>
      <c r="L384" s="546"/>
      <c r="M384" s="546"/>
      <c r="N384" s="546"/>
      <c r="O384" s="546"/>
      <c r="P384" s="546"/>
      <c r="Q384" s="546"/>
    </row>
    <row r="385" spans="1:17" customFormat="1" ht="30" x14ac:dyDescent="0.25">
      <c r="A385" s="546"/>
      <c r="B385" s="546"/>
      <c r="C385" s="546"/>
      <c r="D385" s="547" t="s">
        <v>4909</v>
      </c>
      <c r="E385" s="546" t="s">
        <v>4910</v>
      </c>
      <c r="F385" s="555">
        <v>796</v>
      </c>
      <c r="G385" s="555" t="s">
        <v>17</v>
      </c>
      <c r="H385" s="566">
        <v>1</v>
      </c>
      <c r="I385" s="547" t="s">
        <v>355</v>
      </c>
      <c r="J385" s="547" t="s">
        <v>2789</v>
      </c>
      <c r="K385" s="548">
        <v>26560.86</v>
      </c>
      <c r="L385" s="546"/>
      <c r="M385" s="546"/>
      <c r="N385" s="546"/>
      <c r="O385" s="546"/>
      <c r="P385" s="546"/>
      <c r="Q385" s="546"/>
    </row>
    <row r="386" spans="1:17" customFormat="1" ht="30" x14ac:dyDescent="0.25">
      <c r="A386" s="546"/>
      <c r="B386" s="546"/>
      <c r="C386" s="546"/>
      <c r="D386" s="547" t="s">
        <v>4911</v>
      </c>
      <c r="E386" s="546" t="s">
        <v>4912</v>
      </c>
      <c r="F386" s="555">
        <v>796</v>
      </c>
      <c r="G386" s="555" t="s">
        <v>17</v>
      </c>
      <c r="H386" s="566">
        <v>1</v>
      </c>
      <c r="I386" s="547" t="s">
        <v>355</v>
      </c>
      <c r="J386" s="547" t="s">
        <v>2789</v>
      </c>
      <c r="K386" s="548">
        <v>39463.99</v>
      </c>
      <c r="L386" s="546"/>
      <c r="M386" s="546"/>
      <c r="N386" s="546"/>
      <c r="O386" s="546"/>
      <c r="P386" s="546"/>
      <c r="Q386" s="546"/>
    </row>
    <row r="387" spans="1:17" customFormat="1" ht="30" x14ac:dyDescent="0.25">
      <c r="A387" s="546"/>
      <c r="B387" s="546"/>
      <c r="C387" s="546"/>
      <c r="D387" s="547" t="s">
        <v>4913</v>
      </c>
      <c r="E387" s="546" t="s">
        <v>4914</v>
      </c>
      <c r="F387" s="555">
        <v>796</v>
      </c>
      <c r="G387" s="555" t="s">
        <v>17</v>
      </c>
      <c r="H387" s="566">
        <v>1</v>
      </c>
      <c r="I387" s="547" t="s">
        <v>355</v>
      </c>
      <c r="J387" s="547" t="s">
        <v>2789</v>
      </c>
      <c r="K387" s="548">
        <v>28276.799999999999</v>
      </c>
      <c r="L387" s="546"/>
      <c r="M387" s="546"/>
      <c r="N387" s="546"/>
      <c r="O387" s="546"/>
      <c r="P387" s="546"/>
      <c r="Q387" s="546"/>
    </row>
    <row r="388" spans="1:17" customFormat="1" ht="30" x14ac:dyDescent="0.25">
      <c r="A388" s="546"/>
      <c r="B388" s="546"/>
      <c r="C388" s="546"/>
      <c r="D388" s="547" t="s">
        <v>4915</v>
      </c>
      <c r="E388" s="546" t="s">
        <v>4916</v>
      </c>
      <c r="F388" s="555">
        <v>796</v>
      </c>
      <c r="G388" s="555" t="s">
        <v>17</v>
      </c>
      <c r="H388" s="566">
        <v>1</v>
      </c>
      <c r="I388" s="547" t="s">
        <v>355</v>
      </c>
      <c r="J388" s="547" t="s">
        <v>2789</v>
      </c>
      <c r="K388" s="548">
        <v>53120.23</v>
      </c>
      <c r="L388" s="546"/>
      <c r="M388" s="546"/>
      <c r="N388" s="546"/>
      <c r="O388" s="546"/>
      <c r="P388" s="546"/>
      <c r="Q388" s="546"/>
    </row>
    <row r="389" spans="1:17" s="551" customFormat="1" ht="28.5" x14ac:dyDescent="0.25">
      <c r="A389" s="544"/>
      <c r="B389" s="529" t="s">
        <v>4917</v>
      </c>
      <c r="C389" s="529" t="s">
        <v>4918</v>
      </c>
      <c r="D389" s="529" t="s">
        <v>4919</v>
      </c>
      <c r="E389" s="529" t="s">
        <v>310</v>
      </c>
      <c r="F389" s="554">
        <v>796</v>
      </c>
      <c r="G389" s="554" t="s">
        <v>17</v>
      </c>
      <c r="H389" s="565">
        <v>1</v>
      </c>
      <c r="I389" s="529" t="s">
        <v>355</v>
      </c>
      <c r="J389" s="529" t="s">
        <v>2789</v>
      </c>
      <c r="K389" s="545">
        <f>SUM(K390:K394)</f>
        <v>3940000</v>
      </c>
      <c r="L389" s="529"/>
      <c r="M389" s="529"/>
      <c r="N389" s="529"/>
      <c r="O389" s="529"/>
      <c r="P389" s="544"/>
      <c r="Q389" s="529"/>
    </row>
    <row r="390" spans="1:17" customFormat="1" x14ac:dyDescent="0.25">
      <c r="A390" s="546"/>
      <c r="B390" s="546"/>
      <c r="C390" s="546"/>
      <c r="D390" s="547" t="s">
        <v>4920</v>
      </c>
      <c r="E390" s="546" t="s">
        <v>310</v>
      </c>
      <c r="F390" s="555">
        <v>796</v>
      </c>
      <c r="G390" s="555" t="s">
        <v>17</v>
      </c>
      <c r="H390" s="566">
        <v>1</v>
      </c>
      <c r="I390" s="547" t="s">
        <v>355</v>
      </c>
      <c r="J390" s="547" t="s">
        <v>2789</v>
      </c>
      <c r="K390" s="548">
        <v>884004</v>
      </c>
      <c r="L390" s="546"/>
      <c r="M390" s="546"/>
      <c r="N390" s="546"/>
      <c r="O390" s="546"/>
      <c r="P390" s="546"/>
      <c r="Q390" s="546"/>
    </row>
    <row r="391" spans="1:17" customFormat="1" ht="42" customHeight="1" x14ac:dyDescent="0.25">
      <c r="A391" s="546"/>
      <c r="B391" s="546"/>
      <c r="C391" s="546"/>
      <c r="D391" s="547" t="s">
        <v>4921</v>
      </c>
      <c r="E391" s="546" t="s">
        <v>310</v>
      </c>
      <c r="F391" s="555">
        <v>796</v>
      </c>
      <c r="G391" s="555" t="s">
        <v>17</v>
      </c>
      <c r="H391" s="566">
        <v>1</v>
      </c>
      <c r="I391" s="547" t="s">
        <v>355</v>
      </c>
      <c r="J391" s="547" t="s">
        <v>2789</v>
      </c>
      <c r="K391" s="548">
        <v>87188</v>
      </c>
      <c r="L391" s="546"/>
      <c r="M391" s="546"/>
      <c r="N391" s="546"/>
      <c r="O391" s="546"/>
      <c r="P391" s="546"/>
      <c r="Q391" s="546"/>
    </row>
    <row r="392" spans="1:17" customFormat="1" ht="39" customHeight="1" x14ac:dyDescent="0.25">
      <c r="A392" s="546"/>
      <c r="B392" s="546"/>
      <c r="C392" s="546"/>
      <c r="D392" s="547" t="s">
        <v>4922</v>
      </c>
      <c r="E392" s="546" t="s">
        <v>310</v>
      </c>
      <c r="F392" s="555">
        <v>796</v>
      </c>
      <c r="G392" s="555" t="s">
        <v>17</v>
      </c>
      <c r="H392" s="566">
        <v>1</v>
      </c>
      <c r="I392" s="547" t="s">
        <v>355</v>
      </c>
      <c r="J392" s="547" t="s">
        <v>2789</v>
      </c>
      <c r="K392" s="548">
        <v>885766</v>
      </c>
      <c r="L392" s="546"/>
      <c r="M392" s="546"/>
      <c r="N392" s="546"/>
      <c r="O392" s="546"/>
      <c r="P392" s="546"/>
      <c r="Q392" s="546"/>
    </row>
    <row r="393" spans="1:17" customFormat="1" ht="39.75" customHeight="1" x14ac:dyDescent="0.25">
      <c r="A393" s="546"/>
      <c r="B393" s="546"/>
      <c r="C393" s="546"/>
      <c r="D393" s="547" t="s">
        <v>4923</v>
      </c>
      <c r="E393" s="546" t="s">
        <v>310</v>
      </c>
      <c r="F393" s="555">
        <v>796</v>
      </c>
      <c r="G393" s="555" t="s">
        <v>17</v>
      </c>
      <c r="H393" s="566">
        <v>1</v>
      </c>
      <c r="I393" s="547" t="s">
        <v>355</v>
      </c>
      <c r="J393" s="547" t="s">
        <v>2789</v>
      </c>
      <c r="K393" s="548">
        <v>1092356</v>
      </c>
      <c r="L393" s="546"/>
      <c r="M393" s="546"/>
      <c r="N393" s="546"/>
      <c r="O393" s="546"/>
      <c r="P393" s="546"/>
      <c r="Q393" s="546"/>
    </row>
    <row r="394" spans="1:17" customFormat="1" ht="39" customHeight="1" x14ac:dyDescent="0.25">
      <c r="A394" s="546"/>
      <c r="B394" s="546"/>
      <c r="C394" s="546"/>
      <c r="D394" s="547" t="s">
        <v>4924</v>
      </c>
      <c r="E394" s="546" t="s">
        <v>310</v>
      </c>
      <c r="F394" s="555">
        <v>796</v>
      </c>
      <c r="G394" s="555" t="s">
        <v>17</v>
      </c>
      <c r="H394" s="566">
        <v>1</v>
      </c>
      <c r="I394" s="547" t="s">
        <v>355</v>
      </c>
      <c r="J394" s="547" t="s">
        <v>2789</v>
      </c>
      <c r="K394" s="548">
        <v>990686</v>
      </c>
      <c r="L394" s="546"/>
      <c r="M394" s="546"/>
      <c r="N394" s="546"/>
      <c r="O394" s="546"/>
      <c r="P394" s="546"/>
      <c r="Q394" s="546"/>
    </row>
    <row r="395" spans="1:17" customFormat="1" ht="39" customHeight="1" x14ac:dyDescent="0.25">
      <c r="A395" s="544"/>
      <c r="B395" s="529" t="s">
        <v>4837</v>
      </c>
      <c r="C395" s="529" t="s">
        <v>3137</v>
      </c>
      <c r="D395" s="529" t="s">
        <v>4840</v>
      </c>
      <c r="E395" s="529" t="s">
        <v>4925</v>
      </c>
      <c r="F395" s="554">
        <v>796</v>
      </c>
      <c r="G395" s="554" t="s">
        <v>17</v>
      </c>
      <c r="H395" s="565"/>
      <c r="I395" s="529" t="s">
        <v>355</v>
      </c>
      <c r="J395" s="529" t="s">
        <v>2789</v>
      </c>
      <c r="K395" s="545">
        <f>SUM(K396:K438)</f>
        <v>10030000.000000006</v>
      </c>
      <c r="L395" s="529"/>
      <c r="M395" s="529"/>
      <c r="N395" s="529"/>
      <c r="O395" s="529"/>
      <c r="P395" s="544"/>
      <c r="Q395" s="529"/>
    </row>
    <row r="396" spans="1:17" customFormat="1" ht="39" customHeight="1" x14ac:dyDescent="0.25">
      <c r="A396" s="546"/>
      <c r="B396" s="546"/>
      <c r="C396" s="546"/>
      <c r="D396" s="547" t="s">
        <v>4841</v>
      </c>
      <c r="E396" s="547" t="s">
        <v>4842</v>
      </c>
      <c r="F396" s="555">
        <v>796</v>
      </c>
      <c r="G396" s="555" t="s">
        <v>17</v>
      </c>
      <c r="H396" s="566">
        <v>1</v>
      </c>
      <c r="I396" s="547" t="s">
        <v>355</v>
      </c>
      <c r="J396" s="547" t="s">
        <v>2789</v>
      </c>
      <c r="K396" s="548">
        <v>634138.54</v>
      </c>
      <c r="L396" s="546"/>
      <c r="M396" s="546"/>
      <c r="N396" s="546"/>
      <c r="O396" s="546"/>
      <c r="P396" s="546"/>
      <c r="Q396" s="546"/>
    </row>
    <row r="397" spans="1:17" customFormat="1" ht="39" customHeight="1" x14ac:dyDescent="0.25">
      <c r="A397" s="546"/>
      <c r="B397" s="546"/>
      <c r="C397" s="546"/>
      <c r="D397" s="547" t="s">
        <v>4843</v>
      </c>
      <c r="E397" s="547" t="s">
        <v>4844</v>
      </c>
      <c r="F397" s="555">
        <v>796</v>
      </c>
      <c r="G397" s="555" t="s">
        <v>17</v>
      </c>
      <c r="H397" s="566">
        <v>1</v>
      </c>
      <c r="I397" s="547" t="s">
        <v>355</v>
      </c>
      <c r="J397" s="547" t="s">
        <v>2789</v>
      </c>
      <c r="K397" s="548">
        <v>173299.96</v>
      </c>
      <c r="L397" s="546"/>
      <c r="M397" s="546"/>
      <c r="N397" s="546"/>
      <c r="O397" s="546"/>
      <c r="P397" s="546"/>
      <c r="Q397" s="546"/>
    </row>
    <row r="398" spans="1:17" customFormat="1" ht="39" customHeight="1" x14ac:dyDescent="0.25">
      <c r="A398" s="546"/>
      <c r="B398" s="546"/>
      <c r="C398" s="546"/>
      <c r="D398" s="547" t="s">
        <v>4845</v>
      </c>
      <c r="E398" s="547" t="s">
        <v>4846</v>
      </c>
      <c r="F398" s="555">
        <v>796</v>
      </c>
      <c r="G398" s="555" t="s">
        <v>17</v>
      </c>
      <c r="H398" s="566">
        <v>1</v>
      </c>
      <c r="I398" s="547" t="s">
        <v>355</v>
      </c>
      <c r="J398" s="547" t="s">
        <v>2789</v>
      </c>
      <c r="K398" s="548">
        <v>334106.92</v>
      </c>
      <c r="L398" s="546"/>
      <c r="M398" s="546"/>
      <c r="N398" s="546"/>
      <c r="O398" s="546"/>
      <c r="P398" s="546"/>
      <c r="Q398" s="546"/>
    </row>
    <row r="399" spans="1:17" customFormat="1" ht="39" customHeight="1" x14ac:dyDescent="0.25">
      <c r="A399" s="546"/>
      <c r="B399" s="546"/>
      <c r="C399" s="546"/>
      <c r="D399" s="547" t="s">
        <v>4847</v>
      </c>
      <c r="E399" s="547" t="s">
        <v>4848</v>
      </c>
      <c r="F399" s="555">
        <v>796</v>
      </c>
      <c r="G399" s="555" t="s">
        <v>17</v>
      </c>
      <c r="H399" s="566">
        <v>1</v>
      </c>
      <c r="I399" s="547" t="s">
        <v>355</v>
      </c>
      <c r="J399" s="547" t="s">
        <v>2789</v>
      </c>
      <c r="K399" s="548">
        <v>326899.48</v>
      </c>
      <c r="L399" s="546"/>
      <c r="M399" s="546"/>
      <c r="N399" s="546"/>
      <c r="O399" s="546"/>
      <c r="P399" s="546"/>
      <c r="Q399" s="546"/>
    </row>
    <row r="400" spans="1:17" customFormat="1" ht="39" customHeight="1" x14ac:dyDescent="0.25">
      <c r="A400" s="546"/>
      <c r="B400" s="546"/>
      <c r="C400" s="546"/>
      <c r="D400" s="547" t="s">
        <v>4849</v>
      </c>
      <c r="E400" s="547" t="s">
        <v>4850</v>
      </c>
      <c r="F400" s="555">
        <v>796</v>
      </c>
      <c r="G400" s="555" t="s">
        <v>17</v>
      </c>
      <c r="H400" s="566">
        <v>1</v>
      </c>
      <c r="I400" s="547" t="s">
        <v>355</v>
      </c>
      <c r="J400" s="547" t="s">
        <v>2789</v>
      </c>
      <c r="K400" s="548">
        <v>102866.83</v>
      </c>
      <c r="L400" s="546"/>
      <c r="M400" s="546"/>
      <c r="N400" s="546"/>
      <c r="O400" s="546"/>
      <c r="P400" s="546"/>
      <c r="Q400" s="546"/>
    </row>
    <row r="401" spans="1:17" customFormat="1" ht="39" customHeight="1" x14ac:dyDescent="0.25">
      <c r="A401" s="546"/>
      <c r="B401" s="546"/>
      <c r="C401" s="546"/>
      <c r="D401" s="547" t="s">
        <v>4851</v>
      </c>
      <c r="E401" s="547" t="s">
        <v>4852</v>
      </c>
      <c r="F401" s="555">
        <v>796</v>
      </c>
      <c r="G401" s="555" t="s">
        <v>17</v>
      </c>
      <c r="H401" s="566">
        <v>1</v>
      </c>
      <c r="I401" s="547" t="s">
        <v>355</v>
      </c>
      <c r="J401" s="547" t="s">
        <v>2789</v>
      </c>
      <c r="K401" s="548">
        <v>102866.83</v>
      </c>
      <c r="L401" s="546"/>
      <c r="M401" s="546"/>
      <c r="N401" s="546"/>
      <c r="O401" s="546"/>
      <c r="P401" s="546"/>
      <c r="Q401" s="546"/>
    </row>
    <row r="402" spans="1:17" customFormat="1" ht="39" customHeight="1" x14ac:dyDescent="0.25">
      <c r="A402" s="546"/>
      <c r="B402" s="546"/>
      <c r="C402" s="546"/>
      <c r="D402" s="547" t="s">
        <v>4853</v>
      </c>
      <c r="E402" s="547" t="s">
        <v>4854</v>
      </c>
      <c r="F402" s="555">
        <v>796</v>
      </c>
      <c r="G402" s="555" t="s">
        <v>17</v>
      </c>
      <c r="H402" s="566">
        <v>1</v>
      </c>
      <c r="I402" s="547" t="s">
        <v>355</v>
      </c>
      <c r="J402" s="547" t="s">
        <v>2789</v>
      </c>
      <c r="K402" s="548">
        <v>29070.19</v>
      </c>
      <c r="L402" s="546"/>
      <c r="M402" s="546"/>
      <c r="N402" s="546"/>
      <c r="O402" s="546"/>
      <c r="P402" s="546"/>
      <c r="Q402" s="546"/>
    </row>
    <row r="403" spans="1:17" customFormat="1" ht="39" customHeight="1" x14ac:dyDescent="0.25">
      <c r="A403" s="546"/>
      <c r="B403" s="546"/>
      <c r="C403" s="546"/>
      <c r="D403" s="547" t="s">
        <v>4855</v>
      </c>
      <c r="E403" s="547" t="s">
        <v>4856</v>
      </c>
      <c r="F403" s="555">
        <v>796</v>
      </c>
      <c r="G403" s="555" t="s">
        <v>17</v>
      </c>
      <c r="H403" s="566">
        <v>1</v>
      </c>
      <c r="I403" s="547" t="s">
        <v>355</v>
      </c>
      <c r="J403" s="547" t="s">
        <v>2789</v>
      </c>
      <c r="K403" s="548">
        <v>836068.32</v>
      </c>
      <c r="L403" s="546"/>
      <c r="M403" s="546"/>
      <c r="N403" s="546"/>
      <c r="O403" s="546"/>
      <c r="P403" s="546"/>
      <c r="Q403" s="546"/>
    </row>
    <row r="404" spans="1:17" customFormat="1" ht="39" customHeight="1" x14ac:dyDescent="0.25">
      <c r="A404" s="546"/>
      <c r="B404" s="546"/>
      <c r="C404" s="546"/>
      <c r="D404" s="547" t="s">
        <v>4857</v>
      </c>
      <c r="E404" s="547" t="s">
        <v>4858</v>
      </c>
      <c r="F404" s="555">
        <v>796</v>
      </c>
      <c r="G404" s="555" t="s">
        <v>17</v>
      </c>
      <c r="H404" s="566">
        <v>1</v>
      </c>
      <c r="I404" s="547" t="s">
        <v>355</v>
      </c>
      <c r="J404" s="547" t="s">
        <v>2789</v>
      </c>
      <c r="K404" s="548">
        <v>18098.8</v>
      </c>
      <c r="L404" s="546"/>
      <c r="M404" s="546"/>
      <c r="N404" s="546"/>
      <c r="O404" s="546"/>
      <c r="P404" s="546"/>
      <c r="Q404" s="546"/>
    </row>
    <row r="405" spans="1:17" customFormat="1" ht="39" customHeight="1" x14ac:dyDescent="0.25">
      <c r="A405" s="546"/>
      <c r="B405" s="546"/>
      <c r="C405" s="546"/>
      <c r="D405" s="547" t="s">
        <v>4859</v>
      </c>
      <c r="E405" s="547" t="s">
        <v>4860</v>
      </c>
      <c r="F405" s="555">
        <v>796</v>
      </c>
      <c r="G405" s="555" t="s">
        <v>17</v>
      </c>
      <c r="H405" s="566">
        <v>1</v>
      </c>
      <c r="I405" s="547" t="s">
        <v>355</v>
      </c>
      <c r="J405" s="547" t="s">
        <v>2789</v>
      </c>
      <c r="K405" s="548">
        <v>518938.56</v>
      </c>
      <c r="L405" s="546"/>
      <c r="M405" s="546"/>
      <c r="N405" s="546"/>
      <c r="O405" s="546"/>
      <c r="P405" s="546"/>
      <c r="Q405" s="546"/>
    </row>
    <row r="406" spans="1:17" customFormat="1" ht="39" customHeight="1" x14ac:dyDescent="0.25">
      <c r="A406" s="546"/>
      <c r="B406" s="546"/>
      <c r="C406" s="546"/>
      <c r="D406" s="547" t="s">
        <v>4861</v>
      </c>
      <c r="E406" s="547" t="s">
        <v>4862</v>
      </c>
      <c r="F406" s="555">
        <v>796</v>
      </c>
      <c r="G406" s="555" t="s">
        <v>17</v>
      </c>
      <c r="H406" s="566">
        <v>1</v>
      </c>
      <c r="I406" s="547" t="s">
        <v>355</v>
      </c>
      <c r="J406" s="547" t="s">
        <v>2789</v>
      </c>
      <c r="K406" s="548">
        <v>30591.77</v>
      </c>
      <c r="L406" s="546"/>
      <c r="M406" s="546"/>
      <c r="N406" s="546"/>
      <c r="O406" s="546"/>
      <c r="P406" s="546"/>
      <c r="Q406" s="546"/>
    </row>
    <row r="407" spans="1:17" customFormat="1" ht="39" customHeight="1" x14ac:dyDescent="0.25">
      <c r="A407" s="546"/>
      <c r="B407" s="546"/>
      <c r="C407" s="546"/>
      <c r="D407" s="547" t="s">
        <v>4863</v>
      </c>
      <c r="E407" s="547" t="s">
        <v>4864</v>
      </c>
      <c r="F407" s="555">
        <v>796</v>
      </c>
      <c r="G407" s="555" t="s">
        <v>17</v>
      </c>
      <c r="H407" s="566">
        <v>1</v>
      </c>
      <c r="I407" s="547" t="s">
        <v>355</v>
      </c>
      <c r="J407" s="547" t="s">
        <v>2789</v>
      </c>
      <c r="K407" s="548">
        <v>876430.08</v>
      </c>
      <c r="L407" s="546"/>
      <c r="M407" s="546"/>
      <c r="N407" s="546"/>
      <c r="O407" s="546"/>
      <c r="P407" s="546"/>
      <c r="Q407" s="546"/>
    </row>
    <row r="408" spans="1:17" customFormat="1" ht="39" customHeight="1" x14ac:dyDescent="0.25">
      <c r="A408" s="546"/>
      <c r="B408" s="546"/>
      <c r="C408" s="546"/>
      <c r="D408" s="547" t="s">
        <v>4865</v>
      </c>
      <c r="E408" s="547" t="s">
        <v>4866</v>
      </c>
      <c r="F408" s="555">
        <v>796</v>
      </c>
      <c r="G408" s="555" t="s">
        <v>17</v>
      </c>
      <c r="H408" s="566">
        <v>1</v>
      </c>
      <c r="I408" s="547" t="s">
        <v>355</v>
      </c>
      <c r="J408" s="547" t="s">
        <v>2789</v>
      </c>
      <c r="K408" s="548">
        <v>109713.94</v>
      </c>
      <c r="L408" s="546"/>
      <c r="M408" s="546"/>
      <c r="N408" s="546"/>
      <c r="O408" s="546"/>
      <c r="P408" s="546"/>
      <c r="Q408" s="546"/>
    </row>
    <row r="409" spans="1:17" customFormat="1" ht="39" customHeight="1" x14ac:dyDescent="0.25">
      <c r="A409" s="546"/>
      <c r="B409" s="546"/>
      <c r="C409" s="546"/>
      <c r="D409" s="547" t="s">
        <v>4845</v>
      </c>
      <c r="E409" s="547" t="s">
        <v>4846</v>
      </c>
      <c r="F409" s="555">
        <v>796</v>
      </c>
      <c r="G409" s="555" t="s">
        <v>17</v>
      </c>
      <c r="H409" s="566">
        <v>1</v>
      </c>
      <c r="I409" s="547" t="s">
        <v>355</v>
      </c>
      <c r="J409" s="547" t="s">
        <v>2789</v>
      </c>
      <c r="K409" s="548">
        <v>286377.36</v>
      </c>
      <c r="L409" s="546"/>
      <c r="M409" s="546"/>
      <c r="N409" s="546"/>
      <c r="O409" s="546"/>
      <c r="P409" s="546"/>
      <c r="Q409" s="546"/>
    </row>
    <row r="410" spans="1:17" customFormat="1" ht="39" customHeight="1" x14ac:dyDescent="0.25">
      <c r="A410" s="546"/>
      <c r="B410" s="546"/>
      <c r="C410" s="546"/>
      <c r="D410" s="547" t="s">
        <v>4847</v>
      </c>
      <c r="E410" s="547" t="s">
        <v>4848</v>
      </c>
      <c r="F410" s="555">
        <v>796</v>
      </c>
      <c r="G410" s="555" t="s">
        <v>17</v>
      </c>
      <c r="H410" s="566">
        <v>1</v>
      </c>
      <c r="I410" s="547" t="s">
        <v>355</v>
      </c>
      <c r="J410" s="547" t="s">
        <v>2789</v>
      </c>
      <c r="K410" s="548">
        <v>653798.96</v>
      </c>
      <c r="L410" s="546"/>
      <c r="M410" s="546"/>
      <c r="N410" s="546"/>
      <c r="O410" s="546"/>
      <c r="P410" s="546"/>
      <c r="Q410" s="546"/>
    </row>
    <row r="411" spans="1:17" customFormat="1" ht="39" customHeight="1" x14ac:dyDescent="0.25">
      <c r="A411" s="546"/>
      <c r="B411" s="546"/>
      <c r="C411" s="546"/>
      <c r="D411" s="547" t="s">
        <v>4865</v>
      </c>
      <c r="E411" s="547" t="s">
        <v>4866</v>
      </c>
      <c r="F411" s="555">
        <v>796</v>
      </c>
      <c r="G411" s="555" t="s">
        <v>17</v>
      </c>
      <c r="H411" s="566">
        <v>1</v>
      </c>
      <c r="I411" s="547" t="s">
        <v>355</v>
      </c>
      <c r="J411" s="547" t="s">
        <v>2789</v>
      </c>
      <c r="K411" s="548">
        <v>109713.94</v>
      </c>
      <c r="L411" s="546"/>
      <c r="M411" s="546"/>
      <c r="N411" s="546"/>
      <c r="O411" s="546"/>
      <c r="P411" s="546"/>
      <c r="Q411" s="546"/>
    </row>
    <row r="412" spans="1:17" customFormat="1" ht="39" customHeight="1" x14ac:dyDescent="0.25">
      <c r="A412" s="546"/>
      <c r="B412" s="546"/>
      <c r="C412" s="546"/>
      <c r="D412" s="547" t="s">
        <v>4845</v>
      </c>
      <c r="E412" s="547" t="s">
        <v>4846</v>
      </c>
      <c r="F412" s="555">
        <v>796</v>
      </c>
      <c r="G412" s="555" t="s">
        <v>17</v>
      </c>
      <c r="H412" s="566">
        <v>1</v>
      </c>
      <c r="I412" s="547" t="s">
        <v>355</v>
      </c>
      <c r="J412" s="547" t="s">
        <v>2789</v>
      </c>
      <c r="K412" s="548">
        <v>334106.92</v>
      </c>
      <c r="L412" s="546"/>
      <c r="M412" s="546"/>
      <c r="N412" s="546"/>
      <c r="O412" s="546"/>
      <c r="P412" s="546"/>
      <c r="Q412" s="546"/>
    </row>
    <row r="413" spans="1:17" customFormat="1" ht="39" customHeight="1" x14ac:dyDescent="0.25">
      <c r="A413" s="546"/>
      <c r="B413" s="546"/>
      <c r="C413" s="546"/>
      <c r="D413" s="547" t="s">
        <v>4847</v>
      </c>
      <c r="E413" s="547" t="s">
        <v>4848</v>
      </c>
      <c r="F413" s="555">
        <v>796</v>
      </c>
      <c r="G413" s="555" t="s">
        <v>17</v>
      </c>
      <c r="H413" s="566">
        <v>1</v>
      </c>
      <c r="I413" s="547" t="s">
        <v>355</v>
      </c>
      <c r="J413" s="547" t="s">
        <v>2789</v>
      </c>
      <c r="K413" s="548">
        <v>326899.48</v>
      </c>
      <c r="L413" s="546"/>
      <c r="M413" s="546"/>
      <c r="N413" s="546"/>
      <c r="O413" s="546"/>
      <c r="P413" s="546"/>
      <c r="Q413" s="546"/>
    </row>
    <row r="414" spans="1:17" customFormat="1" ht="39" customHeight="1" x14ac:dyDescent="0.25">
      <c r="A414" s="546"/>
      <c r="B414" s="546"/>
      <c r="C414" s="546"/>
      <c r="D414" s="547" t="s">
        <v>4867</v>
      </c>
      <c r="E414" s="547" t="s">
        <v>4868</v>
      </c>
      <c r="F414" s="555">
        <v>796</v>
      </c>
      <c r="G414" s="555" t="s">
        <v>17</v>
      </c>
      <c r="H414" s="566">
        <v>1</v>
      </c>
      <c r="I414" s="547" t="s">
        <v>355</v>
      </c>
      <c r="J414" s="547" t="s">
        <v>2789</v>
      </c>
      <c r="K414" s="548">
        <v>109713.94</v>
      </c>
      <c r="L414" s="546"/>
      <c r="M414" s="546"/>
      <c r="N414" s="546"/>
      <c r="O414" s="546"/>
      <c r="P414" s="546"/>
      <c r="Q414" s="546"/>
    </row>
    <row r="415" spans="1:17" customFormat="1" ht="39" customHeight="1" x14ac:dyDescent="0.25">
      <c r="A415" s="546"/>
      <c r="B415" s="546"/>
      <c r="C415" s="546"/>
      <c r="D415" s="547" t="s">
        <v>4869</v>
      </c>
      <c r="E415" s="547" t="s">
        <v>4870</v>
      </c>
      <c r="F415" s="555">
        <v>796</v>
      </c>
      <c r="G415" s="555" t="s">
        <v>17</v>
      </c>
      <c r="H415" s="566">
        <v>1</v>
      </c>
      <c r="I415" s="547" t="s">
        <v>355</v>
      </c>
      <c r="J415" s="547" t="s">
        <v>2789</v>
      </c>
      <c r="K415" s="548">
        <v>1108991.52</v>
      </c>
      <c r="L415" s="546"/>
      <c r="M415" s="546"/>
      <c r="N415" s="546"/>
      <c r="O415" s="546"/>
      <c r="P415" s="546"/>
      <c r="Q415" s="546"/>
    </row>
    <row r="416" spans="1:17" customFormat="1" ht="39" customHeight="1" x14ac:dyDescent="0.25">
      <c r="A416" s="546"/>
      <c r="B416" s="546"/>
      <c r="C416" s="546"/>
      <c r="D416" s="547" t="s">
        <v>4871</v>
      </c>
      <c r="E416" s="547" t="s">
        <v>4872</v>
      </c>
      <c r="F416" s="555">
        <v>796</v>
      </c>
      <c r="G416" s="555" t="s">
        <v>17</v>
      </c>
      <c r="H416" s="566">
        <v>1</v>
      </c>
      <c r="I416" s="547" t="s">
        <v>355</v>
      </c>
      <c r="J416" s="547" t="s">
        <v>2789</v>
      </c>
      <c r="K416" s="548">
        <v>120397.03</v>
      </c>
      <c r="L416" s="546"/>
      <c r="M416" s="546"/>
      <c r="N416" s="546"/>
      <c r="O416" s="546"/>
      <c r="P416" s="546"/>
      <c r="Q416" s="546"/>
    </row>
    <row r="417" spans="1:17" customFormat="1" ht="39" customHeight="1" x14ac:dyDescent="0.25">
      <c r="A417" s="546"/>
      <c r="B417" s="546"/>
      <c r="C417" s="546"/>
      <c r="D417" s="547" t="s">
        <v>4873</v>
      </c>
      <c r="E417" s="547" t="s">
        <v>4874</v>
      </c>
      <c r="F417" s="555">
        <v>796</v>
      </c>
      <c r="G417" s="555" t="s">
        <v>17</v>
      </c>
      <c r="H417" s="566">
        <v>1</v>
      </c>
      <c r="I417" s="547" t="s">
        <v>355</v>
      </c>
      <c r="J417" s="547" t="s">
        <v>2789</v>
      </c>
      <c r="K417" s="548">
        <v>74901.78</v>
      </c>
      <c r="L417" s="546"/>
      <c r="M417" s="546"/>
      <c r="N417" s="546"/>
      <c r="O417" s="546"/>
      <c r="P417" s="546"/>
      <c r="Q417" s="546"/>
    </row>
    <row r="418" spans="1:17" customFormat="1" ht="39" customHeight="1" x14ac:dyDescent="0.25">
      <c r="A418" s="546"/>
      <c r="B418" s="546"/>
      <c r="C418" s="546"/>
      <c r="D418" s="547" t="s">
        <v>4875</v>
      </c>
      <c r="E418" s="547" t="s">
        <v>4876</v>
      </c>
      <c r="F418" s="555">
        <v>796</v>
      </c>
      <c r="G418" s="555" t="s">
        <v>17</v>
      </c>
      <c r="H418" s="566">
        <v>1</v>
      </c>
      <c r="I418" s="547" t="s">
        <v>355</v>
      </c>
      <c r="J418" s="547" t="s">
        <v>2789</v>
      </c>
      <c r="K418" s="548">
        <v>76551.5</v>
      </c>
      <c r="L418" s="546"/>
      <c r="M418" s="546"/>
      <c r="N418" s="546"/>
      <c r="O418" s="546"/>
      <c r="P418" s="546"/>
      <c r="Q418" s="546"/>
    </row>
    <row r="419" spans="1:17" customFormat="1" ht="39" customHeight="1" x14ac:dyDescent="0.25">
      <c r="A419" s="546"/>
      <c r="B419" s="546"/>
      <c r="C419" s="546"/>
      <c r="D419" s="547" t="s">
        <v>4877</v>
      </c>
      <c r="E419" s="547" t="s">
        <v>4878</v>
      </c>
      <c r="F419" s="555">
        <v>796</v>
      </c>
      <c r="G419" s="555" t="s">
        <v>17</v>
      </c>
      <c r="H419" s="566">
        <v>1</v>
      </c>
      <c r="I419" s="547" t="s">
        <v>355</v>
      </c>
      <c r="J419" s="547" t="s">
        <v>2789</v>
      </c>
      <c r="K419" s="548">
        <v>76551.5</v>
      </c>
      <c r="L419" s="546"/>
      <c r="M419" s="546"/>
      <c r="N419" s="546"/>
      <c r="O419" s="546"/>
      <c r="P419" s="546"/>
      <c r="Q419" s="546"/>
    </row>
    <row r="420" spans="1:17" customFormat="1" ht="39" customHeight="1" x14ac:dyDescent="0.25">
      <c r="A420" s="546"/>
      <c r="B420" s="546"/>
      <c r="C420" s="546"/>
      <c r="D420" s="547" t="s">
        <v>4879</v>
      </c>
      <c r="E420" s="547" t="s">
        <v>4880</v>
      </c>
      <c r="F420" s="555">
        <v>796</v>
      </c>
      <c r="G420" s="555" t="s">
        <v>17</v>
      </c>
      <c r="H420" s="566">
        <v>1</v>
      </c>
      <c r="I420" s="547" t="s">
        <v>355</v>
      </c>
      <c r="J420" s="547" t="s">
        <v>2789</v>
      </c>
      <c r="K420" s="548">
        <v>300984.48</v>
      </c>
      <c r="L420" s="546"/>
      <c r="M420" s="546"/>
      <c r="N420" s="546"/>
      <c r="O420" s="546"/>
      <c r="P420" s="546"/>
      <c r="Q420" s="546"/>
    </row>
    <row r="421" spans="1:17" customFormat="1" ht="39" customHeight="1" x14ac:dyDescent="0.25">
      <c r="A421" s="546"/>
      <c r="B421" s="546"/>
      <c r="C421" s="546"/>
      <c r="D421" s="547" t="s">
        <v>4881</v>
      </c>
      <c r="E421" s="547" t="s">
        <v>4882</v>
      </c>
      <c r="F421" s="555">
        <v>796</v>
      </c>
      <c r="G421" s="555" t="s">
        <v>17</v>
      </c>
      <c r="H421" s="566">
        <v>1</v>
      </c>
      <c r="I421" s="547" t="s">
        <v>355</v>
      </c>
      <c r="J421" s="547" t="s">
        <v>2789</v>
      </c>
      <c r="K421" s="548">
        <v>187971.84</v>
      </c>
      <c r="L421" s="546"/>
      <c r="M421" s="546"/>
      <c r="N421" s="546"/>
      <c r="O421" s="546"/>
      <c r="P421" s="546"/>
      <c r="Q421" s="546"/>
    </row>
    <row r="422" spans="1:17" customFormat="1" ht="39" customHeight="1" x14ac:dyDescent="0.25">
      <c r="A422" s="546"/>
      <c r="B422" s="546"/>
      <c r="C422" s="546"/>
      <c r="D422" s="547" t="s">
        <v>4883</v>
      </c>
      <c r="E422" s="547" t="s">
        <v>4884</v>
      </c>
      <c r="F422" s="555">
        <v>796</v>
      </c>
      <c r="G422" s="555" t="s">
        <v>17</v>
      </c>
      <c r="H422" s="566">
        <v>1</v>
      </c>
      <c r="I422" s="547" t="s">
        <v>355</v>
      </c>
      <c r="J422" s="547" t="s">
        <v>2789</v>
      </c>
      <c r="K422" s="548">
        <v>128741.7</v>
      </c>
      <c r="L422" s="546"/>
      <c r="M422" s="546"/>
      <c r="N422" s="546"/>
      <c r="O422" s="546"/>
      <c r="P422" s="546"/>
      <c r="Q422" s="546"/>
    </row>
    <row r="423" spans="1:17" customFormat="1" ht="39" customHeight="1" x14ac:dyDescent="0.25">
      <c r="A423" s="546"/>
      <c r="B423" s="546"/>
      <c r="C423" s="546"/>
      <c r="D423" s="547" t="s">
        <v>4885</v>
      </c>
      <c r="E423" s="547" t="s">
        <v>4886</v>
      </c>
      <c r="F423" s="555">
        <v>796</v>
      </c>
      <c r="G423" s="555" t="s">
        <v>17</v>
      </c>
      <c r="H423" s="566">
        <v>1</v>
      </c>
      <c r="I423" s="547" t="s">
        <v>355</v>
      </c>
      <c r="J423" s="547" t="s">
        <v>2789</v>
      </c>
      <c r="K423" s="548">
        <v>321742.08000000002</v>
      </c>
      <c r="L423" s="546"/>
      <c r="M423" s="546"/>
      <c r="N423" s="546"/>
      <c r="O423" s="546"/>
      <c r="P423" s="546"/>
      <c r="Q423" s="546"/>
    </row>
    <row r="424" spans="1:17" customFormat="1" ht="39" customHeight="1" x14ac:dyDescent="0.25">
      <c r="A424" s="546"/>
      <c r="B424" s="546"/>
      <c r="C424" s="546"/>
      <c r="D424" s="547" t="s">
        <v>4887</v>
      </c>
      <c r="E424" s="547" t="s">
        <v>4888</v>
      </c>
      <c r="F424" s="555">
        <v>796</v>
      </c>
      <c r="G424" s="555" t="s">
        <v>17</v>
      </c>
      <c r="H424" s="566">
        <v>1</v>
      </c>
      <c r="I424" s="547" t="s">
        <v>355</v>
      </c>
      <c r="J424" s="547" t="s">
        <v>2789</v>
      </c>
      <c r="K424" s="548">
        <v>200784.48</v>
      </c>
      <c r="L424" s="546"/>
      <c r="M424" s="546"/>
      <c r="N424" s="546"/>
      <c r="O424" s="546"/>
      <c r="P424" s="546"/>
      <c r="Q424" s="546"/>
    </row>
    <row r="425" spans="1:17" customFormat="1" ht="39" customHeight="1" x14ac:dyDescent="0.25">
      <c r="A425" s="546"/>
      <c r="B425" s="546"/>
      <c r="C425" s="546"/>
      <c r="D425" s="547" t="s">
        <v>4889</v>
      </c>
      <c r="E425" s="547" t="s">
        <v>4890</v>
      </c>
      <c r="F425" s="555">
        <v>796</v>
      </c>
      <c r="G425" s="555" t="s">
        <v>17</v>
      </c>
      <c r="H425" s="566">
        <v>1</v>
      </c>
      <c r="I425" s="547" t="s">
        <v>355</v>
      </c>
      <c r="J425" s="547" t="s">
        <v>2789</v>
      </c>
      <c r="K425" s="548">
        <v>194762.4</v>
      </c>
      <c r="L425" s="546"/>
      <c r="M425" s="546"/>
      <c r="N425" s="546"/>
      <c r="O425" s="546"/>
      <c r="P425" s="546"/>
      <c r="Q425" s="546"/>
    </row>
    <row r="426" spans="1:17" customFormat="1" ht="39" customHeight="1" x14ac:dyDescent="0.25">
      <c r="A426" s="546"/>
      <c r="B426" s="546"/>
      <c r="C426" s="546"/>
      <c r="D426" s="547" t="s">
        <v>4891</v>
      </c>
      <c r="E426" s="547" t="s">
        <v>4892</v>
      </c>
      <c r="F426" s="555">
        <v>796</v>
      </c>
      <c r="G426" s="555" t="s">
        <v>17</v>
      </c>
      <c r="H426" s="566">
        <v>1</v>
      </c>
      <c r="I426" s="547" t="s">
        <v>355</v>
      </c>
      <c r="J426" s="547" t="s">
        <v>2789</v>
      </c>
      <c r="K426" s="548">
        <v>145302.72</v>
      </c>
      <c r="L426" s="546"/>
      <c r="M426" s="546"/>
      <c r="N426" s="546"/>
      <c r="O426" s="546"/>
      <c r="P426" s="546"/>
      <c r="Q426" s="546"/>
    </row>
    <row r="427" spans="1:17" customFormat="1" ht="39" customHeight="1" x14ac:dyDescent="0.25">
      <c r="A427" s="546"/>
      <c r="B427" s="546"/>
      <c r="C427" s="546"/>
      <c r="D427" s="547" t="s">
        <v>4893</v>
      </c>
      <c r="E427" s="547" t="s">
        <v>4894</v>
      </c>
      <c r="F427" s="555">
        <v>796</v>
      </c>
      <c r="G427" s="555" t="s">
        <v>17</v>
      </c>
      <c r="H427" s="566">
        <v>1</v>
      </c>
      <c r="I427" s="547" t="s">
        <v>355</v>
      </c>
      <c r="J427" s="547" t="s">
        <v>2789</v>
      </c>
      <c r="K427" s="548">
        <v>89565</v>
      </c>
      <c r="L427" s="546"/>
      <c r="M427" s="546"/>
      <c r="N427" s="546"/>
      <c r="O427" s="546"/>
      <c r="P427" s="546"/>
      <c r="Q427" s="546"/>
    </row>
    <row r="428" spans="1:17" customFormat="1" ht="39" customHeight="1" x14ac:dyDescent="0.25">
      <c r="A428" s="546"/>
      <c r="B428" s="546"/>
      <c r="C428" s="546"/>
      <c r="D428" s="547" t="s">
        <v>4895</v>
      </c>
      <c r="E428" s="547" t="s">
        <v>4896</v>
      </c>
      <c r="F428" s="555">
        <v>796</v>
      </c>
      <c r="G428" s="555" t="s">
        <v>17</v>
      </c>
      <c r="H428" s="566">
        <v>1</v>
      </c>
      <c r="I428" s="547" t="s">
        <v>355</v>
      </c>
      <c r="J428" s="547" t="s">
        <v>2789</v>
      </c>
      <c r="K428" s="548">
        <v>44109.8</v>
      </c>
      <c r="L428" s="546"/>
      <c r="M428" s="546"/>
      <c r="N428" s="546"/>
      <c r="O428" s="546"/>
      <c r="P428" s="546"/>
      <c r="Q428" s="546"/>
    </row>
    <row r="429" spans="1:17" customFormat="1" ht="39" customHeight="1" x14ac:dyDescent="0.25">
      <c r="A429" s="546"/>
      <c r="B429" s="546"/>
      <c r="C429" s="546"/>
      <c r="D429" s="547" t="s">
        <v>4897</v>
      </c>
      <c r="E429" s="547" t="s">
        <v>4898</v>
      </c>
      <c r="F429" s="555">
        <v>796</v>
      </c>
      <c r="G429" s="555" t="s">
        <v>17</v>
      </c>
      <c r="H429" s="566">
        <v>1</v>
      </c>
      <c r="I429" s="547" t="s">
        <v>355</v>
      </c>
      <c r="J429" s="547" t="s">
        <v>2789</v>
      </c>
      <c r="K429" s="548">
        <v>151525.35999999999</v>
      </c>
      <c r="L429" s="546"/>
      <c r="M429" s="546"/>
      <c r="N429" s="546"/>
      <c r="O429" s="546"/>
      <c r="P429" s="546"/>
      <c r="Q429" s="546"/>
    </row>
    <row r="430" spans="1:17" customFormat="1" ht="39" customHeight="1" x14ac:dyDescent="0.25">
      <c r="A430" s="546"/>
      <c r="B430" s="546"/>
      <c r="C430" s="546"/>
      <c r="D430" s="547" t="s">
        <v>4899</v>
      </c>
      <c r="E430" s="547" t="s">
        <v>4900</v>
      </c>
      <c r="F430" s="555">
        <v>796</v>
      </c>
      <c r="G430" s="555" t="s">
        <v>17</v>
      </c>
      <c r="H430" s="566">
        <v>1</v>
      </c>
      <c r="I430" s="547" t="s">
        <v>355</v>
      </c>
      <c r="J430" s="547" t="s">
        <v>2789</v>
      </c>
      <c r="K430" s="548">
        <v>24689.64</v>
      </c>
      <c r="L430" s="546"/>
      <c r="M430" s="546"/>
      <c r="N430" s="546"/>
      <c r="O430" s="546"/>
      <c r="P430" s="546"/>
      <c r="Q430" s="546"/>
    </row>
    <row r="431" spans="1:17" customFormat="1" ht="39" customHeight="1" x14ac:dyDescent="0.25">
      <c r="A431" s="546"/>
      <c r="B431" s="546"/>
      <c r="C431" s="546"/>
      <c r="D431" s="547" t="s">
        <v>4901</v>
      </c>
      <c r="E431" s="547" t="s">
        <v>4902</v>
      </c>
      <c r="F431" s="555">
        <v>796</v>
      </c>
      <c r="G431" s="555" t="s">
        <v>17</v>
      </c>
      <c r="H431" s="566">
        <v>1</v>
      </c>
      <c r="I431" s="547" t="s">
        <v>355</v>
      </c>
      <c r="J431" s="547" t="s">
        <v>2789</v>
      </c>
      <c r="K431" s="548">
        <v>10570.96</v>
      </c>
      <c r="L431" s="546"/>
      <c r="M431" s="546"/>
      <c r="N431" s="546"/>
      <c r="O431" s="546"/>
      <c r="P431" s="546"/>
      <c r="Q431" s="546"/>
    </row>
    <row r="432" spans="1:17" customFormat="1" ht="39" customHeight="1" x14ac:dyDescent="0.25">
      <c r="A432" s="546"/>
      <c r="B432" s="546"/>
      <c r="C432" s="546"/>
      <c r="D432" s="547" t="s">
        <v>4903</v>
      </c>
      <c r="E432" s="547" t="s">
        <v>4904</v>
      </c>
      <c r="F432" s="555">
        <v>796</v>
      </c>
      <c r="G432" s="555" t="s">
        <v>17</v>
      </c>
      <c r="H432" s="566">
        <v>1</v>
      </c>
      <c r="I432" s="547" t="s">
        <v>355</v>
      </c>
      <c r="J432" s="547" t="s">
        <v>2789</v>
      </c>
      <c r="K432" s="548">
        <v>14094.64</v>
      </c>
      <c r="L432" s="546"/>
      <c r="M432" s="546"/>
      <c r="N432" s="546"/>
      <c r="O432" s="546"/>
      <c r="P432" s="546"/>
      <c r="Q432" s="546"/>
    </row>
    <row r="433" spans="1:18" customFormat="1" ht="39" customHeight="1" x14ac:dyDescent="0.25">
      <c r="A433" s="546"/>
      <c r="B433" s="546"/>
      <c r="C433" s="546"/>
      <c r="D433" s="547" t="s">
        <v>4905</v>
      </c>
      <c r="E433" s="547" t="s">
        <v>4906</v>
      </c>
      <c r="F433" s="555">
        <v>796</v>
      </c>
      <c r="G433" s="555" t="s">
        <v>17</v>
      </c>
      <c r="H433" s="566">
        <v>1</v>
      </c>
      <c r="I433" s="547" t="s">
        <v>355</v>
      </c>
      <c r="J433" s="547" t="s">
        <v>2789</v>
      </c>
      <c r="K433" s="548">
        <v>7047.32</v>
      </c>
      <c r="L433" s="546"/>
      <c r="M433" s="546"/>
      <c r="N433" s="546"/>
      <c r="O433" s="546"/>
      <c r="P433" s="546"/>
      <c r="Q433" s="546"/>
    </row>
    <row r="434" spans="1:18" customFormat="1" ht="39" customHeight="1" x14ac:dyDescent="0.25">
      <c r="A434" s="546"/>
      <c r="B434" s="546"/>
      <c r="C434" s="546"/>
      <c r="D434" s="547" t="s">
        <v>4907</v>
      </c>
      <c r="E434" s="547" t="s">
        <v>4908</v>
      </c>
      <c r="F434" s="555">
        <v>796</v>
      </c>
      <c r="G434" s="555" t="s">
        <v>17</v>
      </c>
      <c r="H434" s="566">
        <v>1</v>
      </c>
      <c r="I434" s="547" t="s">
        <v>355</v>
      </c>
      <c r="J434" s="547" t="s">
        <v>2789</v>
      </c>
      <c r="K434" s="548">
        <v>16857.509999999998</v>
      </c>
      <c r="L434" s="546"/>
      <c r="M434" s="546"/>
      <c r="N434" s="546"/>
      <c r="O434" s="546"/>
      <c r="P434" s="546"/>
      <c r="Q434" s="546"/>
    </row>
    <row r="435" spans="1:18" customFormat="1" ht="39" customHeight="1" x14ac:dyDescent="0.25">
      <c r="A435" s="546"/>
      <c r="B435" s="546"/>
      <c r="C435" s="546"/>
      <c r="D435" s="547" t="s">
        <v>4909</v>
      </c>
      <c r="E435" s="547" t="s">
        <v>4910</v>
      </c>
      <c r="F435" s="555">
        <v>796</v>
      </c>
      <c r="G435" s="555" t="s">
        <v>17</v>
      </c>
      <c r="H435" s="566">
        <v>1</v>
      </c>
      <c r="I435" s="547" t="s">
        <v>355</v>
      </c>
      <c r="J435" s="547" t="s">
        <v>2789</v>
      </c>
      <c r="K435" s="548">
        <v>25650.639999999999</v>
      </c>
      <c r="L435" s="546"/>
      <c r="M435" s="546"/>
      <c r="N435" s="546"/>
      <c r="O435" s="546"/>
      <c r="P435" s="546"/>
      <c r="Q435" s="546"/>
    </row>
    <row r="436" spans="1:18" customFormat="1" ht="39" customHeight="1" x14ac:dyDescent="0.25">
      <c r="A436" s="546"/>
      <c r="B436" s="546"/>
      <c r="C436" s="546"/>
      <c r="D436" s="547" t="s">
        <v>4911</v>
      </c>
      <c r="E436" s="547" t="s">
        <v>4912</v>
      </c>
      <c r="F436" s="555">
        <v>796</v>
      </c>
      <c r="G436" s="555" t="s">
        <v>17</v>
      </c>
      <c r="H436" s="566">
        <v>1</v>
      </c>
      <c r="I436" s="547" t="s">
        <v>355</v>
      </c>
      <c r="J436" s="547" t="s">
        <v>2789</v>
      </c>
      <c r="K436" s="548">
        <v>38111.58</v>
      </c>
      <c r="L436" s="546"/>
      <c r="M436" s="546"/>
      <c r="N436" s="546"/>
      <c r="O436" s="546"/>
      <c r="P436" s="546"/>
      <c r="Q436" s="546"/>
    </row>
    <row r="437" spans="1:18" customFormat="1" ht="39" customHeight="1" x14ac:dyDescent="0.25">
      <c r="A437" s="546"/>
      <c r="B437" s="546"/>
      <c r="C437" s="546"/>
      <c r="D437" s="547" t="s">
        <v>4915</v>
      </c>
      <c r="E437" s="547" t="s">
        <v>4916</v>
      </c>
      <c r="F437" s="555">
        <v>796</v>
      </c>
      <c r="G437" s="555" t="s">
        <v>17</v>
      </c>
      <c r="H437" s="566">
        <v>1</v>
      </c>
      <c r="I437" s="547" t="s">
        <v>355</v>
      </c>
      <c r="J437" s="547" t="s">
        <v>2789</v>
      </c>
      <c r="K437" s="548">
        <v>51301.279999999999</v>
      </c>
      <c r="L437" s="546"/>
      <c r="M437" s="546"/>
      <c r="N437" s="546"/>
      <c r="O437" s="546"/>
      <c r="P437" s="546"/>
      <c r="Q437" s="546"/>
    </row>
    <row r="438" spans="1:18" customFormat="1" ht="39" customHeight="1" x14ac:dyDescent="0.25">
      <c r="A438" s="546"/>
      <c r="B438" s="546"/>
      <c r="C438" s="546"/>
      <c r="D438" s="547" t="s">
        <v>4926</v>
      </c>
      <c r="E438" s="547" t="s">
        <v>4927</v>
      </c>
      <c r="F438" s="555">
        <v>796</v>
      </c>
      <c r="G438" s="555" t="s">
        <v>17</v>
      </c>
      <c r="H438" s="566">
        <v>1</v>
      </c>
      <c r="I438" s="547" t="s">
        <v>355</v>
      </c>
      <c r="J438" s="547" t="s">
        <v>2789</v>
      </c>
      <c r="K438" s="548">
        <v>705092.42</v>
      </c>
      <c r="L438" s="546"/>
      <c r="M438" s="546"/>
      <c r="N438" s="546"/>
      <c r="O438" s="546"/>
      <c r="P438" s="546"/>
      <c r="Q438" s="546"/>
    </row>
    <row r="439" spans="1:18" customFormat="1" ht="28.5" x14ac:dyDescent="0.25">
      <c r="A439" s="544"/>
      <c r="B439" s="529" t="s">
        <v>4917</v>
      </c>
      <c r="C439" s="529" t="s">
        <v>4918</v>
      </c>
      <c r="D439" s="529" t="s">
        <v>4928</v>
      </c>
      <c r="E439" s="529" t="s">
        <v>310</v>
      </c>
      <c r="F439" s="554" t="s">
        <v>135</v>
      </c>
      <c r="G439" s="554" t="s">
        <v>63</v>
      </c>
      <c r="H439" s="565">
        <v>1</v>
      </c>
      <c r="I439" s="529" t="s">
        <v>355</v>
      </c>
      <c r="J439" s="529" t="s">
        <v>2789</v>
      </c>
      <c r="K439" s="545">
        <v>7880000</v>
      </c>
      <c r="L439" s="529"/>
      <c r="M439" s="529"/>
      <c r="N439" s="529"/>
      <c r="O439" s="529"/>
      <c r="P439" s="544"/>
      <c r="Q439" s="529"/>
    </row>
    <row r="440" spans="1:18" customFormat="1" ht="42.75" x14ac:dyDescent="0.25">
      <c r="A440" s="789">
        <v>72</v>
      </c>
      <c r="B440" s="317" t="s">
        <v>2978</v>
      </c>
      <c r="C440" s="317" t="s">
        <v>3776</v>
      </c>
      <c r="D440" s="317" t="s">
        <v>5140</v>
      </c>
      <c r="E440" s="317" t="s">
        <v>3777</v>
      </c>
      <c r="F440" s="318">
        <v>796</v>
      </c>
      <c r="G440" s="317" t="s">
        <v>17</v>
      </c>
      <c r="H440" s="676">
        <v>1255</v>
      </c>
      <c r="I440" s="317" t="s">
        <v>355</v>
      </c>
      <c r="J440" s="317" t="s">
        <v>2789</v>
      </c>
      <c r="K440" s="344">
        <v>610659</v>
      </c>
      <c r="L440" s="317" t="s">
        <v>2487</v>
      </c>
      <c r="M440" s="317" t="s">
        <v>2491</v>
      </c>
      <c r="N440" s="317" t="s">
        <v>22</v>
      </c>
      <c r="O440" s="317" t="s">
        <v>171</v>
      </c>
      <c r="P440" s="792" t="s">
        <v>25</v>
      </c>
      <c r="Q440" s="317" t="s">
        <v>4935</v>
      </c>
      <c r="R440">
        <v>1</v>
      </c>
    </row>
    <row r="441" spans="1:18" customFormat="1" ht="135" x14ac:dyDescent="0.25">
      <c r="A441" s="790"/>
      <c r="B441" s="322"/>
      <c r="C441" s="322"/>
      <c r="D441" s="322" t="s">
        <v>3778</v>
      </c>
      <c r="E441" s="322" t="s">
        <v>4541</v>
      </c>
      <c r="F441" s="320">
        <v>796</v>
      </c>
      <c r="G441" s="320" t="s">
        <v>17</v>
      </c>
      <c r="H441" s="530">
        <v>12</v>
      </c>
      <c r="I441" s="322" t="s">
        <v>355</v>
      </c>
      <c r="J441" s="322" t="s">
        <v>2789</v>
      </c>
      <c r="K441" s="345">
        <v>72000</v>
      </c>
      <c r="L441" s="322"/>
      <c r="M441" s="322"/>
      <c r="N441" s="322"/>
      <c r="O441" s="322"/>
      <c r="P441" s="793"/>
      <c r="Q441" s="322"/>
      <c r="R441">
        <v>2</v>
      </c>
    </row>
    <row r="442" spans="1:18" customFormat="1" ht="45" x14ac:dyDescent="0.25">
      <c r="A442" s="790"/>
      <c r="B442" s="322"/>
      <c r="C442" s="322"/>
      <c r="D442" s="322" t="s">
        <v>3779</v>
      </c>
      <c r="E442" s="322" t="s">
        <v>4542</v>
      </c>
      <c r="F442" s="320">
        <v>796</v>
      </c>
      <c r="G442" s="320" t="s">
        <v>17</v>
      </c>
      <c r="H442" s="530">
        <v>30</v>
      </c>
      <c r="I442" s="322" t="s">
        <v>355</v>
      </c>
      <c r="J442" s="322" t="s">
        <v>2789</v>
      </c>
      <c r="K442" s="345">
        <v>1620</v>
      </c>
      <c r="L442" s="322"/>
      <c r="M442" s="322"/>
      <c r="N442" s="322"/>
      <c r="O442" s="322"/>
      <c r="P442" s="793"/>
      <c r="Q442" s="322"/>
      <c r="R442">
        <v>2</v>
      </c>
    </row>
    <row r="443" spans="1:18" customFormat="1" x14ac:dyDescent="0.25">
      <c r="A443" s="790"/>
      <c r="B443" s="322"/>
      <c r="C443" s="322"/>
      <c r="D443" s="322" t="s">
        <v>3780</v>
      </c>
      <c r="E443" s="322" t="s">
        <v>3781</v>
      </c>
      <c r="F443" s="320">
        <v>796</v>
      </c>
      <c r="G443" s="320" t="s">
        <v>17</v>
      </c>
      <c r="H443" s="530">
        <v>4</v>
      </c>
      <c r="I443" s="322" t="s">
        <v>355</v>
      </c>
      <c r="J443" s="322" t="s">
        <v>2789</v>
      </c>
      <c r="K443" s="345">
        <v>640</v>
      </c>
      <c r="L443" s="322"/>
      <c r="M443" s="322"/>
      <c r="N443" s="322"/>
      <c r="O443" s="322"/>
      <c r="P443" s="793"/>
      <c r="Q443" s="322"/>
      <c r="R443">
        <v>2</v>
      </c>
    </row>
    <row r="444" spans="1:18" customFormat="1" ht="45" x14ac:dyDescent="0.25">
      <c r="A444" s="790"/>
      <c r="B444" s="322"/>
      <c r="C444" s="322"/>
      <c r="D444" s="322" t="s">
        <v>3782</v>
      </c>
      <c r="E444" s="322" t="s">
        <v>3783</v>
      </c>
      <c r="F444" s="320">
        <v>796</v>
      </c>
      <c r="G444" s="320" t="s">
        <v>17</v>
      </c>
      <c r="H444" s="530">
        <v>45</v>
      </c>
      <c r="I444" s="322" t="s">
        <v>355</v>
      </c>
      <c r="J444" s="322" t="s">
        <v>2789</v>
      </c>
      <c r="K444" s="345">
        <v>4050</v>
      </c>
      <c r="L444" s="322"/>
      <c r="M444" s="322"/>
      <c r="N444" s="322"/>
      <c r="O444" s="322"/>
      <c r="P444" s="793"/>
      <c r="Q444" s="322"/>
      <c r="R444">
        <v>2</v>
      </c>
    </row>
    <row r="445" spans="1:18" customFormat="1" ht="75" x14ac:dyDescent="0.25">
      <c r="A445" s="790"/>
      <c r="B445" s="322"/>
      <c r="C445" s="322"/>
      <c r="D445" s="322" t="s">
        <v>3784</v>
      </c>
      <c r="E445" s="322" t="s">
        <v>3785</v>
      </c>
      <c r="F445" s="320">
        <v>796</v>
      </c>
      <c r="G445" s="320" t="s">
        <v>17</v>
      </c>
      <c r="H445" s="530">
        <v>3</v>
      </c>
      <c r="I445" s="322" t="s">
        <v>355</v>
      </c>
      <c r="J445" s="322" t="s">
        <v>2789</v>
      </c>
      <c r="K445" s="345">
        <v>534</v>
      </c>
      <c r="L445" s="322"/>
      <c r="M445" s="322"/>
      <c r="N445" s="322"/>
      <c r="O445" s="322"/>
      <c r="P445" s="793"/>
      <c r="Q445" s="322"/>
      <c r="R445">
        <v>2</v>
      </c>
    </row>
    <row r="446" spans="1:18" customFormat="1" ht="75" x14ac:dyDescent="0.25">
      <c r="A446" s="790"/>
      <c r="B446" s="322"/>
      <c r="C446" s="322"/>
      <c r="D446" s="322" t="s">
        <v>3786</v>
      </c>
      <c r="E446" s="322" t="s">
        <v>3785</v>
      </c>
      <c r="F446" s="320">
        <v>796</v>
      </c>
      <c r="G446" s="320" t="s">
        <v>17</v>
      </c>
      <c r="H446" s="530">
        <v>413</v>
      </c>
      <c r="I446" s="322" t="s">
        <v>355</v>
      </c>
      <c r="J446" s="322" t="s">
        <v>2789</v>
      </c>
      <c r="K446" s="345">
        <v>51625</v>
      </c>
      <c r="L446" s="322"/>
      <c r="M446" s="322"/>
      <c r="N446" s="322"/>
      <c r="O446" s="322"/>
      <c r="P446" s="793"/>
      <c r="Q446" s="322"/>
      <c r="R446">
        <v>2</v>
      </c>
    </row>
    <row r="447" spans="1:18" customFormat="1" ht="180" x14ac:dyDescent="0.25">
      <c r="A447" s="790"/>
      <c r="B447" s="322"/>
      <c r="C447" s="322"/>
      <c r="D447" s="322" t="s">
        <v>3787</v>
      </c>
      <c r="E447" s="322" t="s">
        <v>4543</v>
      </c>
      <c r="F447" s="320">
        <v>796</v>
      </c>
      <c r="G447" s="320" t="s">
        <v>17</v>
      </c>
      <c r="H447" s="530">
        <v>32</v>
      </c>
      <c r="I447" s="322" t="s">
        <v>355</v>
      </c>
      <c r="J447" s="322" t="s">
        <v>2789</v>
      </c>
      <c r="K447" s="345">
        <v>16640</v>
      </c>
      <c r="L447" s="322"/>
      <c r="M447" s="322"/>
      <c r="N447" s="322"/>
      <c r="O447" s="322"/>
      <c r="P447" s="793"/>
      <c r="Q447" s="322"/>
      <c r="R447">
        <v>2</v>
      </c>
    </row>
    <row r="448" spans="1:18" customFormat="1" ht="90" x14ac:dyDescent="0.25">
      <c r="A448" s="790"/>
      <c r="B448" s="322"/>
      <c r="C448" s="322"/>
      <c r="D448" s="322" t="s">
        <v>3788</v>
      </c>
      <c r="E448" s="322" t="s">
        <v>4544</v>
      </c>
      <c r="F448" s="320">
        <v>796</v>
      </c>
      <c r="G448" s="320" t="s">
        <v>17</v>
      </c>
      <c r="H448" s="530">
        <v>35</v>
      </c>
      <c r="I448" s="322" t="s">
        <v>355</v>
      </c>
      <c r="J448" s="322" t="s">
        <v>2789</v>
      </c>
      <c r="K448" s="345">
        <v>14875</v>
      </c>
      <c r="L448" s="322"/>
      <c r="M448" s="322"/>
      <c r="N448" s="322"/>
      <c r="O448" s="322"/>
      <c r="P448" s="793"/>
      <c r="Q448" s="322"/>
      <c r="R448">
        <v>2</v>
      </c>
    </row>
    <row r="449" spans="1:18" customFormat="1" ht="45" x14ac:dyDescent="0.25">
      <c r="A449" s="790"/>
      <c r="B449" s="322"/>
      <c r="C449" s="322"/>
      <c r="D449" s="322" t="s">
        <v>3789</v>
      </c>
      <c r="E449" s="322" t="s">
        <v>4545</v>
      </c>
      <c r="F449" s="320">
        <v>796</v>
      </c>
      <c r="G449" s="320" t="s">
        <v>17</v>
      </c>
      <c r="H449" s="530">
        <v>6</v>
      </c>
      <c r="I449" s="322" t="s">
        <v>355</v>
      </c>
      <c r="J449" s="322" t="s">
        <v>2789</v>
      </c>
      <c r="K449" s="345">
        <v>3720</v>
      </c>
      <c r="L449" s="322"/>
      <c r="M449" s="322"/>
      <c r="N449" s="322"/>
      <c r="O449" s="322"/>
      <c r="P449" s="793"/>
      <c r="Q449" s="322"/>
      <c r="R449">
        <v>2</v>
      </c>
    </row>
    <row r="450" spans="1:18" customFormat="1" x14ac:dyDescent="0.25">
      <c r="A450" s="790"/>
      <c r="B450" s="322"/>
      <c r="C450" s="322"/>
      <c r="D450" s="322" t="s">
        <v>3790</v>
      </c>
      <c r="E450" s="322"/>
      <c r="F450" s="320">
        <v>796</v>
      </c>
      <c r="G450" s="320" t="s">
        <v>17</v>
      </c>
      <c r="H450" s="530">
        <v>118</v>
      </c>
      <c r="I450" s="322" t="s">
        <v>355</v>
      </c>
      <c r="J450" s="322" t="s">
        <v>2789</v>
      </c>
      <c r="K450" s="345">
        <v>94400</v>
      </c>
      <c r="L450" s="322"/>
      <c r="M450" s="322"/>
      <c r="N450" s="322"/>
      <c r="O450" s="322"/>
      <c r="P450" s="793"/>
      <c r="Q450" s="322"/>
      <c r="R450">
        <v>2</v>
      </c>
    </row>
    <row r="451" spans="1:18" customFormat="1" x14ac:dyDescent="0.25">
      <c r="A451" s="790"/>
      <c r="B451" s="322"/>
      <c r="C451" s="322"/>
      <c r="D451" s="322" t="s">
        <v>3791</v>
      </c>
      <c r="E451" s="322"/>
      <c r="F451" s="320">
        <v>796</v>
      </c>
      <c r="G451" s="320" t="s">
        <v>17</v>
      </c>
      <c r="H451" s="530">
        <v>50</v>
      </c>
      <c r="I451" s="322" t="s">
        <v>355</v>
      </c>
      <c r="J451" s="322" t="s">
        <v>2789</v>
      </c>
      <c r="K451" s="345">
        <v>60000</v>
      </c>
      <c r="L451" s="322"/>
      <c r="M451" s="322"/>
      <c r="N451" s="322"/>
      <c r="O451" s="322"/>
      <c r="P451" s="793"/>
      <c r="Q451" s="322"/>
      <c r="R451">
        <v>2</v>
      </c>
    </row>
    <row r="452" spans="1:18" customFormat="1" ht="30" x14ac:dyDescent="0.25">
      <c r="A452" s="790"/>
      <c r="B452" s="322"/>
      <c r="C452" s="322"/>
      <c r="D452" s="322" t="s">
        <v>3792</v>
      </c>
      <c r="E452" s="322" t="s">
        <v>3793</v>
      </c>
      <c r="F452" s="320">
        <v>796</v>
      </c>
      <c r="G452" s="320" t="s">
        <v>17</v>
      </c>
      <c r="H452" s="530">
        <v>409</v>
      </c>
      <c r="I452" s="322" t="s">
        <v>355</v>
      </c>
      <c r="J452" s="322" t="s">
        <v>2789</v>
      </c>
      <c r="K452" s="345">
        <v>53170</v>
      </c>
      <c r="L452" s="322"/>
      <c r="M452" s="322"/>
      <c r="N452" s="322"/>
      <c r="O452" s="322"/>
      <c r="P452" s="793"/>
      <c r="Q452" s="322"/>
      <c r="R452">
        <v>2</v>
      </c>
    </row>
    <row r="453" spans="1:18" customFormat="1" ht="75" x14ac:dyDescent="0.25">
      <c r="A453" s="790"/>
      <c r="B453" s="322"/>
      <c r="C453" s="322"/>
      <c r="D453" s="322" t="s">
        <v>3794</v>
      </c>
      <c r="E453" s="322" t="s">
        <v>4546</v>
      </c>
      <c r="F453" s="320">
        <v>796</v>
      </c>
      <c r="G453" s="320" t="s">
        <v>17</v>
      </c>
      <c r="H453" s="530">
        <v>2</v>
      </c>
      <c r="I453" s="322" t="s">
        <v>355</v>
      </c>
      <c r="J453" s="322" t="s">
        <v>2789</v>
      </c>
      <c r="K453" s="345">
        <v>1080</v>
      </c>
      <c r="L453" s="322"/>
      <c r="M453" s="322"/>
      <c r="N453" s="322"/>
      <c r="O453" s="322"/>
      <c r="P453" s="793"/>
      <c r="Q453" s="322"/>
      <c r="R453">
        <v>2</v>
      </c>
    </row>
    <row r="454" spans="1:18" customFormat="1" ht="30" x14ac:dyDescent="0.25">
      <c r="A454" s="790"/>
      <c r="B454" s="322"/>
      <c r="C454" s="322"/>
      <c r="D454" s="322" t="s">
        <v>3795</v>
      </c>
      <c r="E454" s="322" t="s">
        <v>3796</v>
      </c>
      <c r="F454" s="320">
        <v>796</v>
      </c>
      <c r="G454" s="320" t="s">
        <v>17</v>
      </c>
      <c r="H454" s="530">
        <v>10</v>
      </c>
      <c r="I454" s="322" t="s">
        <v>355</v>
      </c>
      <c r="J454" s="322" t="s">
        <v>2789</v>
      </c>
      <c r="K454" s="345">
        <v>7160</v>
      </c>
      <c r="L454" s="322"/>
      <c r="M454" s="322"/>
      <c r="N454" s="322"/>
      <c r="O454" s="322"/>
      <c r="P454" s="793"/>
      <c r="Q454" s="322"/>
      <c r="R454">
        <v>2</v>
      </c>
    </row>
    <row r="455" spans="1:18" customFormat="1" ht="75" x14ac:dyDescent="0.25">
      <c r="A455" s="790"/>
      <c r="B455" s="322"/>
      <c r="C455" s="322"/>
      <c r="D455" s="322" t="s">
        <v>3797</v>
      </c>
      <c r="E455" s="322" t="s">
        <v>4547</v>
      </c>
      <c r="F455" s="320">
        <v>796</v>
      </c>
      <c r="G455" s="320" t="s">
        <v>17</v>
      </c>
      <c r="H455" s="530">
        <v>1</v>
      </c>
      <c r="I455" s="322" t="s">
        <v>355</v>
      </c>
      <c r="J455" s="322" t="s">
        <v>2789</v>
      </c>
      <c r="K455" s="345">
        <v>1100</v>
      </c>
      <c r="L455" s="322"/>
      <c r="M455" s="322"/>
      <c r="N455" s="322"/>
      <c r="O455" s="322"/>
      <c r="P455" s="793"/>
      <c r="Q455" s="322"/>
      <c r="R455">
        <v>2</v>
      </c>
    </row>
    <row r="456" spans="1:18" customFormat="1" x14ac:dyDescent="0.25">
      <c r="A456" s="790"/>
      <c r="B456" s="322"/>
      <c r="C456" s="322"/>
      <c r="D456" s="322" t="s">
        <v>3798</v>
      </c>
      <c r="E456" s="322" t="s">
        <v>3799</v>
      </c>
      <c r="F456" s="320">
        <v>796</v>
      </c>
      <c r="G456" s="320" t="s">
        <v>17</v>
      </c>
      <c r="H456" s="530">
        <v>25</v>
      </c>
      <c r="I456" s="322" t="s">
        <v>355</v>
      </c>
      <c r="J456" s="322" t="s">
        <v>2789</v>
      </c>
      <c r="K456" s="345">
        <v>62500</v>
      </c>
      <c r="L456" s="322"/>
      <c r="M456" s="322"/>
      <c r="N456" s="322"/>
      <c r="O456" s="322"/>
      <c r="P456" s="793"/>
      <c r="Q456" s="322"/>
      <c r="R456">
        <v>2</v>
      </c>
    </row>
    <row r="457" spans="1:18" customFormat="1" ht="60" x14ac:dyDescent="0.25">
      <c r="A457" s="790"/>
      <c r="B457" s="322"/>
      <c r="C457" s="322"/>
      <c r="D457" s="322" t="s">
        <v>3800</v>
      </c>
      <c r="E457" s="322" t="s">
        <v>3801</v>
      </c>
      <c r="F457" s="320">
        <v>796</v>
      </c>
      <c r="G457" s="320" t="s">
        <v>17</v>
      </c>
      <c r="H457" s="530">
        <v>14</v>
      </c>
      <c r="I457" s="322" t="s">
        <v>355</v>
      </c>
      <c r="J457" s="322" t="s">
        <v>2789</v>
      </c>
      <c r="K457" s="345">
        <v>3430</v>
      </c>
      <c r="L457" s="322"/>
      <c r="M457" s="322"/>
      <c r="N457" s="322"/>
      <c r="O457" s="322"/>
      <c r="P457" s="793"/>
      <c r="Q457" s="322"/>
      <c r="R457">
        <v>2</v>
      </c>
    </row>
    <row r="458" spans="1:18" customFormat="1" ht="75" x14ac:dyDescent="0.25">
      <c r="A458" s="790"/>
      <c r="B458" s="322"/>
      <c r="C458" s="322"/>
      <c r="D458" s="322" t="s">
        <v>3802</v>
      </c>
      <c r="E458" s="322" t="s">
        <v>4548</v>
      </c>
      <c r="F458" s="320">
        <v>796</v>
      </c>
      <c r="G458" s="320" t="s">
        <v>17</v>
      </c>
      <c r="H458" s="530">
        <v>9</v>
      </c>
      <c r="I458" s="322" t="s">
        <v>355</v>
      </c>
      <c r="J458" s="322" t="s">
        <v>2789</v>
      </c>
      <c r="K458" s="345">
        <v>14337</v>
      </c>
      <c r="L458" s="322"/>
      <c r="M458" s="322"/>
      <c r="N458" s="322"/>
      <c r="O458" s="322"/>
      <c r="P458" s="793"/>
      <c r="Q458" s="322"/>
      <c r="R458">
        <v>2</v>
      </c>
    </row>
    <row r="459" spans="1:18" customFormat="1" ht="105" x14ac:dyDescent="0.25">
      <c r="A459" s="790"/>
      <c r="B459" s="322"/>
      <c r="C459" s="322"/>
      <c r="D459" s="322" t="s">
        <v>3803</v>
      </c>
      <c r="E459" s="322" t="s">
        <v>4549</v>
      </c>
      <c r="F459" s="320">
        <v>796</v>
      </c>
      <c r="G459" s="320" t="s">
        <v>17</v>
      </c>
      <c r="H459" s="530">
        <v>26</v>
      </c>
      <c r="I459" s="322" t="s">
        <v>355</v>
      </c>
      <c r="J459" s="322" t="s">
        <v>2789</v>
      </c>
      <c r="K459" s="345">
        <v>122720</v>
      </c>
      <c r="L459" s="322"/>
      <c r="M459" s="322"/>
      <c r="N459" s="322"/>
      <c r="O459" s="322"/>
      <c r="P459" s="793"/>
      <c r="Q459" s="322"/>
      <c r="R459">
        <v>2</v>
      </c>
    </row>
    <row r="460" spans="1:18" customFormat="1" ht="75" x14ac:dyDescent="0.25">
      <c r="A460" s="791"/>
      <c r="B460" s="322"/>
      <c r="C460" s="322"/>
      <c r="D460" s="322" t="s">
        <v>3804</v>
      </c>
      <c r="E460" s="322" t="s">
        <v>3805</v>
      </c>
      <c r="F460" s="320">
        <v>796</v>
      </c>
      <c r="G460" s="320" t="s">
        <v>17</v>
      </c>
      <c r="H460" s="530">
        <v>11</v>
      </c>
      <c r="I460" s="322" t="s">
        <v>355</v>
      </c>
      <c r="J460" s="322" t="s">
        <v>2789</v>
      </c>
      <c r="K460" s="345">
        <v>25058</v>
      </c>
      <c r="L460" s="322"/>
      <c r="M460" s="322"/>
      <c r="N460" s="322"/>
      <c r="O460" s="322"/>
      <c r="P460" s="794"/>
      <c r="Q460" s="322"/>
      <c r="R460">
        <v>2</v>
      </c>
    </row>
    <row r="461" spans="1:18" customFormat="1" ht="42.75" x14ac:dyDescent="0.25">
      <c r="A461" s="606">
        <v>73</v>
      </c>
      <c r="B461" s="317" t="s">
        <v>845</v>
      </c>
      <c r="C461" s="317" t="s">
        <v>846</v>
      </c>
      <c r="D461" s="317" t="s">
        <v>5100</v>
      </c>
      <c r="E461" s="317" t="s">
        <v>3580</v>
      </c>
      <c r="F461" s="318" t="s">
        <v>135</v>
      </c>
      <c r="G461" s="317" t="s">
        <v>63</v>
      </c>
      <c r="H461" s="549">
        <v>1</v>
      </c>
      <c r="I461" s="317" t="s">
        <v>355</v>
      </c>
      <c r="J461" s="317" t="s">
        <v>5146</v>
      </c>
      <c r="K461" s="344">
        <v>1811600</v>
      </c>
      <c r="L461" s="317" t="s">
        <v>2487</v>
      </c>
      <c r="M461" s="317" t="s">
        <v>2491</v>
      </c>
      <c r="N461" s="317" t="s">
        <v>4677</v>
      </c>
      <c r="O461" s="317" t="s">
        <v>171</v>
      </c>
      <c r="P461" s="607">
        <v>6379</v>
      </c>
      <c r="Q461" s="317" t="s">
        <v>165</v>
      </c>
      <c r="R461">
        <v>1</v>
      </c>
    </row>
    <row r="462" spans="1:18" customFormat="1" ht="42.75" x14ac:dyDescent="0.25">
      <c r="A462" s="789">
        <v>74</v>
      </c>
      <c r="B462" s="317" t="s">
        <v>167</v>
      </c>
      <c r="C462" s="317" t="s">
        <v>4517</v>
      </c>
      <c r="D462" s="317" t="s">
        <v>4936</v>
      </c>
      <c r="E462" s="317" t="s">
        <v>3271</v>
      </c>
      <c r="F462" s="317">
        <v>839</v>
      </c>
      <c r="G462" s="317" t="s">
        <v>17</v>
      </c>
      <c r="H462" s="549">
        <v>327</v>
      </c>
      <c r="I462" s="317" t="s">
        <v>4948</v>
      </c>
      <c r="J462" s="317" t="s">
        <v>5149</v>
      </c>
      <c r="K462" s="344">
        <v>3974000</v>
      </c>
      <c r="L462" s="317" t="s">
        <v>2487</v>
      </c>
      <c r="M462" s="317" t="s">
        <v>21</v>
      </c>
      <c r="N462" s="317" t="s">
        <v>22</v>
      </c>
      <c r="O462" s="317" t="s">
        <v>171</v>
      </c>
      <c r="P462" s="792">
        <v>6398</v>
      </c>
      <c r="Q462" s="317" t="s">
        <v>165</v>
      </c>
      <c r="R462">
        <v>1</v>
      </c>
    </row>
    <row r="463" spans="1:18" customFormat="1" x14ac:dyDescent="0.25">
      <c r="A463" s="790"/>
      <c r="B463" s="322"/>
      <c r="C463" s="322"/>
      <c r="D463" s="322" t="s">
        <v>4937</v>
      </c>
      <c r="E463" s="322"/>
      <c r="F463" s="322"/>
      <c r="G463" s="322"/>
      <c r="H463" s="620"/>
      <c r="I463" s="322" t="s">
        <v>4948</v>
      </c>
      <c r="J463" s="322" t="s">
        <v>3258</v>
      </c>
      <c r="K463" s="345">
        <v>3846000</v>
      </c>
      <c r="L463" s="322"/>
      <c r="M463" s="322"/>
      <c r="N463" s="322"/>
      <c r="O463" s="322"/>
      <c r="P463" s="793"/>
      <c r="Q463" s="322"/>
      <c r="R463">
        <v>2</v>
      </c>
    </row>
    <row r="464" spans="1:18" customFormat="1" ht="150" x14ac:dyDescent="0.25">
      <c r="A464" s="790"/>
      <c r="B464" s="322"/>
      <c r="C464" s="322"/>
      <c r="D464" s="322" t="s">
        <v>1084</v>
      </c>
      <c r="E464" s="322" t="s">
        <v>1085</v>
      </c>
      <c r="F464" s="322">
        <v>796</v>
      </c>
      <c r="G464" s="322" t="s">
        <v>17</v>
      </c>
      <c r="H464" s="620">
        <v>20</v>
      </c>
      <c r="I464" s="322" t="s">
        <v>4948</v>
      </c>
      <c r="J464" s="322" t="s">
        <v>3258</v>
      </c>
      <c r="K464" s="345">
        <v>20474.599999999999</v>
      </c>
      <c r="L464" s="322"/>
      <c r="M464" s="322"/>
      <c r="N464" s="322"/>
      <c r="O464" s="322"/>
      <c r="P464" s="793"/>
      <c r="Q464" s="322"/>
      <c r="R464">
        <v>2</v>
      </c>
    </row>
    <row r="465" spans="1:19" customFormat="1" ht="180" x14ac:dyDescent="0.25">
      <c r="A465" s="790"/>
      <c r="B465" s="322"/>
      <c r="C465" s="322"/>
      <c r="D465" s="322" t="s">
        <v>1134</v>
      </c>
      <c r="E465" s="322" t="s">
        <v>4797</v>
      </c>
      <c r="F465" s="322">
        <v>839</v>
      </c>
      <c r="G465" s="322" t="s">
        <v>449</v>
      </c>
      <c r="H465" s="620">
        <v>5</v>
      </c>
      <c r="I465" s="322" t="s">
        <v>4948</v>
      </c>
      <c r="J465" s="322" t="s">
        <v>3258</v>
      </c>
      <c r="K465" s="345">
        <v>3325</v>
      </c>
      <c r="L465" s="322"/>
      <c r="M465" s="322"/>
      <c r="N465" s="322"/>
      <c r="O465" s="322"/>
      <c r="P465" s="793"/>
      <c r="Q465" s="322"/>
      <c r="R465">
        <v>2</v>
      </c>
    </row>
    <row r="466" spans="1:19" customFormat="1" ht="180" x14ac:dyDescent="0.25">
      <c r="A466" s="790"/>
      <c r="B466" s="322"/>
      <c r="C466" s="322"/>
      <c r="D466" s="322" t="s">
        <v>1096</v>
      </c>
      <c r="E466" s="322" t="s">
        <v>1097</v>
      </c>
      <c r="F466" s="322">
        <v>796</v>
      </c>
      <c r="G466" s="322" t="s">
        <v>17</v>
      </c>
      <c r="H466" s="620">
        <v>20</v>
      </c>
      <c r="I466" s="322" t="s">
        <v>4948</v>
      </c>
      <c r="J466" s="322" t="s">
        <v>3258</v>
      </c>
      <c r="K466" s="345">
        <v>65880</v>
      </c>
      <c r="L466" s="322"/>
      <c r="M466" s="322"/>
      <c r="N466" s="322"/>
      <c r="O466" s="322"/>
      <c r="P466" s="793"/>
      <c r="Q466" s="322"/>
      <c r="R466">
        <v>2</v>
      </c>
    </row>
    <row r="467" spans="1:19" customFormat="1" ht="135" x14ac:dyDescent="0.25">
      <c r="A467" s="790"/>
      <c r="B467" s="322"/>
      <c r="C467" s="322"/>
      <c r="D467" s="322" t="s">
        <v>4938</v>
      </c>
      <c r="E467" s="322" t="s">
        <v>4939</v>
      </c>
      <c r="F467" s="322">
        <v>796</v>
      </c>
      <c r="G467" s="322" t="s">
        <v>17</v>
      </c>
      <c r="H467" s="620">
        <v>43</v>
      </c>
      <c r="I467" s="322" t="s">
        <v>4948</v>
      </c>
      <c r="J467" s="322" t="s">
        <v>3258</v>
      </c>
      <c r="K467" s="345">
        <v>774</v>
      </c>
      <c r="L467" s="322"/>
      <c r="M467" s="322"/>
      <c r="N467" s="322"/>
      <c r="O467" s="322"/>
      <c r="P467" s="793"/>
      <c r="Q467" s="322"/>
      <c r="R467">
        <v>2</v>
      </c>
    </row>
    <row r="468" spans="1:19" customFormat="1" ht="165" x14ac:dyDescent="0.25">
      <c r="A468" s="790"/>
      <c r="B468" s="322"/>
      <c r="C468" s="322"/>
      <c r="D468" s="322" t="s">
        <v>4940</v>
      </c>
      <c r="E468" s="322" t="s">
        <v>2284</v>
      </c>
      <c r="F468" s="322">
        <v>796</v>
      </c>
      <c r="G468" s="322" t="s">
        <v>17</v>
      </c>
      <c r="H468" s="620">
        <v>96</v>
      </c>
      <c r="I468" s="322" t="s">
        <v>4948</v>
      </c>
      <c r="J468" s="322" t="s">
        <v>3258</v>
      </c>
      <c r="K468" s="345">
        <v>52800</v>
      </c>
      <c r="L468" s="322"/>
      <c r="M468" s="322"/>
      <c r="N468" s="322"/>
      <c r="O468" s="322"/>
      <c r="P468" s="793"/>
      <c r="Q468" s="322"/>
      <c r="R468">
        <v>2</v>
      </c>
    </row>
    <row r="469" spans="1:19" customFormat="1" ht="30" x14ac:dyDescent="0.25">
      <c r="A469" s="790"/>
      <c r="B469" s="322"/>
      <c r="C469" s="322"/>
      <c r="D469" s="322" t="s">
        <v>156</v>
      </c>
      <c r="E469" s="322" t="s">
        <v>153</v>
      </c>
      <c r="F469" s="322">
        <v>796</v>
      </c>
      <c r="G469" s="322" t="s">
        <v>17</v>
      </c>
      <c r="H469" s="620">
        <v>4</v>
      </c>
      <c r="I469" s="322" t="s">
        <v>4948</v>
      </c>
      <c r="J469" s="322" t="s">
        <v>3258</v>
      </c>
      <c r="K469" s="345">
        <v>24000</v>
      </c>
      <c r="L469" s="322"/>
      <c r="M469" s="322"/>
      <c r="N469" s="322"/>
      <c r="O469" s="322"/>
      <c r="P469" s="793"/>
      <c r="Q469" s="322"/>
      <c r="R469">
        <v>2</v>
      </c>
    </row>
    <row r="470" spans="1:19" customFormat="1" ht="195" x14ac:dyDescent="0.25">
      <c r="A470" s="790"/>
      <c r="B470" s="322"/>
      <c r="C470" s="322"/>
      <c r="D470" s="322" t="s">
        <v>4941</v>
      </c>
      <c r="E470" s="322" t="s">
        <v>2203</v>
      </c>
      <c r="F470" s="322">
        <v>796</v>
      </c>
      <c r="G470" s="322" t="s">
        <v>17</v>
      </c>
      <c r="H470" s="620">
        <v>96</v>
      </c>
      <c r="I470" s="322" t="s">
        <v>4948</v>
      </c>
      <c r="J470" s="322" t="s">
        <v>3258</v>
      </c>
      <c r="K470" s="345">
        <v>35232</v>
      </c>
      <c r="L470" s="322"/>
      <c r="M470" s="322"/>
      <c r="N470" s="322"/>
      <c r="O470" s="322"/>
      <c r="P470" s="793"/>
      <c r="Q470" s="322"/>
      <c r="R470">
        <v>2</v>
      </c>
    </row>
    <row r="471" spans="1:19" customFormat="1" ht="165" x14ac:dyDescent="0.25">
      <c r="A471" s="791"/>
      <c r="B471" s="322"/>
      <c r="C471" s="322"/>
      <c r="D471" s="322" t="s">
        <v>4942</v>
      </c>
      <c r="E471" s="322" t="s">
        <v>4943</v>
      </c>
      <c r="F471" s="322">
        <v>796</v>
      </c>
      <c r="G471" s="322" t="s">
        <v>17</v>
      </c>
      <c r="H471" s="620">
        <v>43</v>
      </c>
      <c r="I471" s="322" t="s">
        <v>4948</v>
      </c>
      <c r="J471" s="322" t="s">
        <v>3258</v>
      </c>
      <c r="K471" s="345">
        <v>10750</v>
      </c>
      <c r="L471" s="322"/>
      <c r="M471" s="322"/>
      <c r="N471" s="322"/>
      <c r="O471" s="322"/>
      <c r="P471" s="794"/>
      <c r="Q471" s="322"/>
      <c r="R471">
        <v>2</v>
      </c>
    </row>
    <row r="472" spans="1:19" customFormat="1" ht="99.75" x14ac:dyDescent="0.25">
      <c r="A472" s="606">
        <v>75</v>
      </c>
      <c r="B472" s="317" t="s">
        <v>194</v>
      </c>
      <c r="C472" s="317" t="s">
        <v>213</v>
      </c>
      <c r="D472" s="317" t="s">
        <v>4944</v>
      </c>
      <c r="E472" s="317" t="s">
        <v>4947</v>
      </c>
      <c r="F472" s="318" t="s">
        <v>135</v>
      </c>
      <c r="G472" s="317" t="s">
        <v>63</v>
      </c>
      <c r="H472" s="549">
        <v>1</v>
      </c>
      <c r="I472" s="317" t="s">
        <v>355</v>
      </c>
      <c r="J472" s="317" t="s">
        <v>2789</v>
      </c>
      <c r="K472" s="344">
        <v>1531200</v>
      </c>
      <c r="L472" s="317" t="s">
        <v>2487</v>
      </c>
      <c r="M472" s="317" t="s">
        <v>2491</v>
      </c>
      <c r="N472" s="317" t="s">
        <v>170</v>
      </c>
      <c r="O472" s="317" t="s">
        <v>171</v>
      </c>
      <c r="P472" s="607" t="s">
        <v>4945</v>
      </c>
      <c r="Q472" s="317" t="s">
        <v>4946</v>
      </c>
      <c r="R472">
        <v>1</v>
      </c>
      <c r="S472">
        <v>6420</v>
      </c>
    </row>
    <row r="473" spans="1:19" customFormat="1" ht="42.75" x14ac:dyDescent="0.25">
      <c r="A473" s="789">
        <v>76</v>
      </c>
      <c r="B473" s="317" t="s">
        <v>1279</v>
      </c>
      <c r="C473" s="317" t="s">
        <v>177</v>
      </c>
      <c r="D473" s="317" t="s">
        <v>4949</v>
      </c>
      <c r="E473" s="317" t="s">
        <v>3580</v>
      </c>
      <c r="F473" s="318">
        <v>796</v>
      </c>
      <c r="G473" s="317" t="s">
        <v>17</v>
      </c>
      <c r="H473" s="549">
        <v>7000</v>
      </c>
      <c r="I473" s="317" t="s">
        <v>355</v>
      </c>
      <c r="J473" s="317" t="s">
        <v>2789</v>
      </c>
      <c r="K473" s="344">
        <v>4236000</v>
      </c>
      <c r="L473" s="317" t="s">
        <v>2487</v>
      </c>
      <c r="M473" s="317" t="s">
        <v>2453</v>
      </c>
      <c r="N473" s="317" t="s">
        <v>22</v>
      </c>
      <c r="O473" s="317" t="s">
        <v>23</v>
      </c>
      <c r="P473" s="792">
        <v>6424</v>
      </c>
      <c r="Q473" s="317" t="s">
        <v>347</v>
      </c>
      <c r="R473">
        <v>1</v>
      </c>
    </row>
    <row r="474" spans="1:19" customFormat="1" ht="120" x14ac:dyDescent="0.25">
      <c r="A474" s="790"/>
      <c r="B474" s="322"/>
      <c r="C474" s="322"/>
      <c r="D474" s="322" t="s">
        <v>4950</v>
      </c>
      <c r="E474" s="322" t="s">
        <v>4951</v>
      </c>
      <c r="F474" s="320">
        <v>796</v>
      </c>
      <c r="G474" s="320" t="s">
        <v>17</v>
      </c>
      <c r="H474" s="568">
        <v>1000</v>
      </c>
      <c r="I474" s="322" t="s">
        <v>355</v>
      </c>
      <c r="J474" s="322" t="s">
        <v>2789</v>
      </c>
      <c r="K474" s="345">
        <v>249000</v>
      </c>
      <c r="L474" s="322"/>
      <c r="M474" s="322"/>
      <c r="N474" s="322"/>
      <c r="O474" s="322"/>
      <c r="P474" s="793"/>
      <c r="Q474" s="322"/>
      <c r="R474">
        <v>2</v>
      </c>
    </row>
    <row r="475" spans="1:19" customFormat="1" ht="165" x14ac:dyDescent="0.25">
      <c r="A475" s="790"/>
      <c r="B475" s="322"/>
      <c r="C475" s="322"/>
      <c r="D475" s="322" t="s">
        <v>4952</v>
      </c>
      <c r="E475" s="322" t="s">
        <v>4953</v>
      </c>
      <c r="F475" s="320">
        <v>796</v>
      </c>
      <c r="G475" s="320" t="s">
        <v>17</v>
      </c>
      <c r="H475" s="568">
        <v>3000</v>
      </c>
      <c r="I475" s="322" t="s">
        <v>355</v>
      </c>
      <c r="J475" s="322" t="s">
        <v>2789</v>
      </c>
      <c r="K475" s="345">
        <v>3900000</v>
      </c>
      <c r="L475" s="322"/>
      <c r="M475" s="322"/>
      <c r="N475" s="322"/>
      <c r="O475" s="322"/>
      <c r="P475" s="793"/>
      <c r="Q475" s="322"/>
      <c r="R475">
        <v>2</v>
      </c>
    </row>
    <row r="476" spans="1:19" customFormat="1" ht="45" x14ac:dyDescent="0.25">
      <c r="A476" s="791"/>
      <c r="B476" s="322"/>
      <c r="C476" s="322"/>
      <c r="D476" s="322" t="s">
        <v>4954</v>
      </c>
      <c r="E476" s="322" t="s">
        <v>4955</v>
      </c>
      <c r="F476" s="320">
        <v>796</v>
      </c>
      <c r="G476" s="320" t="s">
        <v>17</v>
      </c>
      <c r="H476" s="568">
        <v>3000</v>
      </c>
      <c r="I476" s="322" t="s">
        <v>355</v>
      </c>
      <c r="J476" s="322" t="s">
        <v>2789</v>
      </c>
      <c r="K476" s="345">
        <v>87000</v>
      </c>
      <c r="L476" s="322"/>
      <c r="M476" s="322"/>
      <c r="N476" s="322"/>
      <c r="O476" s="322"/>
      <c r="P476" s="794"/>
      <c r="Q476" s="322"/>
      <c r="R476">
        <v>2</v>
      </c>
    </row>
    <row r="477" spans="1:19" s="550" customFormat="1" ht="57" x14ac:dyDescent="0.25">
      <c r="A477" s="346">
        <v>77</v>
      </c>
      <c r="B477" s="317" t="s">
        <v>2700</v>
      </c>
      <c r="C477" s="317" t="s">
        <v>3841</v>
      </c>
      <c r="D477" s="317" t="s">
        <v>4958</v>
      </c>
      <c r="E477" s="317" t="s">
        <v>4959</v>
      </c>
      <c r="F477" s="317" t="s">
        <v>135</v>
      </c>
      <c r="G477" s="317" t="s">
        <v>63</v>
      </c>
      <c r="H477" s="549">
        <v>1</v>
      </c>
      <c r="I477" s="317" t="s">
        <v>355</v>
      </c>
      <c r="J477" s="317" t="s">
        <v>2789</v>
      </c>
      <c r="K477" s="344">
        <v>504800.1</v>
      </c>
      <c r="L477" s="317" t="s">
        <v>2487</v>
      </c>
      <c r="M477" s="317" t="s">
        <v>2491</v>
      </c>
      <c r="N477" s="317" t="s">
        <v>4960</v>
      </c>
      <c r="O477" s="317" t="s">
        <v>171</v>
      </c>
      <c r="P477" s="489"/>
      <c r="Q477" s="317" t="s">
        <v>4676</v>
      </c>
      <c r="R477" s="550">
        <v>1</v>
      </c>
    </row>
    <row r="478" spans="1:19" customFormat="1" ht="28.5" x14ac:dyDescent="0.25">
      <c r="A478" s="334">
        <v>78</v>
      </c>
      <c r="B478" s="317" t="s">
        <v>845</v>
      </c>
      <c r="C478" s="317" t="s">
        <v>4961</v>
      </c>
      <c r="D478" s="317" t="s">
        <v>4962</v>
      </c>
      <c r="E478" s="317" t="s">
        <v>4675</v>
      </c>
      <c r="F478" s="317" t="s">
        <v>135</v>
      </c>
      <c r="G478" s="317" t="s">
        <v>63</v>
      </c>
      <c r="H478" s="549">
        <v>1</v>
      </c>
      <c r="I478" s="317" t="s">
        <v>355</v>
      </c>
      <c r="J478" s="317" t="s">
        <v>2789</v>
      </c>
      <c r="K478" s="344">
        <v>1270000</v>
      </c>
      <c r="L478" s="317" t="s">
        <v>57</v>
      </c>
      <c r="M478" s="317" t="s">
        <v>2491</v>
      </c>
      <c r="N478" s="317" t="s">
        <v>22</v>
      </c>
      <c r="O478" s="317" t="s">
        <v>171</v>
      </c>
      <c r="P478" s="321">
        <v>5954</v>
      </c>
      <c r="Q478" s="317" t="s">
        <v>4963</v>
      </c>
      <c r="R478">
        <v>1</v>
      </c>
    </row>
    <row r="479" spans="1:19" customFormat="1" ht="71.25" x14ac:dyDescent="0.25">
      <c r="A479" s="789">
        <v>79</v>
      </c>
      <c r="B479" s="317" t="s">
        <v>320</v>
      </c>
      <c r="C479" s="317" t="s">
        <v>3648</v>
      </c>
      <c r="D479" s="317" t="s">
        <v>4994</v>
      </c>
      <c r="E479" s="317" t="s">
        <v>4964</v>
      </c>
      <c r="F479" s="317">
        <v>796</v>
      </c>
      <c r="G479" s="317" t="s">
        <v>17</v>
      </c>
      <c r="H479" s="549">
        <v>4</v>
      </c>
      <c r="I479" s="317" t="s">
        <v>355</v>
      </c>
      <c r="J479" s="317" t="s">
        <v>2789</v>
      </c>
      <c r="K479" s="344">
        <v>1303600</v>
      </c>
      <c r="L479" s="317" t="s">
        <v>2487</v>
      </c>
      <c r="M479" s="317" t="s">
        <v>2487</v>
      </c>
      <c r="N479" s="317" t="s">
        <v>22</v>
      </c>
      <c r="O479" s="317" t="s">
        <v>23</v>
      </c>
      <c r="P479" s="792">
        <v>6423</v>
      </c>
      <c r="Q479" s="317" t="s">
        <v>4965</v>
      </c>
      <c r="R479">
        <v>1</v>
      </c>
    </row>
    <row r="480" spans="1:19" customFormat="1" ht="45" x14ac:dyDescent="0.25">
      <c r="A480" s="790"/>
      <c r="B480" s="322"/>
      <c r="C480" s="322"/>
      <c r="D480" s="322" t="s">
        <v>4966</v>
      </c>
      <c r="E480" s="322" t="s">
        <v>4967</v>
      </c>
      <c r="F480" s="322"/>
      <c r="G480" s="322"/>
      <c r="H480" s="620"/>
      <c r="I480" s="322" t="s">
        <v>355</v>
      </c>
      <c r="J480" s="322" t="s">
        <v>2789</v>
      </c>
      <c r="K480" s="345">
        <v>111600</v>
      </c>
      <c r="L480" s="322"/>
      <c r="M480" s="322"/>
      <c r="N480" s="322"/>
      <c r="O480" s="322"/>
      <c r="P480" s="793"/>
      <c r="Q480" s="322"/>
      <c r="R480">
        <v>2</v>
      </c>
    </row>
    <row r="481" spans="1:18" customFormat="1" ht="60" x14ac:dyDescent="0.25">
      <c r="A481" s="791"/>
      <c r="B481" s="322"/>
      <c r="C481" s="322"/>
      <c r="D481" s="322" t="s">
        <v>4968</v>
      </c>
      <c r="E481" s="322" t="s">
        <v>4969</v>
      </c>
      <c r="F481" s="322">
        <v>796</v>
      </c>
      <c r="G481" s="322" t="s">
        <v>17</v>
      </c>
      <c r="H481" s="620">
        <v>4</v>
      </c>
      <c r="I481" s="322" t="s">
        <v>355</v>
      </c>
      <c r="J481" s="322" t="s">
        <v>2789</v>
      </c>
      <c r="K481" s="345">
        <v>1192000</v>
      </c>
      <c r="L481" s="322"/>
      <c r="M481" s="322"/>
      <c r="N481" s="322"/>
      <c r="O481" s="322"/>
      <c r="P481" s="794"/>
      <c r="Q481" s="322"/>
      <c r="R481">
        <v>2</v>
      </c>
    </row>
    <row r="482" spans="1:18" customFormat="1" ht="42.75" x14ac:dyDescent="0.25">
      <c r="A482" s="789">
        <v>80</v>
      </c>
      <c r="B482" s="317" t="s">
        <v>320</v>
      </c>
      <c r="C482" s="317" t="s">
        <v>311</v>
      </c>
      <c r="D482" s="317" t="s">
        <v>4972</v>
      </c>
      <c r="E482" s="317" t="s">
        <v>3580</v>
      </c>
      <c r="F482" s="317">
        <v>796</v>
      </c>
      <c r="G482" s="317" t="s">
        <v>17</v>
      </c>
      <c r="H482" s="549">
        <v>2300</v>
      </c>
      <c r="I482" s="317" t="s">
        <v>355</v>
      </c>
      <c r="J482" s="317" t="s">
        <v>2789</v>
      </c>
      <c r="K482" s="344">
        <v>4473500</v>
      </c>
      <c r="L482" s="317" t="s">
        <v>2487</v>
      </c>
      <c r="M482" s="317" t="s">
        <v>2487</v>
      </c>
      <c r="N482" s="317" t="s">
        <v>22</v>
      </c>
      <c r="O482" s="317" t="s">
        <v>23</v>
      </c>
      <c r="P482" s="792">
        <v>6459</v>
      </c>
      <c r="Q482" s="317" t="s">
        <v>347</v>
      </c>
      <c r="R482">
        <v>1</v>
      </c>
    </row>
    <row r="483" spans="1:18" customFormat="1" ht="45" x14ac:dyDescent="0.25">
      <c r="A483" s="791"/>
      <c r="B483" s="322"/>
      <c r="C483" s="322"/>
      <c r="D483" s="322" t="s">
        <v>4970</v>
      </c>
      <c r="E483" s="322" t="s">
        <v>4971</v>
      </c>
      <c r="F483" s="322">
        <v>796</v>
      </c>
      <c r="G483" s="322" t="s">
        <v>17</v>
      </c>
      <c r="H483" s="620">
        <v>2300</v>
      </c>
      <c r="I483" s="322" t="s">
        <v>355</v>
      </c>
      <c r="J483" s="322" t="s">
        <v>2789</v>
      </c>
      <c r="K483" s="345">
        <v>4473500</v>
      </c>
      <c r="L483" s="322"/>
      <c r="M483" s="322"/>
      <c r="N483" s="322"/>
      <c r="O483" s="322"/>
      <c r="P483" s="794"/>
      <c r="Q483" s="322"/>
      <c r="R483">
        <v>2</v>
      </c>
    </row>
    <row r="484" spans="1:18" customFormat="1" ht="57" x14ac:dyDescent="0.25">
      <c r="A484" s="789">
        <v>81</v>
      </c>
      <c r="B484" s="317" t="s">
        <v>167</v>
      </c>
      <c r="C484" s="317" t="s">
        <v>887</v>
      </c>
      <c r="D484" s="317" t="s">
        <v>4973</v>
      </c>
      <c r="E484" s="317" t="s">
        <v>4974</v>
      </c>
      <c r="F484" s="317">
        <v>8</v>
      </c>
      <c r="G484" s="317" t="s">
        <v>425</v>
      </c>
      <c r="H484" s="549">
        <v>53.65</v>
      </c>
      <c r="I484" s="317" t="s">
        <v>4979</v>
      </c>
      <c r="J484" s="317" t="s">
        <v>4975</v>
      </c>
      <c r="K484" s="344">
        <v>1443987.63</v>
      </c>
      <c r="L484" s="317" t="s">
        <v>2487</v>
      </c>
      <c r="M484" s="317" t="s">
        <v>2491</v>
      </c>
      <c r="N484" s="317" t="s">
        <v>22</v>
      </c>
      <c r="O484" s="317" t="s">
        <v>23</v>
      </c>
      <c r="P484" s="792">
        <v>6574</v>
      </c>
      <c r="Q484" s="317" t="s">
        <v>165</v>
      </c>
      <c r="R484">
        <v>1</v>
      </c>
    </row>
    <row r="485" spans="1:18" customFormat="1" ht="120" x14ac:dyDescent="0.25">
      <c r="A485" s="790"/>
      <c r="B485" s="322"/>
      <c r="C485" s="322"/>
      <c r="D485" s="322" t="s">
        <v>4731</v>
      </c>
      <c r="E485" s="322" t="s">
        <v>4732</v>
      </c>
      <c r="F485" s="322">
        <v>8</v>
      </c>
      <c r="G485" s="322" t="s">
        <v>425</v>
      </c>
      <c r="H485" s="620">
        <v>4.5999999999999996</v>
      </c>
      <c r="I485" s="322" t="s">
        <v>4979</v>
      </c>
      <c r="J485" s="322" t="s">
        <v>4799</v>
      </c>
      <c r="K485" s="345">
        <v>113298</v>
      </c>
      <c r="L485" s="322"/>
      <c r="M485" s="322"/>
      <c r="N485" s="322"/>
      <c r="O485" s="322"/>
      <c r="P485" s="793"/>
      <c r="Q485" s="322"/>
      <c r="R485">
        <v>2</v>
      </c>
    </row>
    <row r="486" spans="1:18" customFormat="1" ht="120" x14ac:dyDescent="0.25">
      <c r="A486" s="790"/>
      <c r="B486" s="322"/>
      <c r="C486" s="322"/>
      <c r="D486" s="322" t="s">
        <v>2243</v>
      </c>
      <c r="E486" s="322" t="s">
        <v>2244</v>
      </c>
      <c r="F486" s="322">
        <v>8</v>
      </c>
      <c r="G486" s="322" t="s">
        <v>425</v>
      </c>
      <c r="H486" s="620">
        <v>27.3</v>
      </c>
      <c r="I486" s="322" t="s">
        <v>4979</v>
      </c>
      <c r="J486" s="322" t="s">
        <v>3254</v>
      </c>
      <c r="K486" s="345">
        <v>589953</v>
      </c>
      <c r="L486" s="322"/>
      <c r="M486" s="322"/>
      <c r="N486" s="322"/>
      <c r="O486" s="322"/>
      <c r="P486" s="793"/>
      <c r="Q486" s="322"/>
      <c r="R486">
        <v>2</v>
      </c>
    </row>
    <row r="487" spans="1:18" customFormat="1" ht="45" x14ac:dyDescent="0.25">
      <c r="A487" s="790"/>
      <c r="B487" s="322"/>
      <c r="C487" s="322"/>
      <c r="D487" s="322" t="s">
        <v>4738</v>
      </c>
      <c r="E487" s="322" t="s">
        <v>153</v>
      </c>
      <c r="F487" s="322">
        <v>8</v>
      </c>
      <c r="G487" s="322" t="s">
        <v>425</v>
      </c>
      <c r="H487" s="620">
        <v>0.7</v>
      </c>
      <c r="I487" s="322" t="s">
        <v>4979</v>
      </c>
      <c r="J487" s="322" t="s">
        <v>2789</v>
      </c>
      <c r="K487" s="345">
        <v>22883</v>
      </c>
      <c r="L487" s="322"/>
      <c r="M487" s="322"/>
      <c r="N487" s="322"/>
      <c r="O487" s="322"/>
      <c r="P487" s="793"/>
      <c r="Q487" s="322"/>
      <c r="R487">
        <v>2</v>
      </c>
    </row>
    <row r="488" spans="1:18" customFormat="1" ht="45" x14ac:dyDescent="0.25">
      <c r="A488" s="790"/>
      <c r="B488" s="322"/>
      <c r="C488" s="322"/>
      <c r="D488" s="322" t="s">
        <v>4976</v>
      </c>
      <c r="E488" s="322" t="s">
        <v>4974</v>
      </c>
      <c r="F488" s="322">
        <v>8</v>
      </c>
      <c r="G488" s="322" t="s">
        <v>425</v>
      </c>
      <c r="H488" s="620">
        <v>2.4000000000000004</v>
      </c>
      <c r="I488" s="322" t="s">
        <v>4979</v>
      </c>
      <c r="J488" s="322" t="s">
        <v>2789</v>
      </c>
      <c r="K488" s="345">
        <v>75521.570000000007</v>
      </c>
      <c r="L488" s="322"/>
      <c r="M488" s="322"/>
      <c r="N488" s="322"/>
      <c r="O488" s="322"/>
      <c r="P488" s="793"/>
      <c r="Q488" s="322"/>
      <c r="R488">
        <v>2</v>
      </c>
    </row>
    <row r="489" spans="1:18" customFormat="1" ht="180" x14ac:dyDescent="0.25">
      <c r="A489" s="790"/>
      <c r="B489" s="322"/>
      <c r="C489" s="322"/>
      <c r="D489" s="322" t="s">
        <v>4742</v>
      </c>
      <c r="E489" s="322" t="s">
        <v>4743</v>
      </c>
      <c r="F489" s="322">
        <v>8</v>
      </c>
      <c r="G489" s="322" t="s">
        <v>425</v>
      </c>
      <c r="H489" s="620">
        <v>5.6</v>
      </c>
      <c r="I489" s="322" t="s">
        <v>4979</v>
      </c>
      <c r="J489" s="322" t="s">
        <v>2789</v>
      </c>
      <c r="K489" s="345">
        <v>188748.17</v>
      </c>
      <c r="L489" s="322"/>
      <c r="M489" s="322"/>
      <c r="N489" s="322"/>
      <c r="O489" s="322"/>
      <c r="P489" s="793"/>
      <c r="Q489" s="322"/>
      <c r="R489">
        <v>2</v>
      </c>
    </row>
    <row r="490" spans="1:18" customFormat="1" ht="180" x14ac:dyDescent="0.25">
      <c r="A490" s="790"/>
      <c r="B490" s="322"/>
      <c r="C490" s="322"/>
      <c r="D490" s="322" t="s">
        <v>4977</v>
      </c>
      <c r="E490" s="322" t="s">
        <v>4978</v>
      </c>
      <c r="F490" s="322">
        <v>8</v>
      </c>
      <c r="G490" s="322" t="s">
        <v>425</v>
      </c>
      <c r="H490" s="620">
        <v>1.35</v>
      </c>
      <c r="I490" s="322" t="s">
        <v>4979</v>
      </c>
      <c r="J490" s="322" t="s">
        <v>2789</v>
      </c>
      <c r="K490" s="345">
        <v>133283.89000000001</v>
      </c>
      <c r="L490" s="322"/>
      <c r="M490" s="322"/>
      <c r="N490" s="322"/>
      <c r="O490" s="322"/>
      <c r="P490" s="793"/>
      <c r="Q490" s="322"/>
      <c r="R490">
        <v>2</v>
      </c>
    </row>
    <row r="491" spans="1:18" customFormat="1" ht="120" x14ac:dyDescent="0.25">
      <c r="A491" s="790"/>
      <c r="B491" s="322"/>
      <c r="C491" s="322"/>
      <c r="D491" s="322" t="s">
        <v>4748</v>
      </c>
      <c r="E491" s="322" t="s">
        <v>4749</v>
      </c>
      <c r="F491" s="322">
        <v>8</v>
      </c>
      <c r="G491" s="322" t="s">
        <v>425</v>
      </c>
      <c r="H491" s="620">
        <v>2.8</v>
      </c>
      <c r="I491" s="322" t="s">
        <v>4979</v>
      </c>
      <c r="J491" s="322" t="s">
        <v>2789</v>
      </c>
      <c r="K491" s="345">
        <v>114800</v>
      </c>
      <c r="L491" s="322"/>
      <c r="M491" s="322"/>
      <c r="N491" s="322"/>
      <c r="O491" s="322"/>
      <c r="P491" s="793"/>
      <c r="Q491" s="322"/>
      <c r="R491">
        <v>2</v>
      </c>
    </row>
    <row r="492" spans="1:18" customFormat="1" ht="45" x14ac:dyDescent="0.25">
      <c r="A492" s="790"/>
      <c r="B492" s="322"/>
      <c r="C492" s="322"/>
      <c r="D492" s="322" t="s">
        <v>4753</v>
      </c>
      <c r="E492" s="322" t="s">
        <v>153</v>
      </c>
      <c r="F492" s="322">
        <v>8</v>
      </c>
      <c r="G492" s="322" t="s">
        <v>425</v>
      </c>
      <c r="H492" s="620">
        <v>0.8</v>
      </c>
      <c r="I492" s="322" t="s">
        <v>4979</v>
      </c>
      <c r="J492" s="322" t="s">
        <v>3258</v>
      </c>
      <c r="K492" s="345">
        <v>19200</v>
      </c>
      <c r="L492" s="322"/>
      <c r="M492" s="322"/>
      <c r="N492" s="322"/>
      <c r="O492" s="322"/>
      <c r="P492" s="793"/>
      <c r="Q492" s="322"/>
      <c r="R492">
        <v>2</v>
      </c>
    </row>
    <row r="493" spans="1:18" customFormat="1" ht="165" x14ac:dyDescent="0.25">
      <c r="A493" s="791"/>
      <c r="B493" s="322"/>
      <c r="C493" s="322"/>
      <c r="D493" s="322" t="s">
        <v>1543</v>
      </c>
      <c r="E493" s="322" t="s">
        <v>1544</v>
      </c>
      <c r="F493" s="322">
        <v>8</v>
      </c>
      <c r="G493" s="322" t="s">
        <v>425</v>
      </c>
      <c r="H493" s="620">
        <v>8.1</v>
      </c>
      <c r="I493" s="322" t="s">
        <v>4979</v>
      </c>
      <c r="J493" s="322" t="s">
        <v>4975</v>
      </c>
      <c r="K493" s="345">
        <v>186300</v>
      </c>
      <c r="L493" s="322"/>
      <c r="M493" s="322"/>
      <c r="N493" s="322"/>
      <c r="O493" s="322"/>
      <c r="P493" s="794"/>
      <c r="Q493" s="322"/>
      <c r="R493">
        <v>2</v>
      </c>
    </row>
    <row r="494" spans="1:18" customFormat="1" ht="42.75" x14ac:dyDescent="0.25">
      <c r="A494" s="606">
        <v>82</v>
      </c>
      <c r="B494" s="317" t="s">
        <v>167</v>
      </c>
      <c r="C494" s="317" t="s">
        <v>2204</v>
      </c>
      <c r="D494" s="317" t="s">
        <v>4980</v>
      </c>
      <c r="E494" s="317" t="s">
        <v>3580</v>
      </c>
      <c r="F494" s="317" t="s">
        <v>135</v>
      </c>
      <c r="G494" s="317" t="s">
        <v>63</v>
      </c>
      <c r="H494" s="549">
        <v>1</v>
      </c>
      <c r="I494" s="317" t="s">
        <v>4979</v>
      </c>
      <c r="J494" s="317" t="s">
        <v>2789</v>
      </c>
      <c r="K494" s="344">
        <v>1000000</v>
      </c>
      <c r="L494" s="317" t="s">
        <v>2487</v>
      </c>
      <c r="M494" s="317" t="s">
        <v>2487</v>
      </c>
      <c r="N494" s="317" t="s">
        <v>22</v>
      </c>
      <c r="O494" s="317" t="s">
        <v>171</v>
      </c>
      <c r="P494" s="607">
        <v>6455</v>
      </c>
      <c r="Q494" s="317" t="s">
        <v>165</v>
      </c>
      <c r="R494">
        <v>1</v>
      </c>
    </row>
    <row r="495" spans="1:18" customFormat="1" ht="99.75" x14ac:dyDescent="0.25">
      <c r="A495" s="606">
        <v>83</v>
      </c>
      <c r="B495" s="317" t="s">
        <v>200</v>
      </c>
      <c r="C495" s="317" t="s">
        <v>201</v>
      </c>
      <c r="D495" s="317" t="s">
        <v>4982</v>
      </c>
      <c r="E495" s="317" t="s">
        <v>3716</v>
      </c>
      <c r="F495" s="317" t="s">
        <v>135</v>
      </c>
      <c r="G495" s="317" t="s">
        <v>63</v>
      </c>
      <c r="H495" s="549">
        <v>1</v>
      </c>
      <c r="I495" s="317" t="s">
        <v>4979</v>
      </c>
      <c r="J495" s="317" t="s">
        <v>2789</v>
      </c>
      <c r="K495" s="618" t="s">
        <v>4984</v>
      </c>
      <c r="L495" s="317" t="s">
        <v>57</v>
      </c>
      <c r="M495" s="317" t="s">
        <v>30</v>
      </c>
      <c r="N495" s="317" t="s">
        <v>170</v>
      </c>
      <c r="O495" s="317" t="s">
        <v>171</v>
      </c>
      <c r="P495" s="607">
        <v>5629</v>
      </c>
      <c r="Q495" s="317" t="s">
        <v>4981</v>
      </c>
      <c r="R495">
        <v>1</v>
      </c>
    </row>
    <row r="496" spans="1:18" customFormat="1" ht="99.75" x14ac:dyDescent="0.25">
      <c r="A496" s="606">
        <v>84</v>
      </c>
      <c r="B496" s="317" t="s">
        <v>200</v>
      </c>
      <c r="C496" s="317" t="s">
        <v>201</v>
      </c>
      <c r="D496" s="317" t="s">
        <v>4983</v>
      </c>
      <c r="E496" s="317" t="s">
        <v>3716</v>
      </c>
      <c r="F496" s="317" t="s">
        <v>135</v>
      </c>
      <c r="G496" s="317" t="s">
        <v>63</v>
      </c>
      <c r="H496" s="549">
        <v>1</v>
      </c>
      <c r="I496" s="317" t="s">
        <v>4979</v>
      </c>
      <c r="J496" s="317" t="s">
        <v>2789</v>
      </c>
      <c r="K496" s="618" t="s">
        <v>4984</v>
      </c>
      <c r="L496" s="317" t="s">
        <v>57</v>
      </c>
      <c r="M496" s="317" t="s">
        <v>30</v>
      </c>
      <c r="N496" s="317" t="s">
        <v>170</v>
      </c>
      <c r="O496" s="317" t="s">
        <v>171</v>
      </c>
      <c r="P496" s="607">
        <v>5633</v>
      </c>
      <c r="Q496" s="317" t="s">
        <v>4981</v>
      </c>
      <c r="R496">
        <v>1</v>
      </c>
    </row>
    <row r="497" spans="1:16377" customFormat="1" ht="99.75" x14ac:dyDescent="0.25">
      <c r="A497" s="606">
        <v>85</v>
      </c>
      <c r="B497" s="317" t="s">
        <v>200</v>
      </c>
      <c r="C497" s="317" t="s">
        <v>201</v>
      </c>
      <c r="D497" s="317" t="s">
        <v>4985</v>
      </c>
      <c r="E497" s="317" t="s">
        <v>3716</v>
      </c>
      <c r="F497" s="317" t="s">
        <v>135</v>
      </c>
      <c r="G497" s="317" t="s">
        <v>63</v>
      </c>
      <c r="H497" s="549">
        <v>1</v>
      </c>
      <c r="I497" s="317" t="s">
        <v>4979</v>
      </c>
      <c r="J497" s="317" t="s">
        <v>2789</v>
      </c>
      <c r="K497" s="618" t="s">
        <v>4984</v>
      </c>
      <c r="L497" s="317" t="s">
        <v>2491</v>
      </c>
      <c r="M497" s="317" t="s">
        <v>4986</v>
      </c>
      <c r="N497" s="317" t="s">
        <v>170</v>
      </c>
      <c r="O497" s="317" t="s">
        <v>171</v>
      </c>
      <c r="P497" s="607">
        <v>6560</v>
      </c>
      <c r="Q497" s="317" t="s">
        <v>3710</v>
      </c>
      <c r="R497">
        <v>1</v>
      </c>
    </row>
    <row r="498" spans="1:16377" customFormat="1" ht="99.75" x14ac:dyDescent="0.25">
      <c r="A498" s="606">
        <v>86</v>
      </c>
      <c r="B498" s="317" t="s">
        <v>200</v>
      </c>
      <c r="C498" s="317" t="s">
        <v>201</v>
      </c>
      <c r="D498" s="317" t="s">
        <v>4987</v>
      </c>
      <c r="E498" s="317" t="s">
        <v>3716</v>
      </c>
      <c r="F498" s="317" t="s">
        <v>135</v>
      </c>
      <c r="G498" s="317" t="s">
        <v>63</v>
      </c>
      <c r="H498" s="549">
        <v>1</v>
      </c>
      <c r="I498" s="317" t="s">
        <v>4979</v>
      </c>
      <c r="J498" s="317" t="s">
        <v>2789</v>
      </c>
      <c r="K498" s="618" t="s">
        <v>4984</v>
      </c>
      <c r="L498" s="317" t="s">
        <v>2491</v>
      </c>
      <c r="M498" s="317" t="s">
        <v>4838</v>
      </c>
      <c r="N498" s="317" t="s">
        <v>170</v>
      </c>
      <c r="O498" s="317" t="s">
        <v>171</v>
      </c>
      <c r="P498" s="321">
        <v>6561</v>
      </c>
      <c r="Q498" s="317" t="s">
        <v>3710</v>
      </c>
      <c r="R498">
        <v>1</v>
      </c>
    </row>
    <row r="499" spans="1:16377" customFormat="1" ht="42.75" x14ac:dyDescent="0.25">
      <c r="A499" s="606">
        <v>87</v>
      </c>
      <c r="B499" s="317" t="s">
        <v>845</v>
      </c>
      <c r="C499" s="317" t="s">
        <v>846</v>
      </c>
      <c r="D499" s="317" t="s">
        <v>4988</v>
      </c>
      <c r="E499" s="317" t="s">
        <v>3580</v>
      </c>
      <c r="F499" s="318" t="s">
        <v>135</v>
      </c>
      <c r="G499" s="317" t="s">
        <v>63</v>
      </c>
      <c r="H499" s="549">
        <v>1</v>
      </c>
      <c r="I499" s="317" t="s">
        <v>355</v>
      </c>
      <c r="J499" s="317" t="s">
        <v>2835</v>
      </c>
      <c r="K499" s="344">
        <v>695000</v>
      </c>
      <c r="L499" s="317" t="s">
        <v>2487</v>
      </c>
      <c r="M499" s="317" t="s">
        <v>2491</v>
      </c>
      <c r="N499" s="317" t="s">
        <v>4677</v>
      </c>
      <c r="O499" s="317" t="s">
        <v>171</v>
      </c>
      <c r="P499" s="607" t="s">
        <v>25</v>
      </c>
      <c r="Q499" s="317" t="s">
        <v>4989</v>
      </c>
      <c r="R499">
        <v>1</v>
      </c>
    </row>
    <row r="500" spans="1:16377" s="550" customFormat="1" ht="28.5" x14ac:dyDescent="0.25">
      <c r="A500" s="334">
        <v>88</v>
      </c>
      <c r="B500" s="317" t="s">
        <v>845</v>
      </c>
      <c r="C500" s="317" t="s">
        <v>846</v>
      </c>
      <c r="D500" s="317" t="s">
        <v>5101</v>
      </c>
      <c r="E500" s="317" t="s">
        <v>4990</v>
      </c>
      <c r="F500" s="318" t="s">
        <v>135</v>
      </c>
      <c r="G500" s="317" t="s">
        <v>63</v>
      </c>
      <c r="H500" s="549">
        <v>1</v>
      </c>
      <c r="I500" s="317" t="s">
        <v>1230</v>
      </c>
      <c r="J500" s="317" t="s">
        <v>2787</v>
      </c>
      <c r="K500" s="344">
        <v>2060000</v>
      </c>
      <c r="L500" s="317" t="s">
        <v>2487</v>
      </c>
      <c r="M500" s="317" t="s">
        <v>21</v>
      </c>
      <c r="N500" s="317" t="s">
        <v>22</v>
      </c>
      <c r="O500" s="317" t="s">
        <v>171</v>
      </c>
      <c r="P500" s="321">
        <v>6583</v>
      </c>
      <c r="Q500" s="317" t="s">
        <v>4730</v>
      </c>
      <c r="R500" s="550">
        <v>1</v>
      </c>
    </row>
    <row r="501" spans="1:16377" s="289" customFormat="1" ht="42.75" x14ac:dyDescent="0.25">
      <c r="A501" s="641">
        <v>89</v>
      </c>
      <c r="B501" s="255" t="s">
        <v>845</v>
      </c>
      <c r="C501" s="255" t="s">
        <v>846</v>
      </c>
      <c r="D501" s="255" t="s">
        <v>4991</v>
      </c>
      <c r="E501" s="255" t="s">
        <v>3580</v>
      </c>
      <c r="F501" s="255" t="s">
        <v>135</v>
      </c>
      <c r="G501" s="255" t="s">
        <v>63</v>
      </c>
      <c r="H501" s="684">
        <v>1</v>
      </c>
      <c r="I501" s="255" t="s">
        <v>4979</v>
      </c>
      <c r="J501" s="255" t="s">
        <v>2789</v>
      </c>
      <c r="K501" s="341">
        <v>1300000</v>
      </c>
      <c r="L501" s="255" t="s">
        <v>2491</v>
      </c>
      <c r="M501" s="255" t="s">
        <v>30</v>
      </c>
      <c r="N501" s="255" t="s">
        <v>22</v>
      </c>
      <c r="O501" s="255" t="s">
        <v>171</v>
      </c>
      <c r="P501" s="642"/>
      <c r="Q501" s="289">
        <v>1</v>
      </c>
    </row>
    <row r="502" spans="1:16377" s="288" customFormat="1" ht="28.5" x14ac:dyDescent="0.25">
      <c r="A502" s="334">
        <v>90</v>
      </c>
      <c r="B502" s="317" t="s">
        <v>2458</v>
      </c>
      <c r="C502" s="317" t="s">
        <v>2457</v>
      </c>
      <c r="D502" s="317" t="s">
        <v>4992</v>
      </c>
      <c r="E502" s="317" t="s">
        <v>4993</v>
      </c>
      <c r="F502" s="317" t="s">
        <v>135</v>
      </c>
      <c r="G502" s="317" t="s">
        <v>63</v>
      </c>
      <c r="H502" s="549">
        <v>1</v>
      </c>
      <c r="I502" s="317" t="s">
        <v>4164</v>
      </c>
      <c r="J502" s="317" t="s">
        <v>2895</v>
      </c>
      <c r="K502" s="344">
        <v>3300000</v>
      </c>
      <c r="L502" s="317" t="s">
        <v>2491</v>
      </c>
      <c r="M502" s="317" t="s">
        <v>2453</v>
      </c>
      <c r="N502" s="317" t="s">
        <v>22</v>
      </c>
      <c r="O502" s="317" t="s">
        <v>171</v>
      </c>
      <c r="P502" s="321">
        <v>5978</v>
      </c>
      <c r="Q502" s="317" t="s">
        <v>4598</v>
      </c>
      <c r="R502" s="288">
        <v>1</v>
      </c>
    </row>
    <row r="503" spans="1:16377" s="288" customFormat="1" ht="71.25" x14ac:dyDescent="0.25">
      <c r="A503" s="789">
        <v>91</v>
      </c>
      <c r="B503" s="317" t="s">
        <v>3772</v>
      </c>
      <c r="C503" s="317" t="s">
        <v>3773</v>
      </c>
      <c r="D503" s="317" t="s">
        <v>3774</v>
      </c>
      <c r="E503" s="317" t="s">
        <v>2288</v>
      </c>
      <c r="F503" s="318" t="s">
        <v>135</v>
      </c>
      <c r="G503" s="317" t="s">
        <v>63</v>
      </c>
      <c r="H503" s="676">
        <v>2</v>
      </c>
      <c r="I503" s="318" t="s">
        <v>4995</v>
      </c>
      <c r="J503" s="318" t="s">
        <v>5148</v>
      </c>
      <c r="K503" s="344">
        <v>540000</v>
      </c>
      <c r="L503" s="317" t="s">
        <v>2487</v>
      </c>
      <c r="M503" s="317" t="s">
        <v>21</v>
      </c>
      <c r="N503" s="317" t="s">
        <v>22</v>
      </c>
      <c r="O503" s="317" t="s">
        <v>171</v>
      </c>
      <c r="P503" s="792">
        <v>5258</v>
      </c>
      <c r="Q503" s="317" t="s">
        <v>3775</v>
      </c>
      <c r="R503" s="288">
        <v>1</v>
      </c>
    </row>
    <row r="504" spans="1:16377" s="288" customFormat="1" ht="135" x14ac:dyDescent="0.25">
      <c r="A504" s="790"/>
      <c r="B504" s="322"/>
      <c r="C504" s="322"/>
      <c r="D504" s="322" t="s">
        <v>2291</v>
      </c>
      <c r="E504" s="322" t="s">
        <v>2292</v>
      </c>
      <c r="F504" s="320" t="s">
        <v>135</v>
      </c>
      <c r="G504" s="322" t="s">
        <v>63</v>
      </c>
      <c r="H504" s="530">
        <v>1</v>
      </c>
      <c r="I504" s="320" t="s">
        <v>4995</v>
      </c>
      <c r="J504" s="320" t="s">
        <v>2822</v>
      </c>
      <c r="K504" s="345">
        <v>420000</v>
      </c>
      <c r="L504" s="322"/>
      <c r="M504" s="322"/>
      <c r="N504" s="322"/>
      <c r="O504" s="322"/>
      <c r="P504" s="793"/>
      <c r="Q504" s="322"/>
      <c r="R504" s="288">
        <v>2</v>
      </c>
    </row>
    <row r="505" spans="1:16377" s="288" customFormat="1" ht="75" x14ac:dyDescent="0.25">
      <c r="A505" s="791"/>
      <c r="B505" s="322"/>
      <c r="C505" s="322"/>
      <c r="D505" s="322" t="s">
        <v>2293</v>
      </c>
      <c r="E505" s="322" t="s">
        <v>2294</v>
      </c>
      <c r="F505" s="320" t="s">
        <v>135</v>
      </c>
      <c r="G505" s="322" t="s">
        <v>63</v>
      </c>
      <c r="H505" s="530">
        <v>1</v>
      </c>
      <c r="I505" s="320" t="s">
        <v>4995</v>
      </c>
      <c r="J505" s="320" t="s">
        <v>2822</v>
      </c>
      <c r="K505" s="345">
        <v>120000</v>
      </c>
      <c r="L505" s="322"/>
      <c r="M505" s="322"/>
      <c r="N505" s="322"/>
      <c r="O505" s="322"/>
      <c r="P505" s="794"/>
      <c r="Q505" s="322"/>
      <c r="R505" s="288">
        <v>2</v>
      </c>
    </row>
    <row r="506" spans="1:16377" s="28" customFormat="1" ht="28.5" x14ac:dyDescent="0.25">
      <c r="A506" s="638">
        <v>92</v>
      </c>
      <c r="B506" s="326" t="s">
        <v>2458</v>
      </c>
      <c r="C506" s="326" t="s">
        <v>2457</v>
      </c>
      <c r="D506" s="326" t="s">
        <v>2494</v>
      </c>
      <c r="E506" s="326" t="s">
        <v>2493</v>
      </c>
      <c r="F506" s="326" t="s">
        <v>135</v>
      </c>
      <c r="G506" s="330" t="s">
        <v>63</v>
      </c>
      <c r="H506" s="685">
        <v>1</v>
      </c>
      <c r="I506" s="326" t="s">
        <v>18</v>
      </c>
      <c r="J506" s="317" t="s">
        <v>2789</v>
      </c>
      <c r="K506" s="348">
        <v>2715527</v>
      </c>
      <c r="L506" s="326" t="s">
        <v>2487</v>
      </c>
      <c r="M506" s="326" t="s">
        <v>2491</v>
      </c>
      <c r="N506" s="326" t="s">
        <v>22</v>
      </c>
      <c r="O506" s="326" t="s">
        <v>171</v>
      </c>
      <c r="P506" s="259"/>
      <c r="Q506" s="259"/>
      <c r="R506" s="259"/>
      <c r="S506" s="259"/>
      <c r="T506" s="259"/>
      <c r="U506" s="259"/>
      <c r="V506" s="259"/>
      <c r="W506" s="259"/>
      <c r="X506" s="259"/>
      <c r="Y506" s="259"/>
      <c r="Z506" s="259"/>
      <c r="AA506" s="259"/>
      <c r="AB506" s="259"/>
      <c r="AC506" s="259"/>
      <c r="AD506" s="259"/>
      <c r="AE506" s="259"/>
      <c r="AF506" s="259"/>
      <c r="AG506" s="259"/>
      <c r="AH506" s="259"/>
      <c r="AI506" s="259"/>
      <c r="AJ506" s="259"/>
      <c r="AK506" s="259"/>
      <c r="AL506" s="259"/>
      <c r="AM506" s="259"/>
      <c r="AN506" s="259"/>
      <c r="AO506" s="259"/>
      <c r="AP506" s="259"/>
      <c r="AQ506" s="259"/>
      <c r="AR506" s="259"/>
      <c r="AS506" s="259"/>
      <c r="AT506" s="259"/>
      <c r="AU506" s="259"/>
      <c r="AV506" s="259"/>
      <c r="AW506" s="259"/>
      <c r="AX506" s="259"/>
      <c r="AY506" s="259"/>
      <c r="AZ506" s="259"/>
      <c r="BA506" s="259"/>
      <c r="BB506" s="259"/>
      <c r="BC506" s="259"/>
      <c r="BD506" s="259"/>
      <c r="BE506" s="259"/>
      <c r="BF506" s="259"/>
      <c r="BG506" s="259"/>
      <c r="BH506" s="259"/>
      <c r="BI506" s="259"/>
      <c r="BJ506" s="259"/>
      <c r="BK506" s="259"/>
      <c r="BL506" s="259"/>
      <c r="BM506" s="259"/>
      <c r="BN506" s="259"/>
      <c r="BO506" s="259"/>
      <c r="BP506" s="259"/>
      <c r="BQ506" s="259"/>
      <c r="BR506" s="259"/>
      <c r="BS506" s="259"/>
      <c r="BT506" s="259"/>
      <c r="BU506" s="259"/>
      <c r="BV506" s="259"/>
      <c r="BW506" s="259"/>
      <c r="BX506" s="259"/>
      <c r="BY506" s="259"/>
      <c r="BZ506" s="259"/>
      <c r="CA506" s="259"/>
      <c r="CB506" s="259"/>
      <c r="CC506" s="259"/>
      <c r="CD506" s="259"/>
      <c r="CE506" s="259"/>
      <c r="CF506" s="259"/>
      <c r="CG506" s="259"/>
      <c r="CH506" s="259"/>
      <c r="CI506" s="259"/>
      <c r="CJ506" s="259"/>
      <c r="CK506" s="259"/>
      <c r="CL506" s="259"/>
      <c r="CM506" s="259"/>
      <c r="CN506" s="259"/>
      <c r="CO506" s="259"/>
      <c r="CP506" s="259"/>
      <c r="CQ506" s="259"/>
      <c r="CR506" s="259"/>
      <c r="CS506" s="259"/>
      <c r="CT506" s="259"/>
      <c r="CU506" s="259"/>
      <c r="CV506" s="259"/>
      <c r="CW506" s="259"/>
      <c r="CX506" s="259"/>
      <c r="CY506" s="259"/>
      <c r="CZ506" s="259"/>
      <c r="DA506" s="259"/>
      <c r="DB506" s="259"/>
      <c r="DC506" s="259"/>
      <c r="DD506" s="259"/>
      <c r="DE506" s="259"/>
      <c r="DF506" s="259"/>
      <c r="DG506" s="259"/>
      <c r="DH506" s="259"/>
      <c r="DI506" s="259"/>
      <c r="DJ506" s="259"/>
      <c r="DK506" s="259"/>
      <c r="DL506" s="259"/>
      <c r="DM506" s="259"/>
      <c r="DN506" s="259"/>
      <c r="DO506" s="259"/>
      <c r="DP506" s="259"/>
      <c r="DQ506" s="259"/>
      <c r="DR506" s="259"/>
      <c r="DS506" s="259"/>
      <c r="DT506" s="259"/>
      <c r="DU506" s="259"/>
      <c r="DV506" s="259"/>
      <c r="DW506" s="259"/>
      <c r="DX506" s="259"/>
      <c r="DY506" s="259"/>
      <c r="DZ506" s="259"/>
      <c r="EA506" s="259"/>
      <c r="EB506" s="259"/>
      <c r="EC506" s="259"/>
      <c r="ED506" s="259"/>
      <c r="EE506" s="259"/>
      <c r="EF506" s="259"/>
      <c r="EG506" s="259"/>
      <c r="EH506" s="259"/>
      <c r="EI506" s="259"/>
      <c r="EJ506" s="259"/>
      <c r="EK506" s="259"/>
      <c r="EL506" s="259"/>
      <c r="EM506" s="259"/>
      <c r="EN506" s="259"/>
      <c r="EO506" s="259"/>
      <c r="EP506" s="259"/>
      <c r="EQ506" s="259"/>
      <c r="ER506" s="259"/>
      <c r="ES506" s="259"/>
      <c r="ET506" s="259"/>
      <c r="EU506" s="259"/>
      <c r="EV506" s="259"/>
      <c r="EW506" s="259"/>
      <c r="EX506" s="259"/>
      <c r="EY506" s="259"/>
      <c r="EZ506" s="259"/>
      <c r="FA506" s="259"/>
      <c r="FB506" s="259"/>
      <c r="FC506" s="259"/>
      <c r="FD506" s="259"/>
      <c r="FE506" s="259"/>
      <c r="FF506" s="259"/>
      <c r="FG506" s="259"/>
      <c r="FH506" s="259"/>
      <c r="FI506" s="259"/>
      <c r="FJ506" s="259"/>
      <c r="FK506" s="259"/>
      <c r="FL506" s="259"/>
      <c r="FM506" s="259"/>
      <c r="FN506" s="259"/>
      <c r="FO506" s="259"/>
      <c r="FP506" s="259"/>
      <c r="FQ506" s="259"/>
      <c r="FR506" s="259"/>
      <c r="FS506" s="259"/>
      <c r="FT506" s="259"/>
      <c r="FU506" s="259"/>
      <c r="FV506" s="259"/>
      <c r="FW506" s="259"/>
      <c r="FX506" s="259"/>
      <c r="FY506" s="259"/>
      <c r="FZ506" s="259"/>
      <c r="GA506" s="259"/>
      <c r="GB506" s="259"/>
      <c r="GC506" s="259"/>
      <c r="GD506" s="259"/>
      <c r="GE506" s="259"/>
      <c r="GF506" s="259"/>
      <c r="GG506" s="259"/>
      <c r="GH506" s="259"/>
      <c r="GI506" s="259"/>
      <c r="GJ506" s="259"/>
      <c r="GK506" s="259"/>
      <c r="GL506" s="259"/>
      <c r="GM506" s="259"/>
      <c r="GN506" s="259"/>
      <c r="GO506" s="259"/>
      <c r="GP506" s="259"/>
      <c r="GQ506" s="259"/>
      <c r="GR506" s="259"/>
      <c r="GS506" s="259"/>
      <c r="GT506" s="259"/>
      <c r="GU506" s="259"/>
      <c r="GV506" s="259"/>
      <c r="GW506" s="259"/>
      <c r="GX506" s="259"/>
      <c r="GY506" s="259"/>
      <c r="GZ506" s="259"/>
      <c r="HA506" s="259"/>
      <c r="HB506" s="259"/>
      <c r="HC506" s="259"/>
      <c r="HD506" s="259"/>
      <c r="HE506" s="259"/>
      <c r="HF506" s="259"/>
      <c r="HG506" s="259"/>
      <c r="HH506" s="259"/>
      <c r="HI506" s="259"/>
      <c r="HJ506" s="259"/>
      <c r="HK506" s="259"/>
      <c r="HL506" s="259"/>
      <c r="HM506" s="259"/>
      <c r="HN506" s="259"/>
      <c r="HO506" s="259"/>
      <c r="HP506" s="259"/>
      <c r="HQ506" s="259"/>
      <c r="HR506" s="259"/>
      <c r="HS506" s="259"/>
      <c r="HT506" s="259"/>
      <c r="HU506" s="259"/>
      <c r="HV506" s="259"/>
      <c r="HW506" s="259"/>
      <c r="HX506" s="259"/>
      <c r="HY506" s="259"/>
      <c r="HZ506" s="259"/>
      <c r="IA506" s="259"/>
      <c r="IB506" s="259"/>
      <c r="IC506" s="259"/>
      <c r="ID506" s="259"/>
      <c r="IE506" s="259"/>
      <c r="IF506" s="259"/>
      <c r="IG506" s="259"/>
      <c r="IH506" s="259"/>
      <c r="II506" s="259"/>
      <c r="IJ506" s="259"/>
      <c r="IK506" s="259"/>
      <c r="IL506" s="259"/>
      <c r="IM506" s="259"/>
      <c r="IN506" s="259"/>
      <c r="IO506" s="259"/>
      <c r="IP506" s="259"/>
      <c r="IQ506" s="259"/>
      <c r="IR506" s="259"/>
      <c r="IS506" s="259"/>
      <c r="IT506" s="259"/>
      <c r="IU506" s="259"/>
      <c r="IV506" s="259"/>
      <c r="IW506" s="259"/>
      <c r="IX506" s="259"/>
      <c r="IY506" s="259"/>
      <c r="IZ506" s="259"/>
      <c r="JA506" s="259"/>
      <c r="JB506" s="259"/>
      <c r="JC506" s="259"/>
      <c r="JD506" s="259"/>
      <c r="JE506" s="259"/>
      <c r="JF506" s="259"/>
      <c r="JG506" s="259"/>
      <c r="JH506" s="259"/>
      <c r="JI506" s="259"/>
      <c r="JJ506" s="259"/>
      <c r="JK506" s="259"/>
      <c r="JL506" s="259"/>
      <c r="JM506" s="259"/>
      <c r="JN506" s="259"/>
      <c r="JO506" s="259"/>
      <c r="JP506" s="259"/>
      <c r="JQ506" s="259"/>
      <c r="JR506" s="259"/>
      <c r="JS506" s="259"/>
      <c r="JT506" s="259"/>
      <c r="JU506" s="259"/>
      <c r="JV506" s="259"/>
      <c r="JW506" s="259"/>
      <c r="JX506" s="259"/>
      <c r="JY506" s="259"/>
      <c r="JZ506" s="259"/>
      <c r="KA506" s="259"/>
      <c r="KB506" s="259"/>
      <c r="KC506" s="259"/>
      <c r="KD506" s="259"/>
      <c r="KE506" s="259"/>
      <c r="KF506" s="259"/>
      <c r="KG506" s="259"/>
      <c r="KH506" s="259"/>
      <c r="KI506" s="259"/>
      <c r="KJ506" s="259"/>
      <c r="KK506" s="259"/>
      <c r="KL506" s="259"/>
      <c r="KM506" s="259"/>
      <c r="KN506" s="259"/>
      <c r="KO506" s="259"/>
      <c r="KP506" s="259"/>
      <c r="KQ506" s="259"/>
      <c r="KR506" s="259"/>
      <c r="KS506" s="259"/>
      <c r="KT506" s="259"/>
      <c r="KU506" s="259"/>
      <c r="KV506" s="259"/>
      <c r="KW506" s="259"/>
      <c r="KX506" s="259"/>
      <c r="KY506" s="259"/>
      <c r="KZ506" s="259"/>
      <c r="LA506" s="259"/>
      <c r="LB506" s="259"/>
      <c r="LC506" s="259"/>
      <c r="LD506" s="259"/>
      <c r="LE506" s="259"/>
      <c r="LF506" s="259"/>
      <c r="LG506" s="259"/>
      <c r="LH506" s="259"/>
      <c r="LI506" s="259"/>
      <c r="LJ506" s="259"/>
      <c r="LK506" s="259"/>
      <c r="LL506" s="259"/>
      <c r="LM506" s="259"/>
      <c r="LN506" s="259"/>
      <c r="LO506" s="259"/>
      <c r="LP506" s="259"/>
      <c r="LQ506" s="259"/>
      <c r="LR506" s="259"/>
      <c r="LS506" s="259"/>
      <c r="LT506" s="259"/>
      <c r="LU506" s="259"/>
      <c r="LV506" s="259"/>
      <c r="LW506" s="259"/>
      <c r="LX506" s="259"/>
      <c r="LY506" s="259"/>
      <c r="LZ506" s="259"/>
      <c r="MA506" s="259"/>
      <c r="MB506" s="259"/>
      <c r="MC506" s="259"/>
      <c r="MD506" s="259"/>
      <c r="ME506" s="259"/>
      <c r="MF506" s="259"/>
      <c r="MG506" s="259"/>
      <c r="MH506" s="259"/>
      <c r="MI506" s="259"/>
      <c r="MJ506" s="259"/>
      <c r="MK506" s="259"/>
      <c r="ML506" s="259"/>
      <c r="MM506" s="259"/>
      <c r="MN506" s="259"/>
      <c r="MO506" s="259"/>
      <c r="MP506" s="259"/>
      <c r="MQ506" s="259"/>
      <c r="MR506" s="259"/>
      <c r="MS506" s="259"/>
      <c r="MT506" s="259"/>
      <c r="MU506" s="259"/>
      <c r="MV506" s="259"/>
      <c r="MW506" s="259"/>
      <c r="MX506" s="259"/>
      <c r="MY506" s="259"/>
      <c r="MZ506" s="259"/>
      <c r="NA506" s="259"/>
      <c r="NB506" s="259"/>
      <c r="NC506" s="259"/>
      <c r="ND506" s="259"/>
      <c r="NE506" s="259"/>
      <c r="NF506" s="259"/>
      <c r="NG506" s="259"/>
      <c r="NH506" s="259"/>
      <c r="NI506" s="259"/>
      <c r="NJ506" s="259"/>
      <c r="NK506" s="259"/>
      <c r="NL506" s="259"/>
      <c r="NM506" s="259"/>
      <c r="NN506" s="259"/>
      <c r="NO506" s="259"/>
      <c r="NP506" s="259"/>
      <c r="NQ506" s="259"/>
      <c r="NR506" s="259"/>
      <c r="NS506" s="259"/>
      <c r="NT506" s="259"/>
      <c r="NU506" s="259"/>
      <c r="NV506" s="259"/>
      <c r="NW506" s="259"/>
      <c r="NX506" s="259"/>
      <c r="NY506" s="259"/>
      <c r="NZ506" s="259"/>
      <c r="OA506" s="259"/>
      <c r="OB506" s="259"/>
      <c r="OC506" s="259"/>
      <c r="OD506" s="259"/>
      <c r="OE506" s="259"/>
      <c r="OF506" s="259"/>
      <c r="OG506" s="259"/>
      <c r="OH506" s="259"/>
      <c r="OI506" s="259"/>
      <c r="OJ506" s="259"/>
      <c r="OK506" s="259"/>
      <c r="OL506" s="259"/>
      <c r="OM506" s="259"/>
      <c r="ON506" s="259"/>
      <c r="OO506" s="259"/>
      <c r="OP506" s="259"/>
      <c r="OQ506" s="259"/>
      <c r="OR506" s="259"/>
      <c r="OS506" s="259"/>
      <c r="OT506" s="259"/>
      <c r="OU506" s="259"/>
      <c r="OV506" s="259"/>
      <c r="OW506" s="259"/>
      <c r="OX506" s="259"/>
      <c r="OY506" s="259"/>
      <c r="OZ506" s="259"/>
      <c r="PA506" s="259"/>
      <c r="PB506" s="259"/>
      <c r="PC506" s="259"/>
      <c r="PD506" s="259"/>
      <c r="PE506" s="259"/>
      <c r="PF506" s="259"/>
      <c r="PG506" s="259"/>
      <c r="PH506" s="259"/>
      <c r="PI506" s="259"/>
      <c r="PJ506" s="259"/>
      <c r="PK506" s="259"/>
      <c r="PL506" s="259"/>
      <c r="PM506" s="259"/>
      <c r="PN506" s="259"/>
      <c r="PO506" s="259"/>
      <c r="PP506" s="259"/>
      <c r="PQ506" s="259"/>
      <c r="PR506" s="259"/>
      <c r="PS506" s="259"/>
      <c r="PT506" s="259"/>
      <c r="PU506" s="259"/>
      <c r="PV506" s="259"/>
      <c r="PW506" s="259"/>
      <c r="PX506" s="259"/>
      <c r="PY506" s="259"/>
      <c r="PZ506" s="259"/>
      <c r="QA506" s="259"/>
      <c r="QB506" s="259"/>
      <c r="QC506" s="259"/>
      <c r="QD506" s="259"/>
      <c r="QE506" s="259"/>
      <c r="QF506" s="259"/>
      <c r="QG506" s="259"/>
      <c r="QH506" s="259"/>
      <c r="QI506" s="259"/>
      <c r="QJ506" s="259"/>
      <c r="QK506" s="259"/>
      <c r="QL506" s="259"/>
      <c r="QM506" s="259"/>
      <c r="QN506" s="259"/>
      <c r="QO506" s="259"/>
      <c r="QP506" s="259"/>
      <c r="QQ506" s="259"/>
      <c r="QR506" s="259"/>
      <c r="QS506" s="259"/>
      <c r="QT506" s="259"/>
      <c r="QU506" s="259"/>
      <c r="QV506" s="259"/>
      <c r="QW506" s="259"/>
      <c r="QX506" s="259"/>
      <c r="QY506" s="259"/>
      <c r="QZ506" s="259"/>
      <c r="RA506" s="259"/>
      <c r="RB506" s="259"/>
      <c r="RC506" s="259"/>
      <c r="RD506" s="259"/>
      <c r="RE506" s="259"/>
      <c r="RF506" s="259"/>
      <c r="RG506" s="259"/>
      <c r="RH506" s="259"/>
      <c r="RI506" s="259"/>
      <c r="RJ506" s="259"/>
      <c r="RK506" s="259"/>
      <c r="RL506" s="259"/>
      <c r="RM506" s="259"/>
      <c r="RN506" s="259"/>
      <c r="RO506" s="259"/>
      <c r="RP506" s="259"/>
      <c r="RQ506" s="259"/>
      <c r="RR506" s="259"/>
      <c r="RS506" s="259"/>
      <c r="RT506" s="259"/>
      <c r="RU506" s="259"/>
      <c r="RV506" s="259"/>
      <c r="RW506" s="259"/>
      <c r="RX506" s="259"/>
      <c r="RY506" s="259"/>
      <c r="RZ506" s="259"/>
      <c r="SA506" s="259"/>
      <c r="SB506" s="259"/>
      <c r="SC506" s="259"/>
      <c r="SD506" s="259"/>
      <c r="SE506" s="259"/>
      <c r="SF506" s="259"/>
      <c r="SG506" s="259"/>
      <c r="SH506" s="259"/>
      <c r="SI506" s="259"/>
      <c r="SJ506" s="259"/>
      <c r="SK506" s="259"/>
      <c r="SL506" s="259"/>
      <c r="SM506" s="259"/>
      <c r="SN506" s="259"/>
      <c r="SO506" s="259"/>
      <c r="SP506" s="259"/>
      <c r="SQ506" s="259"/>
      <c r="SR506" s="259"/>
      <c r="SS506" s="259"/>
      <c r="ST506" s="259"/>
      <c r="SU506" s="259"/>
      <c r="SV506" s="259"/>
      <c r="SW506" s="259"/>
      <c r="SX506" s="259"/>
      <c r="SY506" s="259"/>
      <c r="SZ506" s="259"/>
      <c r="TA506" s="259"/>
      <c r="TB506" s="259"/>
      <c r="TC506" s="259"/>
      <c r="TD506" s="259"/>
      <c r="TE506" s="259"/>
      <c r="TF506" s="259"/>
      <c r="TG506" s="259"/>
      <c r="TH506" s="259"/>
      <c r="TI506" s="259"/>
      <c r="TJ506" s="259"/>
      <c r="TK506" s="259"/>
      <c r="TL506" s="259"/>
      <c r="TM506" s="259"/>
      <c r="TN506" s="259"/>
      <c r="TO506" s="259"/>
      <c r="TP506" s="259"/>
      <c r="TQ506" s="259"/>
      <c r="TR506" s="259"/>
      <c r="TS506" s="259"/>
      <c r="TT506" s="259"/>
      <c r="TU506" s="259"/>
      <c r="TV506" s="259"/>
      <c r="TW506" s="259"/>
      <c r="TX506" s="259"/>
      <c r="TY506" s="259"/>
      <c r="TZ506" s="259"/>
      <c r="UA506" s="259"/>
      <c r="UB506" s="259"/>
      <c r="UC506" s="259"/>
      <c r="UD506" s="259"/>
      <c r="UE506" s="259"/>
      <c r="UF506" s="259"/>
      <c r="UG506" s="259"/>
      <c r="UH506" s="259"/>
      <c r="UI506" s="259"/>
      <c r="UJ506" s="259"/>
      <c r="UK506" s="259"/>
      <c r="UL506" s="259"/>
      <c r="UM506" s="259"/>
      <c r="UN506" s="259"/>
      <c r="UO506" s="259"/>
      <c r="UP506" s="259"/>
      <c r="UQ506" s="259"/>
      <c r="UR506" s="259"/>
      <c r="US506" s="259"/>
      <c r="UT506" s="259"/>
      <c r="UU506" s="259"/>
      <c r="UV506" s="259"/>
      <c r="UW506" s="259"/>
      <c r="UX506" s="259"/>
      <c r="UY506" s="259"/>
      <c r="UZ506" s="259"/>
      <c r="VA506" s="259"/>
      <c r="VB506" s="259"/>
      <c r="VC506" s="259"/>
      <c r="VD506" s="259"/>
      <c r="VE506" s="259"/>
      <c r="VF506" s="259"/>
      <c r="VG506" s="259"/>
      <c r="VH506" s="259"/>
      <c r="VI506" s="259"/>
      <c r="VJ506" s="259"/>
      <c r="VK506" s="259"/>
      <c r="VL506" s="259"/>
      <c r="VM506" s="259"/>
      <c r="VN506" s="259"/>
      <c r="VO506" s="259"/>
      <c r="VP506" s="259"/>
      <c r="VQ506" s="259"/>
      <c r="VR506" s="259"/>
      <c r="VS506" s="259"/>
      <c r="VT506" s="259"/>
      <c r="VU506" s="259"/>
      <c r="VV506" s="259"/>
      <c r="VW506" s="259"/>
      <c r="VX506" s="259"/>
      <c r="VY506" s="259"/>
      <c r="VZ506" s="259"/>
      <c r="WA506" s="259"/>
      <c r="WB506" s="259"/>
      <c r="WC506" s="259"/>
      <c r="WD506" s="259"/>
      <c r="WE506" s="259"/>
      <c r="WF506" s="259"/>
      <c r="WG506" s="259"/>
      <c r="WH506" s="259"/>
      <c r="WI506" s="259"/>
      <c r="WJ506" s="259"/>
      <c r="WK506" s="259"/>
      <c r="WL506" s="259"/>
      <c r="WM506" s="259"/>
      <c r="WN506" s="259"/>
      <c r="WO506" s="259"/>
      <c r="WP506" s="259"/>
      <c r="WQ506" s="259"/>
      <c r="WR506" s="259"/>
      <c r="WS506" s="259"/>
      <c r="WT506" s="259"/>
      <c r="WU506" s="259"/>
      <c r="WV506" s="259"/>
      <c r="WW506" s="259"/>
      <c r="WX506" s="259"/>
      <c r="WY506" s="259"/>
      <c r="WZ506" s="259"/>
      <c r="XA506" s="259"/>
      <c r="XB506" s="259"/>
      <c r="XC506" s="259"/>
      <c r="XD506" s="259"/>
      <c r="XE506" s="259"/>
      <c r="XF506" s="259"/>
      <c r="XG506" s="259"/>
      <c r="XH506" s="259"/>
      <c r="XI506" s="259"/>
      <c r="XJ506" s="259"/>
      <c r="XK506" s="259"/>
      <c r="XL506" s="259"/>
      <c r="XM506" s="259"/>
      <c r="XN506" s="259"/>
      <c r="XO506" s="259"/>
      <c r="XP506" s="259"/>
      <c r="XQ506" s="259"/>
      <c r="XR506" s="259"/>
      <c r="XS506" s="259"/>
      <c r="XT506" s="259"/>
      <c r="XU506" s="259"/>
      <c r="XV506" s="259"/>
      <c r="XW506" s="259"/>
      <c r="XX506" s="259"/>
      <c r="XY506" s="259"/>
      <c r="XZ506" s="259"/>
      <c r="YA506" s="259"/>
      <c r="YB506" s="259"/>
      <c r="YC506" s="259"/>
      <c r="YD506" s="259"/>
      <c r="YE506" s="259"/>
      <c r="YF506" s="259"/>
      <c r="YG506" s="259"/>
      <c r="YH506" s="259"/>
      <c r="YI506" s="259"/>
      <c r="YJ506" s="259"/>
      <c r="YK506" s="259"/>
      <c r="YL506" s="259"/>
      <c r="YM506" s="259"/>
      <c r="YN506" s="259"/>
      <c r="YO506" s="259"/>
      <c r="YP506" s="259"/>
      <c r="YQ506" s="259"/>
      <c r="YR506" s="259"/>
      <c r="YS506" s="259"/>
      <c r="YT506" s="259"/>
      <c r="YU506" s="259"/>
      <c r="YV506" s="259"/>
      <c r="YW506" s="259"/>
      <c r="YX506" s="259"/>
      <c r="YY506" s="259"/>
      <c r="YZ506" s="259"/>
      <c r="ZA506" s="259"/>
      <c r="ZB506" s="259"/>
      <c r="ZC506" s="259"/>
      <c r="ZD506" s="259"/>
      <c r="ZE506" s="259"/>
      <c r="ZF506" s="259"/>
      <c r="ZG506" s="259"/>
      <c r="ZH506" s="259"/>
      <c r="ZI506" s="259"/>
      <c r="ZJ506" s="259"/>
      <c r="ZK506" s="259"/>
      <c r="ZL506" s="259"/>
      <c r="ZM506" s="259"/>
      <c r="ZN506" s="259"/>
      <c r="ZO506" s="259"/>
      <c r="ZP506" s="259"/>
      <c r="ZQ506" s="259"/>
      <c r="ZR506" s="259"/>
      <c r="ZS506" s="259"/>
      <c r="ZT506" s="259"/>
      <c r="ZU506" s="259"/>
      <c r="ZV506" s="259"/>
      <c r="ZW506" s="259"/>
      <c r="ZX506" s="259"/>
      <c r="ZY506" s="259"/>
      <c r="ZZ506" s="259"/>
      <c r="AAA506" s="259"/>
      <c r="AAB506" s="259"/>
      <c r="AAC506" s="259"/>
      <c r="AAD506" s="259"/>
      <c r="AAE506" s="259"/>
      <c r="AAF506" s="259"/>
      <c r="AAG506" s="259"/>
      <c r="AAH506" s="259"/>
      <c r="AAI506" s="259"/>
      <c r="AAJ506" s="259"/>
      <c r="AAK506" s="259"/>
      <c r="AAL506" s="259"/>
      <c r="AAM506" s="259"/>
      <c r="AAN506" s="259"/>
      <c r="AAO506" s="259"/>
      <c r="AAP506" s="259"/>
      <c r="AAQ506" s="259"/>
      <c r="AAR506" s="259"/>
      <c r="AAS506" s="259"/>
      <c r="AAT506" s="259"/>
      <c r="AAU506" s="259"/>
      <c r="AAV506" s="259"/>
      <c r="AAW506" s="259"/>
      <c r="AAX506" s="259"/>
      <c r="AAY506" s="259"/>
      <c r="AAZ506" s="259"/>
      <c r="ABA506" s="259"/>
      <c r="ABB506" s="259"/>
      <c r="ABC506" s="259"/>
      <c r="ABD506" s="259"/>
      <c r="ABE506" s="259"/>
      <c r="ABF506" s="259"/>
      <c r="ABG506" s="259"/>
      <c r="ABH506" s="259"/>
      <c r="ABI506" s="259"/>
      <c r="ABJ506" s="259"/>
      <c r="ABK506" s="259"/>
      <c r="ABL506" s="259"/>
      <c r="ABM506" s="259"/>
      <c r="ABN506" s="259"/>
      <c r="ABO506" s="259"/>
      <c r="ABP506" s="259"/>
      <c r="ABQ506" s="259"/>
      <c r="ABR506" s="259"/>
      <c r="ABS506" s="259"/>
      <c r="ABT506" s="259"/>
      <c r="ABU506" s="259"/>
      <c r="ABV506" s="259"/>
      <c r="ABW506" s="259"/>
      <c r="ABX506" s="259"/>
      <c r="ABY506" s="259"/>
      <c r="ABZ506" s="259"/>
      <c r="ACA506" s="259"/>
      <c r="ACB506" s="259"/>
      <c r="ACC506" s="259"/>
      <c r="ACD506" s="259"/>
      <c r="ACE506" s="259"/>
      <c r="ACF506" s="259"/>
      <c r="ACG506" s="259"/>
      <c r="ACH506" s="259"/>
      <c r="ACI506" s="259"/>
      <c r="ACJ506" s="259"/>
      <c r="ACK506" s="259"/>
      <c r="ACL506" s="259"/>
      <c r="ACM506" s="259"/>
      <c r="ACN506" s="259"/>
      <c r="ACO506" s="259"/>
      <c r="ACP506" s="259"/>
      <c r="ACQ506" s="259"/>
      <c r="ACR506" s="259"/>
      <c r="ACS506" s="259"/>
      <c r="ACT506" s="259"/>
      <c r="ACU506" s="259"/>
      <c r="ACV506" s="259"/>
      <c r="ACW506" s="259"/>
      <c r="ACX506" s="259"/>
      <c r="ACY506" s="259"/>
      <c r="ACZ506" s="259"/>
      <c r="ADA506" s="259"/>
      <c r="ADB506" s="259"/>
      <c r="ADC506" s="259"/>
      <c r="ADD506" s="259"/>
      <c r="ADE506" s="259"/>
      <c r="ADF506" s="259"/>
      <c r="ADG506" s="259"/>
      <c r="ADH506" s="259"/>
      <c r="ADI506" s="259"/>
      <c r="ADJ506" s="259"/>
      <c r="ADK506" s="259"/>
      <c r="ADL506" s="259"/>
      <c r="ADM506" s="259"/>
      <c r="ADN506" s="259"/>
      <c r="ADO506" s="259"/>
      <c r="ADP506" s="259"/>
      <c r="ADQ506" s="259"/>
      <c r="ADR506" s="259"/>
      <c r="ADS506" s="259"/>
      <c r="ADT506" s="259"/>
      <c r="ADU506" s="259"/>
      <c r="ADV506" s="259"/>
      <c r="ADW506" s="259"/>
      <c r="ADX506" s="259"/>
      <c r="ADY506" s="259"/>
      <c r="ADZ506" s="259"/>
      <c r="AEA506" s="259"/>
      <c r="AEB506" s="259"/>
      <c r="AEC506" s="259"/>
      <c r="AED506" s="259"/>
      <c r="AEE506" s="259"/>
      <c r="AEF506" s="259"/>
      <c r="AEG506" s="259"/>
      <c r="AEH506" s="259"/>
      <c r="AEI506" s="259"/>
      <c r="AEJ506" s="259"/>
      <c r="AEK506" s="259"/>
      <c r="AEL506" s="259"/>
      <c r="AEM506" s="259"/>
      <c r="AEN506" s="259"/>
      <c r="AEO506" s="259"/>
      <c r="AEP506" s="259"/>
      <c r="AEQ506" s="259"/>
      <c r="AER506" s="259"/>
      <c r="AES506" s="259"/>
      <c r="AET506" s="259"/>
      <c r="AEU506" s="259"/>
      <c r="AEV506" s="259"/>
      <c r="AEW506" s="259"/>
      <c r="AEX506" s="259"/>
      <c r="AEY506" s="259"/>
      <c r="AEZ506" s="259"/>
      <c r="AFA506" s="259"/>
      <c r="AFB506" s="259"/>
      <c r="AFC506" s="259"/>
      <c r="AFD506" s="259"/>
      <c r="AFE506" s="259"/>
      <c r="AFF506" s="259"/>
      <c r="AFG506" s="259"/>
      <c r="AFH506" s="259"/>
      <c r="AFI506" s="259"/>
      <c r="AFJ506" s="259"/>
      <c r="AFK506" s="259"/>
      <c r="AFL506" s="259"/>
      <c r="AFM506" s="259"/>
      <c r="AFN506" s="259"/>
      <c r="AFO506" s="259"/>
      <c r="AFP506" s="259"/>
      <c r="AFQ506" s="259"/>
      <c r="AFR506" s="259"/>
      <c r="AFS506" s="259"/>
      <c r="AFT506" s="259"/>
      <c r="AFU506" s="259"/>
      <c r="AFV506" s="259"/>
      <c r="AFW506" s="259"/>
      <c r="AFX506" s="259"/>
      <c r="AFY506" s="259"/>
      <c r="AFZ506" s="259"/>
      <c r="AGA506" s="259"/>
      <c r="AGB506" s="259"/>
      <c r="AGC506" s="259"/>
      <c r="AGD506" s="259"/>
      <c r="AGE506" s="259"/>
      <c r="AGF506" s="259"/>
      <c r="AGG506" s="259"/>
      <c r="AGH506" s="259"/>
      <c r="AGI506" s="259"/>
      <c r="AGJ506" s="259"/>
      <c r="AGK506" s="259"/>
      <c r="AGL506" s="259"/>
      <c r="AGM506" s="259"/>
      <c r="AGN506" s="259"/>
      <c r="AGO506" s="259"/>
      <c r="AGP506" s="259"/>
      <c r="AGQ506" s="259"/>
      <c r="AGR506" s="259"/>
      <c r="AGS506" s="259"/>
      <c r="AGT506" s="259"/>
      <c r="AGU506" s="259"/>
      <c r="AGV506" s="259"/>
      <c r="AGW506" s="259"/>
      <c r="AGX506" s="259"/>
      <c r="AGY506" s="259"/>
      <c r="AGZ506" s="259"/>
      <c r="AHA506" s="259"/>
      <c r="AHB506" s="259"/>
      <c r="AHC506" s="259"/>
      <c r="AHD506" s="259"/>
      <c r="AHE506" s="259"/>
      <c r="AHF506" s="259"/>
      <c r="AHG506" s="259"/>
      <c r="AHH506" s="259"/>
      <c r="AHI506" s="259"/>
      <c r="AHJ506" s="259"/>
      <c r="AHK506" s="259"/>
      <c r="AHL506" s="259"/>
      <c r="AHM506" s="259"/>
      <c r="AHN506" s="259"/>
      <c r="AHO506" s="259"/>
      <c r="AHP506" s="259"/>
      <c r="AHQ506" s="259"/>
      <c r="AHR506" s="259"/>
      <c r="AHS506" s="259"/>
      <c r="AHT506" s="259"/>
      <c r="AHU506" s="259"/>
      <c r="AHV506" s="259"/>
      <c r="AHW506" s="259"/>
      <c r="AHX506" s="259"/>
      <c r="AHY506" s="259"/>
      <c r="AHZ506" s="259"/>
      <c r="AIA506" s="259"/>
      <c r="AIB506" s="259"/>
      <c r="AIC506" s="259"/>
      <c r="AID506" s="259"/>
      <c r="AIE506" s="259"/>
      <c r="AIF506" s="259"/>
      <c r="AIG506" s="259"/>
      <c r="AIH506" s="259"/>
      <c r="AII506" s="259"/>
      <c r="AIJ506" s="259"/>
      <c r="AIK506" s="259"/>
      <c r="AIL506" s="259"/>
      <c r="AIM506" s="259"/>
      <c r="AIN506" s="259"/>
      <c r="AIO506" s="259"/>
      <c r="AIP506" s="259"/>
      <c r="AIQ506" s="259"/>
      <c r="AIR506" s="259"/>
      <c r="AIS506" s="259"/>
      <c r="AIT506" s="259"/>
      <c r="AIU506" s="259"/>
      <c r="AIV506" s="259"/>
      <c r="AIW506" s="259"/>
      <c r="AIX506" s="259"/>
      <c r="AIY506" s="259"/>
      <c r="AIZ506" s="259"/>
      <c r="AJA506" s="259"/>
      <c r="AJB506" s="259"/>
      <c r="AJC506" s="259"/>
      <c r="AJD506" s="259"/>
      <c r="AJE506" s="259"/>
      <c r="AJF506" s="259"/>
      <c r="AJG506" s="259"/>
      <c r="AJH506" s="259"/>
      <c r="AJI506" s="259"/>
      <c r="AJJ506" s="259"/>
      <c r="AJK506" s="259"/>
      <c r="AJL506" s="259"/>
      <c r="AJM506" s="259"/>
      <c r="AJN506" s="259"/>
      <c r="AJO506" s="259"/>
      <c r="AJP506" s="259"/>
      <c r="AJQ506" s="259"/>
      <c r="AJR506" s="259"/>
      <c r="AJS506" s="259"/>
      <c r="AJT506" s="259"/>
      <c r="AJU506" s="259"/>
      <c r="AJV506" s="259"/>
      <c r="AJW506" s="259"/>
      <c r="AJX506" s="259"/>
      <c r="AJY506" s="259"/>
      <c r="AJZ506" s="259"/>
      <c r="AKA506" s="259"/>
      <c r="AKB506" s="259"/>
      <c r="AKC506" s="259"/>
      <c r="AKD506" s="259"/>
      <c r="AKE506" s="259"/>
      <c r="AKF506" s="259"/>
      <c r="AKG506" s="259"/>
      <c r="AKH506" s="259"/>
      <c r="AKI506" s="259"/>
      <c r="AKJ506" s="259"/>
      <c r="AKK506" s="259"/>
      <c r="AKL506" s="259"/>
      <c r="AKM506" s="259"/>
      <c r="AKN506" s="259"/>
      <c r="AKO506" s="259"/>
      <c r="AKP506" s="259"/>
      <c r="AKQ506" s="259"/>
      <c r="AKR506" s="259"/>
      <c r="AKS506" s="259"/>
      <c r="AKT506" s="259"/>
      <c r="AKU506" s="259"/>
      <c r="AKV506" s="259"/>
      <c r="AKW506" s="259"/>
      <c r="AKX506" s="259"/>
      <c r="AKY506" s="259"/>
      <c r="AKZ506" s="259"/>
      <c r="ALA506" s="259"/>
      <c r="ALB506" s="259"/>
      <c r="ALC506" s="259"/>
      <c r="ALD506" s="259"/>
      <c r="ALE506" s="259"/>
      <c r="ALF506" s="259"/>
      <c r="ALG506" s="259"/>
      <c r="ALH506" s="259"/>
      <c r="ALI506" s="259"/>
      <c r="ALJ506" s="259"/>
      <c r="ALK506" s="259"/>
      <c r="ALL506" s="259"/>
      <c r="ALM506" s="259"/>
      <c r="ALN506" s="259"/>
      <c r="ALO506" s="259"/>
      <c r="ALP506" s="259"/>
      <c r="ALQ506" s="259"/>
      <c r="ALR506" s="259"/>
      <c r="ALS506" s="259"/>
      <c r="ALT506" s="259"/>
      <c r="ALU506" s="259"/>
      <c r="ALV506" s="259"/>
      <c r="ALW506" s="259"/>
      <c r="ALX506" s="259"/>
      <c r="ALY506" s="259"/>
      <c r="ALZ506" s="259"/>
      <c r="AMA506" s="259"/>
      <c r="AMB506" s="259"/>
      <c r="AMC506" s="259"/>
      <c r="AMD506" s="259"/>
      <c r="AME506" s="259"/>
      <c r="AMF506" s="259"/>
      <c r="AMG506" s="259"/>
      <c r="AMH506" s="259"/>
      <c r="AMI506" s="259"/>
      <c r="AMJ506" s="259"/>
      <c r="AMK506" s="259"/>
      <c r="AML506" s="259"/>
      <c r="AMM506" s="259"/>
      <c r="AMN506" s="259"/>
      <c r="AMO506" s="259"/>
      <c r="AMP506" s="259"/>
      <c r="AMQ506" s="259"/>
      <c r="AMR506" s="259"/>
      <c r="AMS506" s="259"/>
      <c r="AMT506" s="259"/>
      <c r="AMU506" s="259"/>
      <c r="AMV506" s="259"/>
      <c r="AMW506" s="259"/>
      <c r="AMX506" s="259"/>
      <c r="AMY506" s="259"/>
      <c r="AMZ506" s="259"/>
      <c r="ANA506" s="259"/>
      <c r="ANB506" s="259"/>
      <c r="ANC506" s="259"/>
      <c r="AND506" s="259"/>
      <c r="ANE506" s="259"/>
      <c r="ANF506" s="259"/>
      <c r="ANG506" s="259"/>
      <c r="ANH506" s="259"/>
      <c r="ANI506" s="259"/>
      <c r="ANJ506" s="259"/>
      <c r="ANK506" s="259"/>
      <c r="ANL506" s="259"/>
      <c r="ANM506" s="259"/>
      <c r="ANN506" s="259"/>
      <c r="ANO506" s="259"/>
      <c r="ANP506" s="259"/>
      <c r="ANQ506" s="259"/>
      <c r="ANR506" s="259"/>
      <c r="ANS506" s="259"/>
      <c r="ANT506" s="259"/>
      <c r="ANU506" s="259"/>
      <c r="ANV506" s="259"/>
      <c r="ANW506" s="259"/>
      <c r="ANX506" s="259"/>
      <c r="ANY506" s="259"/>
      <c r="ANZ506" s="259"/>
      <c r="AOA506" s="259"/>
      <c r="AOB506" s="259"/>
      <c r="AOC506" s="259"/>
      <c r="AOD506" s="259"/>
      <c r="AOE506" s="259"/>
      <c r="AOF506" s="259"/>
      <c r="AOG506" s="259"/>
      <c r="AOH506" s="259"/>
      <c r="AOI506" s="259"/>
      <c r="AOJ506" s="259"/>
      <c r="AOK506" s="259"/>
      <c r="AOL506" s="259"/>
      <c r="AOM506" s="259"/>
      <c r="AON506" s="259"/>
      <c r="AOO506" s="259"/>
      <c r="AOP506" s="259"/>
      <c r="AOQ506" s="259"/>
      <c r="AOR506" s="259"/>
      <c r="AOS506" s="259"/>
      <c r="AOT506" s="259"/>
      <c r="AOU506" s="259"/>
      <c r="AOV506" s="259"/>
      <c r="AOW506" s="259"/>
      <c r="AOX506" s="259"/>
      <c r="AOY506" s="259"/>
      <c r="AOZ506" s="259"/>
      <c r="APA506" s="259"/>
      <c r="APB506" s="259"/>
      <c r="APC506" s="259"/>
      <c r="APD506" s="259"/>
      <c r="APE506" s="259"/>
      <c r="APF506" s="259"/>
      <c r="APG506" s="259"/>
      <c r="APH506" s="259"/>
      <c r="API506" s="259"/>
      <c r="APJ506" s="259"/>
      <c r="APK506" s="259"/>
      <c r="APL506" s="259"/>
      <c r="APM506" s="259"/>
      <c r="APN506" s="259"/>
      <c r="APO506" s="259"/>
      <c r="APP506" s="259"/>
      <c r="APQ506" s="259"/>
      <c r="APR506" s="259"/>
      <c r="APS506" s="259"/>
      <c r="APT506" s="259"/>
      <c r="APU506" s="259"/>
      <c r="APV506" s="259"/>
      <c r="APW506" s="259"/>
      <c r="APX506" s="259"/>
      <c r="APY506" s="259"/>
      <c r="APZ506" s="259"/>
      <c r="AQA506" s="259"/>
      <c r="AQB506" s="259"/>
      <c r="AQC506" s="259"/>
      <c r="AQD506" s="259"/>
      <c r="AQE506" s="259"/>
      <c r="AQF506" s="259"/>
      <c r="AQG506" s="259"/>
      <c r="AQH506" s="259"/>
      <c r="AQI506" s="259"/>
      <c r="AQJ506" s="259"/>
      <c r="AQK506" s="259"/>
      <c r="AQL506" s="259"/>
      <c r="AQM506" s="259"/>
      <c r="AQN506" s="259"/>
      <c r="AQO506" s="259"/>
      <c r="AQP506" s="259"/>
      <c r="AQQ506" s="259"/>
      <c r="AQR506" s="259"/>
      <c r="AQS506" s="259"/>
      <c r="AQT506" s="259"/>
      <c r="AQU506" s="259"/>
      <c r="AQV506" s="259"/>
      <c r="AQW506" s="259"/>
      <c r="AQX506" s="259"/>
      <c r="AQY506" s="259"/>
      <c r="AQZ506" s="259"/>
      <c r="ARA506" s="259"/>
      <c r="ARB506" s="259"/>
      <c r="ARC506" s="259"/>
      <c r="ARD506" s="259"/>
      <c r="ARE506" s="259"/>
      <c r="ARF506" s="259"/>
      <c r="ARG506" s="259"/>
      <c r="ARH506" s="259"/>
      <c r="ARI506" s="259"/>
      <c r="ARJ506" s="259"/>
      <c r="ARK506" s="259"/>
      <c r="ARL506" s="259"/>
      <c r="ARM506" s="259"/>
      <c r="ARN506" s="259"/>
      <c r="ARO506" s="259"/>
      <c r="ARP506" s="259"/>
      <c r="ARQ506" s="259"/>
      <c r="ARR506" s="259"/>
      <c r="ARS506" s="259"/>
      <c r="ART506" s="259"/>
      <c r="ARU506" s="259"/>
      <c r="ARV506" s="259"/>
      <c r="ARW506" s="259"/>
      <c r="ARX506" s="259"/>
      <c r="ARY506" s="259"/>
      <c r="ARZ506" s="259"/>
      <c r="ASA506" s="259"/>
      <c r="ASB506" s="259"/>
      <c r="ASC506" s="259"/>
      <c r="ASD506" s="259"/>
      <c r="ASE506" s="259"/>
      <c r="ASF506" s="259"/>
      <c r="ASG506" s="259"/>
      <c r="ASH506" s="259"/>
      <c r="ASI506" s="259"/>
      <c r="ASJ506" s="259"/>
      <c r="ASK506" s="259"/>
      <c r="ASL506" s="259"/>
      <c r="ASM506" s="259"/>
      <c r="ASN506" s="259"/>
      <c r="ASO506" s="259"/>
      <c r="ASP506" s="259"/>
      <c r="ASQ506" s="259"/>
      <c r="ASR506" s="259"/>
      <c r="ASS506" s="259"/>
      <c r="AST506" s="259"/>
      <c r="ASU506" s="259"/>
      <c r="ASV506" s="259"/>
      <c r="ASW506" s="259"/>
      <c r="ASX506" s="259"/>
      <c r="ASY506" s="259"/>
      <c r="ASZ506" s="259"/>
      <c r="ATA506" s="259"/>
      <c r="ATB506" s="259"/>
      <c r="ATC506" s="259"/>
      <c r="ATD506" s="259"/>
      <c r="ATE506" s="259"/>
      <c r="ATF506" s="259"/>
      <c r="ATG506" s="259"/>
      <c r="ATH506" s="259"/>
      <c r="ATI506" s="259"/>
      <c r="ATJ506" s="259"/>
      <c r="ATK506" s="259"/>
      <c r="ATL506" s="259"/>
      <c r="ATM506" s="259"/>
      <c r="ATN506" s="259"/>
      <c r="ATO506" s="259"/>
      <c r="ATP506" s="259"/>
      <c r="ATQ506" s="259"/>
      <c r="ATR506" s="259"/>
      <c r="ATS506" s="259"/>
      <c r="ATT506" s="259"/>
      <c r="ATU506" s="259"/>
      <c r="ATV506" s="259"/>
      <c r="ATW506" s="259"/>
      <c r="ATX506" s="259"/>
      <c r="ATY506" s="259"/>
      <c r="ATZ506" s="259"/>
      <c r="AUA506" s="259"/>
      <c r="AUB506" s="259"/>
      <c r="AUC506" s="259"/>
      <c r="AUD506" s="259"/>
      <c r="AUE506" s="259"/>
      <c r="AUF506" s="259"/>
      <c r="AUG506" s="259"/>
      <c r="AUH506" s="259"/>
      <c r="AUI506" s="259"/>
      <c r="AUJ506" s="259"/>
      <c r="AUK506" s="259"/>
      <c r="AUL506" s="259"/>
      <c r="AUM506" s="259"/>
      <c r="AUN506" s="259"/>
      <c r="AUO506" s="259"/>
      <c r="AUP506" s="259"/>
      <c r="AUQ506" s="259"/>
      <c r="AUR506" s="259"/>
      <c r="AUS506" s="259"/>
      <c r="AUT506" s="259"/>
      <c r="AUU506" s="259"/>
      <c r="AUV506" s="259"/>
      <c r="AUW506" s="259"/>
      <c r="AUX506" s="259"/>
      <c r="AUY506" s="259"/>
      <c r="AUZ506" s="259"/>
      <c r="AVA506" s="259"/>
      <c r="AVB506" s="259"/>
      <c r="AVC506" s="259"/>
      <c r="AVD506" s="259"/>
      <c r="AVE506" s="259"/>
      <c r="AVF506" s="259"/>
      <c r="AVG506" s="259"/>
      <c r="AVH506" s="259"/>
      <c r="AVI506" s="259"/>
      <c r="AVJ506" s="259"/>
      <c r="AVK506" s="259"/>
      <c r="AVL506" s="259"/>
      <c r="AVM506" s="259"/>
      <c r="AVN506" s="259"/>
      <c r="AVO506" s="259"/>
      <c r="AVP506" s="259"/>
      <c r="AVQ506" s="259"/>
      <c r="AVR506" s="259"/>
      <c r="AVS506" s="259"/>
      <c r="AVT506" s="259"/>
      <c r="AVU506" s="259"/>
      <c r="AVV506" s="259"/>
      <c r="AVW506" s="259"/>
      <c r="AVX506" s="259"/>
      <c r="AVY506" s="259"/>
      <c r="AVZ506" s="259"/>
      <c r="AWA506" s="259"/>
      <c r="AWB506" s="259"/>
      <c r="AWC506" s="259"/>
      <c r="AWD506" s="259"/>
      <c r="AWE506" s="259"/>
      <c r="AWF506" s="259"/>
      <c r="AWG506" s="259"/>
      <c r="AWH506" s="259"/>
      <c r="AWI506" s="259"/>
      <c r="AWJ506" s="259"/>
      <c r="AWK506" s="259"/>
      <c r="AWL506" s="259"/>
      <c r="AWM506" s="259"/>
      <c r="AWN506" s="259"/>
      <c r="AWO506" s="259"/>
      <c r="AWP506" s="259"/>
      <c r="AWQ506" s="259"/>
      <c r="AWR506" s="259"/>
      <c r="AWS506" s="259"/>
      <c r="AWT506" s="259"/>
      <c r="AWU506" s="259"/>
      <c r="AWV506" s="259"/>
      <c r="AWW506" s="259"/>
      <c r="AWX506" s="259"/>
      <c r="AWY506" s="259"/>
      <c r="AWZ506" s="259"/>
      <c r="AXA506" s="259"/>
      <c r="AXB506" s="259"/>
      <c r="AXC506" s="259"/>
      <c r="AXD506" s="259"/>
      <c r="AXE506" s="259"/>
      <c r="AXF506" s="259"/>
      <c r="AXG506" s="259"/>
      <c r="AXH506" s="259"/>
      <c r="AXI506" s="259"/>
      <c r="AXJ506" s="259"/>
      <c r="AXK506" s="259"/>
      <c r="AXL506" s="259"/>
      <c r="AXM506" s="259"/>
      <c r="AXN506" s="259"/>
      <c r="AXO506" s="259"/>
      <c r="AXP506" s="259"/>
      <c r="AXQ506" s="259"/>
      <c r="AXR506" s="259"/>
      <c r="AXS506" s="259"/>
      <c r="AXT506" s="259"/>
      <c r="AXU506" s="259"/>
      <c r="AXV506" s="259"/>
      <c r="AXW506" s="259"/>
      <c r="AXX506" s="259"/>
      <c r="AXY506" s="259"/>
      <c r="AXZ506" s="259"/>
      <c r="AYA506" s="259"/>
      <c r="AYB506" s="259"/>
      <c r="AYC506" s="259"/>
      <c r="AYD506" s="259"/>
      <c r="AYE506" s="259"/>
      <c r="AYF506" s="259"/>
      <c r="AYG506" s="259"/>
      <c r="AYH506" s="259"/>
      <c r="AYI506" s="259"/>
      <c r="AYJ506" s="259"/>
      <c r="AYK506" s="259"/>
      <c r="AYL506" s="259"/>
      <c r="AYM506" s="259"/>
      <c r="AYN506" s="259"/>
      <c r="AYO506" s="259"/>
      <c r="AYP506" s="259"/>
      <c r="AYQ506" s="259"/>
      <c r="AYR506" s="259"/>
      <c r="AYS506" s="259"/>
      <c r="AYT506" s="259"/>
      <c r="AYU506" s="259"/>
      <c r="AYV506" s="259"/>
      <c r="AYW506" s="259"/>
      <c r="AYX506" s="259"/>
      <c r="AYY506" s="259"/>
      <c r="AYZ506" s="259"/>
      <c r="AZA506" s="259"/>
      <c r="AZB506" s="259"/>
      <c r="AZC506" s="259"/>
      <c r="AZD506" s="259"/>
      <c r="AZE506" s="259"/>
      <c r="AZF506" s="259"/>
      <c r="AZG506" s="259"/>
      <c r="AZH506" s="259"/>
      <c r="AZI506" s="259"/>
      <c r="AZJ506" s="259"/>
      <c r="AZK506" s="259"/>
      <c r="AZL506" s="259"/>
      <c r="AZM506" s="259"/>
      <c r="AZN506" s="259"/>
      <c r="AZO506" s="259"/>
      <c r="AZP506" s="259"/>
      <c r="AZQ506" s="259"/>
      <c r="AZR506" s="259"/>
      <c r="AZS506" s="259"/>
      <c r="AZT506" s="259"/>
      <c r="AZU506" s="259"/>
      <c r="AZV506" s="259"/>
      <c r="AZW506" s="259"/>
      <c r="AZX506" s="259"/>
      <c r="AZY506" s="259"/>
      <c r="AZZ506" s="259"/>
      <c r="BAA506" s="259"/>
      <c r="BAB506" s="259"/>
      <c r="BAC506" s="259"/>
      <c r="BAD506" s="259"/>
      <c r="BAE506" s="259"/>
      <c r="BAF506" s="259"/>
      <c r="BAG506" s="259"/>
      <c r="BAH506" s="259"/>
      <c r="BAI506" s="259"/>
      <c r="BAJ506" s="259"/>
      <c r="BAK506" s="259"/>
      <c r="BAL506" s="259"/>
      <c r="BAM506" s="259"/>
      <c r="BAN506" s="259"/>
      <c r="BAO506" s="259"/>
      <c r="BAP506" s="259"/>
      <c r="BAQ506" s="259"/>
      <c r="BAR506" s="259"/>
      <c r="BAS506" s="259"/>
      <c r="BAT506" s="259"/>
      <c r="BAU506" s="259"/>
      <c r="BAV506" s="259"/>
      <c r="BAW506" s="259"/>
      <c r="BAX506" s="259"/>
      <c r="BAY506" s="259"/>
      <c r="BAZ506" s="259"/>
      <c r="BBA506" s="259"/>
      <c r="BBB506" s="259"/>
      <c r="BBC506" s="259"/>
      <c r="BBD506" s="259"/>
      <c r="BBE506" s="259"/>
      <c r="BBF506" s="259"/>
      <c r="BBG506" s="259"/>
      <c r="BBH506" s="259"/>
      <c r="BBI506" s="259"/>
      <c r="BBJ506" s="259"/>
      <c r="BBK506" s="259"/>
      <c r="BBL506" s="259"/>
      <c r="BBM506" s="259"/>
      <c r="BBN506" s="259"/>
      <c r="BBO506" s="259"/>
      <c r="BBP506" s="259"/>
      <c r="BBQ506" s="259"/>
      <c r="BBR506" s="259"/>
      <c r="BBS506" s="259"/>
      <c r="BBT506" s="259"/>
      <c r="BBU506" s="259"/>
      <c r="BBV506" s="259"/>
      <c r="BBW506" s="259"/>
      <c r="BBX506" s="259"/>
      <c r="BBY506" s="259"/>
      <c r="BBZ506" s="259"/>
      <c r="BCA506" s="259"/>
      <c r="BCB506" s="259"/>
      <c r="BCC506" s="259"/>
      <c r="BCD506" s="259"/>
      <c r="BCE506" s="259"/>
      <c r="BCF506" s="259"/>
      <c r="BCG506" s="259"/>
      <c r="BCH506" s="259"/>
      <c r="BCI506" s="259"/>
      <c r="BCJ506" s="259"/>
      <c r="BCK506" s="259"/>
      <c r="BCL506" s="259"/>
      <c r="BCM506" s="259"/>
      <c r="BCN506" s="259"/>
      <c r="BCO506" s="259"/>
      <c r="BCP506" s="259"/>
      <c r="BCQ506" s="259"/>
      <c r="BCR506" s="259"/>
      <c r="BCS506" s="259"/>
      <c r="BCT506" s="259"/>
      <c r="BCU506" s="259"/>
      <c r="BCV506" s="259"/>
      <c r="BCW506" s="259"/>
      <c r="BCX506" s="259"/>
      <c r="BCY506" s="259"/>
      <c r="BCZ506" s="259"/>
      <c r="BDA506" s="259"/>
      <c r="BDB506" s="259"/>
      <c r="BDC506" s="259"/>
      <c r="BDD506" s="259"/>
      <c r="BDE506" s="259"/>
      <c r="BDF506" s="259"/>
      <c r="BDG506" s="259"/>
      <c r="BDH506" s="259"/>
      <c r="BDI506" s="259"/>
      <c r="BDJ506" s="259"/>
      <c r="BDK506" s="259"/>
      <c r="BDL506" s="259"/>
      <c r="BDM506" s="259"/>
      <c r="BDN506" s="259"/>
      <c r="BDO506" s="259"/>
      <c r="BDP506" s="259"/>
      <c r="BDQ506" s="259"/>
      <c r="BDR506" s="259"/>
      <c r="BDS506" s="259"/>
      <c r="BDT506" s="259"/>
      <c r="BDU506" s="259"/>
      <c r="BDV506" s="259"/>
      <c r="BDW506" s="259"/>
      <c r="BDX506" s="259"/>
      <c r="BDY506" s="259"/>
      <c r="BDZ506" s="259"/>
      <c r="BEA506" s="259"/>
      <c r="BEB506" s="259"/>
      <c r="BEC506" s="259"/>
      <c r="BED506" s="259"/>
      <c r="BEE506" s="259"/>
      <c r="BEF506" s="259"/>
      <c r="BEG506" s="259"/>
      <c r="BEH506" s="259"/>
      <c r="BEI506" s="259"/>
      <c r="BEJ506" s="259"/>
      <c r="BEK506" s="259"/>
      <c r="BEL506" s="259"/>
      <c r="BEM506" s="259"/>
      <c r="BEN506" s="259"/>
      <c r="BEO506" s="259"/>
      <c r="BEP506" s="259"/>
      <c r="BEQ506" s="259"/>
      <c r="BER506" s="259"/>
      <c r="BES506" s="259"/>
      <c r="BET506" s="259"/>
      <c r="BEU506" s="259"/>
      <c r="BEV506" s="259"/>
      <c r="BEW506" s="259"/>
      <c r="BEX506" s="259"/>
      <c r="BEY506" s="259"/>
      <c r="BEZ506" s="259"/>
      <c r="BFA506" s="259"/>
      <c r="BFB506" s="259"/>
      <c r="BFC506" s="259"/>
      <c r="BFD506" s="259"/>
      <c r="BFE506" s="259"/>
      <c r="BFF506" s="259"/>
      <c r="BFG506" s="259"/>
      <c r="BFH506" s="259"/>
      <c r="BFI506" s="259"/>
      <c r="BFJ506" s="259"/>
      <c r="BFK506" s="259"/>
      <c r="BFL506" s="259"/>
      <c r="BFM506" s="259"/>
      <c r="BFN506" s="259"/>
      <c r="BFO506" s="259"/>
      <c r="BFP506" s="259"/>
      <c r="BFQ506" s="259"/>
      <c r="BFR506" s="259"/>
      <c r="BFS506" s="259"/>
      <c r="BFT506" s="259"/>
      <c r="BFU506" s="259"/>
      <c r="BFV506" s="259"/>
      <c r="BFW506" s="259"/>
      <c r="BFX506" s="259"/>
      <c r="BFY506" s="259"/>
      <c r="BFZ506" s="259"/>
      <c r="BGA506" s="259"/>
      <c r="BGB506" s="259"/>
      <c r="BGC506" s="259"/>
      <c r="BGD506" s="259"/>
      <c r="BGE506" s="259"/>
      <c r="BGF506" s="259"/>
      <c r="BGG506" s="259"/>
      <c r="BGH506" s="259"/>
      <c r="BGI506" s="259"/>
      <c r="BGJ506" s="259"/>
      <c r="BGK506" s="259"/>
      <c r="BGL506" s="259"/>
      <c r="BGM506" s="259"/>
      <c r="BGN506" s="259"/>
      <c r="BGO506" s="259"/>
      <c r="BGP506" s="259"/>
      <c r="BGQ506" s="259"/>
      <c r="BGR506" s="259"/>
      <c r="BGS506" s="259"/>
      <c r="BGT506" s="259"/>
      <c r="BGU506" s="259"/>
      <c r="BGV506" s="259"/>
      <c r="BGW506" s="259"/>
      <c r="BGX506" s="259"/>
      <c r="BGY506" s="259"/>
      <c r="BGZ506" s="259"/>
      <c r="BHA506" s="259"/>
      <c r="BHB506" s="259"/>
      <c r="BHC506" s="259"/>
      <c r="BHD506" s="259"/>
      <c r="BHE506" s="259"/>
      <c r="BHF506" s="259"/>
      <c r="BHG506" s="259"/>
      <c r="BHH506" s="259"/>
      <c r="BHI506" s="259"/>
      <c r="BHJ506" s="259"/>
      <c r="BHK506" s="259"/>
      <c r="BHL506" s="259"/>
      <c r="BHM506" s="259"/>
      <c r="BHN506" s="259"/>
      <c r="BHO506" s="259"/>
      <c r="BHP506" s="259"/>
      <c r="BHQ506" s="259"/>
      <c r="BHR506" s="259"/>
      <c r="BHS506" s="259"/>
      <c r="BHT506" s="259"/>
      <c r="BHU506" s="259"/>
      <c r="BHV506" s="259"/>
      <c r="BHW506" s="259"/>
      <c r="BHX506" s="259"/>
      <c r="BHY506" s="259"/>
      <c r="BHZ506" s="259"/>
      <c r="BIA506" s="259"/>
      <c r="BIB506" s="259"/>
      <c r="BIC506" s="259"/>
      <c r="BID506" s="259"/>
      <c r="BIE506" s="259"/>
      <c r="BIF506" s="259"/>
      <c r="BIG506" s="259"/>
      <c r="BIH506" s="259"/>
      <c r="BII506" s="259"/>
      <c r="BIJ506" s="259"/>
      <c r="BIK506" s="259"/>
      <c r="BIL506" s="259"/>
      <c r="BIM506" s="259"/>
      <c r="BIN506" s="259"/>
      <c r="BIO506" s="259"/>
      <c r="BIP506" s="259"/>
      <c r="BIQ506" s="259"/>
      <c r="BIR506" s="259"/>
      <c r="BIS506" s="259"/>
      <c r="BIT506" s="259"/>
      <c r="BIU506" s="259"/>
      <c r="BIV506" s="259"/>
      <c r="BIW506" s="259"/>
      <c r="BIX506" s="259"/>
      <c r="BIY506" s="259"/>
      <c r="BIZ506" s="259"/>
      <c r="BJA506" s="259"/>
      <c r="BJB506" s="259"/>
      <c r="BJC506" s="259"/>
      <c r="BJD506" s="259"/>
      <c r="BJE506" s="259"/>
      <c r="BJF506" s="259"/>
      <c r="BJG506" s="259"/>
      <c r="BJH506" s="259"/>
      <c r="BJI506" s="259"/>
      <c r="BJJ506" s="259"/>
      <c r="BJK506" s="259"/>
      <c r="BJL506" s="259"/>
      <c r="BJM506" s="259"/>
      <c r="BJN506" s="259"/>
      <c r="BJO506" s="259"/>
      <c r="BJP506" s="259"/>
      <c r="BJQ506" s="259"/>
      <c r="BJR506" s="259"/>
      <c r="BJS506" s="259"/>
      <c r="BJT506" s="259"/>
      <c r="BJU506" s="259"/>
      <c r="BJV506" s="259"/>
      <c r="BJW506" s="259"/>
      <c r="BJX506" s="259"/>
      <c r="BJY506" s="259"/>
      <c r="BJZ506" s="259"/>
      <c r="BKA506" s="259"/>
      <c r="BKB506" s="259"/>
      <c r="BKC506" s="259"/>
      <c r="BKD506" s="259"/>
      <c r="BKE506" s="259"/>
      <c r="BKF506" s="259"/>
      <c r="BKG506" s="259"/>
      <c r="BKH506" s="259"/>
      <c r="BKI506" s="259"/>
      <c r="BKJ506" s="259"/>
      <c r="BKK506" s="259"/>
      <c r="BKL506" s="259"/>
      <c r="BKM506" s="259"/>
      <c r="BKN506" s="259"/>
      <c r="BKO506" s="259"/>
      <c r="BKP506" s="259"/>
      <c r="BKQ506" s="259"/>
      <c r="BKR506" s="259"/>
      <c r="BKS506" s="259"/>
      <c r="BKT506" s="259"/>
      <c r="BKU506" s="259"/>
      <c r="BKV506" s="259"/>
      <c r="BKW506" s="259"/>
      <c r="BKX506" s="259"/>
      <c r="BKY506" s="259"/>
      <c r="BKZ506" s="259"/>
      <c r="BLA506" s="259"/>
      <c r="BLB506" s="259"/>
      <c r="BLC506" s="259"/>
      <c r="BLD506" s="259"/>
      <c r="BLE506" s="259"/>
      <c r="BLF506" s="259"/>
      <c r="BLG506" s="259"/>
      <c r="BLH506" s="259"/>
      <c r="BLI506" s="259"/>
      <c r="BLJ506" s="259"/>
      <c r="BLK506" s="259"/>
      <c r="BLL506" s="259"/>
      <c r="BLM506" s="259"/>
      <c r="BLN506" s="259"/>
      <c r="BLO506" s="259"/>
      <c r="BLP506" s="259"/>
      <c r="BLQ506" s="259"/>
      <c r="BLR506" s="259"/>
      <c r="BLS506" s="259"/>
      <c r="BLT506" s="259"/>
      <c r="BLU506" s="259"/>
      <c r="BLV506" s="259"/>
      <c r="BLW506" s="259"/>
      <c r="BLX506" s="259"/>
      <c r="BLY506" s="259"/>
      <c r="BLZ506" s="259"/>
      <c r="BMA506" s="259"/>
      <c r="BMB506" s="259"/>
      <c r="BMC506" s="259"/>
      <c r="BMD506" s="259"/>
      <c r="BME506" s="259"/>
      <c r="BMF506" s="259"/>
      <c r="BMG506" s="259"/>
      <c r="BMH506" s="259"/>
      <c r="BMI506" s="259"/>
      <c r="BMJ506" s="259"/>
      <c r="BMK506" s="259"/>
      <c r="BML506" s="259"/>
      <c r="BMM506" s="259"/>
      <c r="BMN506" s="259"/>
      <c r="BMO506" s="259"/>
      <c r="BMP506" s="259"/>
      <c r="BMQ506" s="259"/>
      <c r="BMR506" s="259"/>
      <c r="BMS506" s="259"/>
      <c r="BMT506" s="259"/>
      <c r="BMU506" s="259"/>
      <c r="BMV506" s="259"/>
      <c r="BMW506" s="259"/>
      <c r="BMX506" s="259"/>
      <c r="BMY506" s="259"/>
      <c r="BMZ506" s="259"/>
      <c r="BNA506" s="259"/>
      <c r="BNB506" s="259"/>
      <c r="BNC506" s="259"/>
      <c r="BND506" s="259"/>
      <c r="BNE506" s="259"/>
      <c r="BNF506" s="259"/>
      <c r="BNG506" s="259"/>
      <c r="BNH506" s="259"/>
      <c r="BNI506" s="259"/>
      <c r="BNJ506" s="259"/>
      <c r="BNK506" s="259"/>
      <c r="BNL506" s="259"/>
      <c r="BNM506" s="259"/>
      <c r="BNN506" s="259"/>
      <c r="BNO506" s="259"/>
      <c r="BNP506" s="259"/>
      <c r="BNQ506" s="259"/>
      <c r="BNR506" s="259"/>
      <c r="BNS506" s="259"/>
      <c r="BNT506" s="259"/>
      <c r="BNU506" s="259"/>
      <c r="BNV506" s="259"/>
      <c r="BNW506" s="259"/>
      <c r="BNX506" s="259"/>
      <c r="BNY506" s="259"/>
      <c r="BNZ506" s="259"/>
      <c r="BOA506" s="259"/>
      <c r="BOB506" s="259"/>
      <c r="BOC506" s="259"/>
      <c r="BOD506" s="259"/>
      <c r="BOE506" s="259"/>
      <c r="BOF506" s="259"/>
      <c r="BOG506" s="259"/>
      <c r="BOH506" s="259"/>
      <c r="BOI506" s="259"/>
      <c r="BOJ506" s="259"/>
      <c r="BOK506" s="259"/>
      <c r="BOL506" s="259"/>
      <c r="BOM506" s="259"/>
      <c r="BON506" s="259"/>
      <c r="BOO506" s="259"/>
      <c r="BOP506" s="259"/>
      <c r="BOQ506" s="259"/>
      <c r="BOR506" s="259"/>
      <c r="BOS506" s="259"/>
      <c r="BOT506" s="259"/>
      <c r="BOU506" s="259"/>
      <c r="BOV506" s="259"/>
      <c r="BOW506" s="259"/>
      <c r="BOX506" s="259"/>
      <c r="BOY506" s="259"/>
      <c r="BOZ506" s="259"/>
      <c r="BPA506" s="259"/>
      <c r="BPB506" s="259"/>
      <c r="BPC506" s="259"/>
      <c r="BPD506" s="259"/>
      <c r="BPE506" s="259"/>
      <c r="BPF506" s="259"/>
      <c r="BPG506" s="259"/>
      <c r="BPH506" s="259"/>
      <c r="BPI506" s="259"/>
      <c r="BPJ506" s="259"/>
      <c r="BPK506" s="259"/>
      <c r="BPL506" s="259"/>
      <c r="BPM506" s="259"/>
      <c r="BPN506" s="259"/>
      <c r="BPO506" s="259"/>
      <c r="BPP506" s="259"/>
      <c r="BPQ506" s="259"/>
      <c r="BPR506" s="259"/>
      <c r="BPS506" s="259"/>
      <c r="BPT506" s="259"/>
      <c r="BPU506" s="259"/>
      <c r="BPV506" s="259"/>
      <c r="BPW506" s="259"/>
      <c r="BPX506" s="259"/>
      <c r="BPY506" s="259"/>
      <c r="BPZ506" s="259"/>
      <c r="BQA506" s="259"/>
      <c r="BQB506" s="259"/>
      <c r="BQC506" s="259"/>
      <c r="BQD506" s="259"/>
      <c r="BQE506" s="259"/>
      <c r="BQF506" s="259"/>
      <c r="BQG506" s="259"/>
      <c r="BQH506" s="259"/>
      <c r="BQI506" s="259"/>
      <c r="BQJ506" s="259"/>
      <c r="BQK506" s="259"/>
      <c r="BQL506" s="259"/>
      <c r="BQM506" s="259"/>
      <c r="BQN506" s="259"/>
      <c r="BQO506" s="259"/>
      <c r="BQP506" s="259"/>
      <c r="BQQ506" s="259"/>
      <c r="BQR506" s="259"/>
      <c r="BQS506" s="259"/>
      <c r="BQT506" s="259"/>
      <c r="BQU506" s="259"/>
      <c r="BQV506" s="259"/>
      <c r="BQW506" s="259"/>
      <c r="BQX506" s="259"/>
      <c r="BQY506" s="259"/>
      <c r="BQZ506" s="259"/>
      <c r="BRA506" s="259"/>
      <c r="BRB506" s="259"/>
      <c r="BRC506" s="259"/>
      <c r="BRD506" s="259"/>
      <c r="BRE506" s="259"/>
      <c r="BRF506" s="259"/>
      <c r="BRG506" s="259"/>
      <c r="BRH506" s="259"/>
      <c r="BRI506" s="259"/>
      <c r="BRJ506" s="259"/>
      <c r="BRK506" s="259"/>
      <c r="BRL506" s="259"/>
      <c r="BRM506" s="259"/>
      <c r="BRN506" s="259"/>
      <c r="BRO506" s="259"/>
      <c r="BRP506" s="259"/>
      <c r="BRQ506" s="259"/>
      <c r="BRR506" s="259"/>
      <c r="BRS506" s="259"/>
      <c r="BRT506" s="259"/>
      <c r="BRU506" s="259"/>
      <c r="BRV506" s="259"/>
      <c r="BRW506" s="259"/>
      <c r="BRX506" s="259"/>
      <c r="BRY506" s="259"/>
      <c r="BRZ506" s="259"/>
      <c r="BSA506" s="259"/>
      <c r="BSB506" s="259"/>
      <c r="BSC506" s="259"/>
      <c r="BSD506" s="259"/>
      <c r="BSE506" s="259"/>
      <c r="BSF506" s="259"/>
      <c r="BSG506" s="259"/>
      <c r="BSH506" s="259"/>
      <c r="BSI506" s="259"/>
      <c r="BSJ506" s="259"/>
      <c r="BSK506" s="259"/>
      <c r="BSL506" s="259"/>
      <c r="BSM506" s="259"/>
      <c r="BSN506" s="259"/>
      <c r="BSO506" s="259"/>
      <c r="BSP506" s="259"/>
      <c r="BSQ506" s="259"/>
      <c r="BSR506" s="259"/>
      <c r="BSS506" s="259"/>
      <c r="BST506" s="259"/>
      <c r="BSU506" s="259"/>
      <c r="BSV506" s="259"/>
      <c r="BSW506" s="259"/>
      <c r="BSX506" s="259"/>
      <c r="BSY506" s="259"/>
      <c r="BSZ506" s="259"/>
      <c r="BTA506" s="259"/>
      <c r="BTB506" s="259"/>
      <c r="BTC506" s="259"/>
      <c r="BTD506" s="259"/>
      <c r="BTE506" s="259"/>
      <c r="BTF506" s="259"/>
      <c r="BTG506" s="259"/>
      <c r="BTH506" s="259"/>
      <c r="BTI506" s="259"/>
      <c r="BTJ506" s="259"/>
      <c r="BTK506" s="259"/>
      <c r="BTL506" s="259"/>
      <c r="BTM506" s="259"/>
      <c r="BTN506" s="259"/>
      <c r="BTO506" s="259"/>
      <c r="BTP506" s="259"/>
      <c r="BTQ506" s="259"/>
      <c r="BTR506" s="259"/>
      <c r="BTS506" s="259"/>
      <c r="BTT506" s="259"/>
      <c r="BTU506" s="259"/>
      <c r="BTV506" s="259"/>
      <c r="BTW506" s="259"/>
      <c r="BTX506" s="259"/>
      <c r="BTY506" s="259"/>
      <c r="BTZ506" s="259"/>
      <c r="BUA506" s="259"/>
      <c r="BUB506" s="259"/>
      <c r="BUC506" s="259"/>
      <c r="BUD506" s="259"/>
      <c r="BUE506" s="259"/>
      <c r="BUF506" s="259"/>
      <c r="BUG506" s="259"/>
      <c r="BUH506" s="259"/>
      <c r="BUI506" s="259"/>
      <c r="BUJ506" s="259"/>
      <c r="BUK506" s="259"/>
      <c r="BUL506" s="259"/>
      <c r="BUM506" s="259"/>
      <c r="BUN506" s="259"/>
      <c r="BUO506" s="259"/>
      <c r="BUP506" s="259"/>
      <c r="BUQ506" s="259"/>
      <c r="BUR506" s="259"/>
      <c r="BUS506" s="259"/>
      <c r="BUT506" s="259"/>
      <c r="BUU506" s="259"/>
      <c r="BUV506" s="259"/>
      <c r="BUW506" s="259"/>
      <c r="BUX506" s="259"/>
      <c r="BUY506" s="259"/>
      <c r="BUZ506" s="259"/>
      <c r="BVA506" s="259"/>
      <c r="BVB506" s="259"/>
      <c r="BVC506" s="259"/>
      <c r="BVD506" s="259"/>
      <c r="BVE506" s="259"/>
      <c r="BVF506" s="259"/>
      <c r="BVG506" s="259"/>
      <c r="BVH506" s="259"/>
      <c r="BVI506" s="259"/>
      <c r="BVJ506" s="259"/>
      <c r="BVK506" s="259"/>
      <c r="BVL506" s="259"/>
      <c r="BVM506" s="259"/>
      <c r="BVN506" s="259"/>
      <c r="BVO506" s="259"/>
      <c r="BVP506" s="259"/>
      <c r="BVQ506" s="259"/>
      <c r="BVR506" s="259"/>
      <c r="BVS506" s="259"/>
      <c r="BVT506" s="259"/>
      <c r="BVU506" s="259"/>
      <c r="BVV506" s="259"/>
      <c r="BVW506" s="259"/>
      <c r="BVX506" s="259"/>
      <c r="BVY506" s="259"/>
      <c r="BVZ506" s="259"/>
      <c r="BWA506" s="259"/>
      <c r="BWB506" s="259"/>
      <c r="BWC506" s="259"/>
      <c r="BWD506" s="259"/>
      <c r="BWE506" s="259"/>
      <c r="BWF506" s="259"/>
      <c r="BWG506" s="259"/>
      <c r="BWH506" s="259"/>
      <c r="BWI506" s="259"/>
      <c r="BWJ506" s="259"/>
      <c r="BWK506" s="259"/>
      <c r="BWL506" s="259"/>
      <c r="BWM506" s="259"/>
      <c r="BWN506" s="259"/>
      <c r="BWO506" s="259"/>
      <c r="BWP506" s="259"/>
      <c r="BWQ506" s="259"/>
      <c r="BWR506" s="259"/>
      <c r="BWS506" s="259"/>
      <c r="BWT506" s="259"/>
      <c r="BWU506" s="259"/>
      <c r="BWV506" s="259"/>
      <c r="BWW506" s="259"/>
      <c r="BWX506" s="259"/>
      <c r="BWY506" s="259"/>
      <c r="BWZ506" s="259"/>
      <c r="BXA506" s="259"/>
      <c r="BXB506" s="259"/>
      <c r="BXC506" s="259"/>
      <c r="BXD506" s="259"/>
      <c r="BXE506" s="259"/>
      <c r="BXF506" s="259"/>
      <c r="BXG506" s="259"/>
      <c r="BXH506" s="259"/>
      <c r="BXI506" s="259"/>
      <c r="BXJ506" s="259"/>
      <c r="BXK506" s="259"/>
      <c r="BXL506" s="259"/>
      <c r="BXM506" s="259"/>
      <c r="BXN506" s="259"/>
      <c r="BXO506" s="259"/>
      <c r="BXP506" s="259"/>
      <c r="BXQ506" s="259"/>
      <c r="BXR506" s="259"/>
      <c r="BXS506" s="259"/>
      <c r="BXT506" s="259"/>
      <c r="BXU506" s="259"/>
      <c r="BXV506" s="259"/>
      <c r="BXW506" s="259"/>
      <c r="BXX506" s="259"/>
      <c r="BXY506" s="259"/>
      <c r="BXZ506" s="259"/>
      <c r="BYA506" s="259"/>
      <c r="BYB506" s="259"/>
      <c r="BYC506" s="259"/>
      <c r="BYD506" s="259"/>
      <c r="BYE506" s="259"/>
      <c r="BYF506" s="259"/>
      <c r="BYG506" s="259"/>
      <c r="BYH506" s="259"/>
      <c r="BYI506" s="259"/>
      <c r="BYJ506" s="259"/>
      <c r="BYK506" s="259"/>
      <c r="BYL506" s="259"/>
      <c r="BYM506" s="259"/>
      <c r="BYN506" s="259"/>
      <c r="BYO506" s="259"/>
      <c r="BYP506" s="259"/>
      <c r="BYQ506" s="259"/>
      <c r="BYR506" s="259"/>
      <c r="BYS506" s="259"/>
      <c r="BYT506" s="259"/>
      <c r="BYU506" s="259"/>
      <c r="BYV506" s="259"/>
      <c r="BYW506" s="259"/>
      <c r="BYX506" s="259"/>
      <c r="BYY506" s="259"/>
      <c r="BYZ506" s="259"/>
      <c r="BZA506" s="259"/>
      <c r="BZB506" s="259"/>
      <c r="BZC506" s="259"/>
      <c r="BZD506" s="259"/>
      <c r="BZE506" s="259"/>
      <c r="BZF506" s="259"/>
      <c r="BZG506" s="259"/>
      <c r="BZH506" s="259"/>
      <c r="BZI506" s="259"/>
      <c r="BZJ506" s="259"/>
      <c r="BZK506" s="259"/>
      <c r="BZL506" s="259"/>
      <c r="BZM506" s="259"/>
      <c r="BZN506" s="259"/>
      <c r="BZO506" s="259"/>
      <c r="BZP506" s="259"/>
      <c r="BZQ506" s="259"/>
      <c r="BZR506" s="259"/>
      <c r="BZS506" s="259"/>
      <c r="BZT506" s="259"/>
      <c r="BZU506" s="259"/>
      <c r="BZV506" s="259"/>
      <c r="BZW506" s="259"/>
      <c r="BZX506" s="259"/>
      <c r="BZY506" s="259"/>
      <c r="BZZ506" s="259"/>
      <c r="CAA506" s="259"/>
      <c r="CAB506" s="259"/>
      <c r="CAC506" s="259"/>
      <c r="CAD506" s="259"/>
      <c r="CAE506" s="259"/>
      <c r="CAF506" s="259"/>
      <c r="CAG506" s="259"/>
      <c r="CAH506" s="259"/>
      <c r="CAI506" s="259"/>
      <c r="CAJ506" s="259"/>
      <c r="CAK506" s="259"/>
      <c r="CAL506" s="259"/>
      <c r="CAM506" s="259"/>
      <c r="CAN506" s="259"/>
      <c r="CAO506" s="259"/>
      <c r="CAP506" s="259"/>
      <c r="CAQ506" s="259"/>
      <c r="CAR506" s="259"/>
      <c r="CAS506" s="259"/>
      <c r="CAT506" s="259"/>
      <c r="CAU506" s="259"/>
      <c r="CAV506" s="259"/>
      <c r="CAW506" s="259"/>
      <c r="CAX506" s="259"/>
      <c r="CAY506" s="259"/>
      <c r="CAZ506" s="259"/>
      <c r="CBA506" s="259"/>
      <c r="CBB506" s="259"/>
      <c r="CBC506" s="259"/>
      <c r="CBD506" s="259"/>
      <c r="CBE506" s="259"/>
      <c r="CBF506" s="259"/>
      <c r="CBG506" s="259"/>
      <c r="CBH506" s="259"/>
      <c r="CBI506" s="259"/>
      <c r="CBJ506" s="259"/>
      <c r="CBK506" s="259"/>
      <c r="CBL506" s="259"/>
      <c r="CBM506" s="259"/>
      <c r="CBN506" s="259"/>
      <c r="CBO506" s="259"/>
      <c r="CBP506" s="259"/>
      <c r="CBQ506" s="259"/>
      <c r="CBR506" s="259"/>
      <c r="CBS506" s="259"/>
      <c r="CBT506" s="259"/>
      <c r="CBU506" s="259"/>
      <c r="CBV506" s="259"/>
      <c r="CBW506" s="259"/>
      <c r="CBX506" s="259"/>
      <c r="CBY506" s="259"/>
      <c r="CBZ506" s="259"/>
      <c r="CCA506" s="259"/>
      <c r="CCB506" s="259"/>
      <c r="CCC506" s="259"/>
      <c r="CCD506" s="259"/>
      <c r="CCE506" s="259"/>
      <c r="CCF506" s="259"/>
      <c r="CCG506" s="259"/>
      <c r="CCH506" s="259"/>
      <c r="CCI506" s="259"/>
      <c r="CCJ506" s="259"/>
      <c r="CCK506" s="259"/>
      <c r="CCL506" s="259"/>
      <c r="CCM506" s="259"/>
      <c r="CCN506" s="259"/>
      <c r="CCO506" s="259"/>
      <c r="CCP506" s="259"/>
      <c r="CCQ506" s="259"/>
      <c r="CCR506" s="259"/>
      <c r="CCS506" s="259"/>
      <c r="CCT506" s="259"/>
      <c r="CCU506" s="259"/>
      <c r="CCV506" s="259"/>
      <c r="CCW506" s="259"/>
      <c r="CCX506" s="259"/>
      <c r="CCY506" s="259"/>
      <c r="CCZ506" s="259"/>
      <c r="CDA506" s="259"/>
      <c r="CDB506" s="259"/>
      <c r="CDC506" s="259"/>
      <c r="CDD506" s="259"/>
      <c r="CDE506" s="259"/>
      <c r="CDF506" s="259"/>
      <c r="CDG506" s="259"/>
      <c r="CDH506" s="259"/>
      <c r="CDI506" s="259"/>
      <c r="CDJ506" s="259"/>
      <c r="CDK506" s="259"/>
      <c r="CDL506" s="259"/>
      <c r="CDM506" s="259"/>
      <c r="CDN506" s="259"/>
      <c r="CDO506" s="259"/>
      <c r="CDP506" s="259"/>
      <c r="CDQ506" s="259"/>
      <c r="CDR506" s="259"/>
      <c r="CDS506" s="259"/>
      <c r="CDT506" s="259"/>
      <c r="CDU506" s="259"/>
      <c r="CDV506" s="259"/>
      <c r="CDW506" s="259"/>
      <c r="CDX506" s="259"/>
      <c r="CDY506" s="259"/>
      <c r="CDZ506" s="259"/>
      <c r="CEA506" s="259"/>
      <c r="CEB506" s="259"/>
      <c r="CEC506" s="259"/>
      <c r="CED506" s="259"/>
      <c r="CEE506" s="259"/>
      <c r="CEF506" s="259"/>
      <c r="CEG506" s="259"/>
      <c r="CEH506" s="259"/>
      <c r="CEI506" s="259"/>
      <c r="CEJ506" s="259"/>
      <c r="CEK506" s="259"/>
      <c r="CEL506" s="259"/>
      <c r="CEM506" s="259"/>
      <c r="CEN506" s="259"/>
      <c r="CEO506" s="259"/>
      <c r="CEP506" s="259"/>
      <c r="CEQ506" s="259"/>
      <c r="CER506" s="259"/>
      <c r="CES506" s="259"/>
      <c r="CET506" s="259"/>
      <c r="CEU506" s="259"/>
      <c r="CEV506" s="259"/>
      <c r="CEW506" s="259"/>
      <c r="CEX506" s="259"/>
      <c r="CEY506" s="259"/>
      <c r="CEZ506" s="259"/>
      <c r="CFA506" s="259"/>
      <c r="CFB506" s="259"/>
      <c r="CFC506" s="259"/>
      <c r="CFD506" s="259"/>
      <c r="CFE506" s="259"/>
      <c r="CFF506" s="259"/>
      <c r="CFG506" s="259"/>
      <c r="CFH506" s="259"/>
      <c r="CFI506" s="259"/>
      <c r="CFJ506" s="259"/>
      <c r="CFK506" s="259"/>
      <c r="CFL506" s="259"/>
      <c r="CFM506" s="259"/>
      <c r="CFN506" s="259"/>
      <c r="CFO506" s="259"/>
      <c r="CFP506" s="259"/>
      <c r="CFQ506" s="259"/>
      <c r="CFR506" s="259"/>
      <c r="CFS506" s="259"/>
      <c r="CFT506" s="259"/>
      <c r="CFU506" s="259"/>
      <c r="CFV506" s="259"/>
      <c r="CFW506" s="259"/>
      <c r="CFX506" s="259"/>
      <c r="CFY506" s="259"/>
      <c r="CFZ506" s="259"/>
      <c r="CGA506" s="259"/>
      <c r="CGB506" s="259"/>
      <c r="CGC506" s="259"/>
      <c r="CGD506" s="259"/>
      <c r="CGE506" s="259"/>
      <c r="CGF506" s="259"/>
      <c r="CGG506" s="259"/>
      <c r="CGH506" s="259"/>
      <c r="CGI506" s="259"/>
      <c r="CGJ506" s="259"/>
      <c r="CGK506" s="259"/>
      <c r="CGL506" s="259"/>
      <c r="CGM506" s="259"/>
      <c r="CGN506" s="259"/>
      <c r="CGO506" s="259"/>
      <c r="CGP506" s="259"/>
      <c r="CGQ506" s="259"/>
      <c r="CGR506" s="259"/>
      <c r="CGS506" s="259"/>
      <c r="CGT506" s="259"/>
      <c r="CGU506" s="259"/>
      <c r="CGV506" s="259"/>
      <c r="CGW506" s="259"/>
      <c r="CGX506" s="259"/>
      <c r="CGY506" s="259"/>
      <c r="CGZ506" s="259"/>
      <c r="CHA506" s="259"/>
      <c r="CHB506" s="259"/>
      <c r="CHC506" s="259"/>
      <c r="CHD506" s="259"/>
      <c r="CHE506" s="259"/>
      <c r="CHF506" s="259"/>
      <c r="CHG506" s="259"/>
      <c r="CHH506" s="259"/>
      <c r="CHI506" s="259"/>
      <c r="CHJ506" s="259"/>
      <c r="CHK506" s="259"/>
      <c r="CHL506" s="259"/>
      <c r="CHM506" s="259"/>
      <c r="CHN506" s="259"/>
      <c r="CHO506" s="259"/>
      <c r="CHP506" s="259"/>
      <c r="CHQ506" s="259"/>
      <c r="CHR506" s="259"/>
      <c r="CHS506" s="259"/>
      <c r="CHT506" s="259"/>
      <c r="CHU506" s="259"/>
      <c r="CHV506" s="259"/>
      <c r="CHW506" s="259"/>
      <c r="CHX506" s="259"/>
      <c r="CHY506" s="259"/>
      <c r="CHZ506" s="259"/>
      <c r="CIA506" s="259"/>
      <c r="CIB506" s="259"/>
      <c r="CIC506" s="259"/>
      <c r="CID506" s="259"/>
      <c r="CIE506" s="259"/>
      <c r="CIF506" s="259"/>
      <c r="CIG506" s="259"/>
      <c r="CIH506" s="259"/>
      <c r="CII506" s="259"/>
      <c r="CIJ506" s="259"/>
      <c r="CIK506" s="259"/>
      <c r="CIL506" s="259"/>
      <c r="CIM506" s="259"/>
      <c r="CIN506" s="259"/>
      <c r="CIO506" s="259"/>
      <c r="CIP506" s="259"/>
      <c r="CIQ506" s="259"/>
      <c r="CIR506" s="259"/>
      <c r="CIS506" s="259"/>
      <c r="CIT506" s="259"/>
      <c r="CIU506" s="259"/>
      <c r="CIV506" s="259"/>
      <c r="CIW506" s="259"/>
      <c r="CIX506" s="259"/>
      <c r="CIY506" s="259"/>
      <c r="CIZ506" s="259"/>
      <c r="CJA506" s="259"/>
      <c r="CJB506" s="259"/>
      <c r="CJC506" s="259"/>
      <c r="CJD506" s="259"/>
      <c r="CJE506" s="259"/>
      <c r="CJF506" s="259"/>
      <c r="CJG506" s="259"/>
      <c r="CJH506" s="259"/>
      <c r="CJI506" s="259"/>
      <c r="CJJ506" s="259"/>
      <c r="CJK506" s="259"/>
      <c r="CJL506" s="259"/>
      <c r="CJM506" s="259"/>
      <c r="CJN506" s="259"/>
      <c r="CJO506" s="259"/>
      <c r="CJP506" s="259"/>
      <c r="CJQ506" s="259"/>
      <c r="CJR506" s="259"/>
      <c r="CJS506" s="259"/>
      <c r="CJT506" s="259"/>
      <c r="CJU506" s="259"/>
      <c r="CJV506" s="259"/>
      <c r="CJW506" s="259"/>
      <c r="CJX506" s="259"/>
      <c r="CJY506" s="259"/>
      <c r="CJZ506" s="259"/>
      <c r="CKA506" s="259"/>
      <c r="CKB506" s="259"/>
      <c r="CKC506" s="259"/>
      <c r="CKD506" s="259"/>
      <c r="CKE506" s="259"/>
      <c r="CKF506" s="259"/>
      <c r="CKG506" s="259"/>
      <c r="CKH506" s="259"/>
      <c r="CKI506" s="259"/>
      <c r="CKJ506" s="259"/>
      <c r="CKK506" s="259"/>
      <c r="CKL506" s="259"/>
      <c r="CKM506" s="259"/>
      <c r="CKN506" s="259"/>
      <c r="CKO506" s="259"/>
      <c r="CKP506" s="259"/>
      <c r="CKQ506" s="259"/>
      <c r="CKR506" s="259"/>
      <c r="CKS506" s="259"/>
      <c r="CKT506" s="259"/>
      <c r="CKU506" s="259"/>
      <c r="CKV506" s="259"/>
      <c r="CKW506" s="259"/>
      <c r="CKX506" s="259"/>
      <c r="CKY506" s="259"/>
      <c r="CKZ506" s="259"/>
      <c r="CLA506" s="259"/>
      <c r="CLB506" s="259"/>
      <c r="CLC506" s="259"/>
      <c r="CLD506" s="259"/>
      <c r="CLE506" s="259"/>
      <c r="CLF506" s="259"/>
      <c r="CLG506" s="259"/>
      <c r="CLH506" s="259"/>
      <c r="CLI506" s="259"/>
      <c r="CLJ506" s="259"/>
      <c r="CLK506" s="259"/>
      <c r="CLL506" s="259"/>
      <c r="CLM506" s="259"/>
      <c r="CLN506" s="259"/>
      <c r="CLO506" s="259"/>
      <c r="CLP506" s="259"/>
      <c r="CLQ506" s="259"/>
      <c r="CLR506" s="259"/>
      <c r="CLS506" s="259"/>
      <c r="CLT506" s="259"/>
      <c r="CLU506" s="259"/>
      <c r="CLV506" s="259"/>
      <c r="CLW506" s="259"/>
      <c r="CLX506" s="259"/>
      <c r="CLY506" s="259"/>
      <c r="CLZ506" s="259"/>
      <c r="CMA506" s="259"/>
      <c r="CMB506" s="259"/>
      <c r="CMC506" s="259"/>
      <c r="CMD506" s="259"/>
      <c r="CME506" s="259"/>
      <c r="CMF506" s="259"/>
      <c r="CMG506" s="259"/>
      <c r="CMH506" s="259"/>
      <c r="CMI506" s="259"/>
      <c r="CMJ506" s="259"/>
      <c r="CMK506" s="259"/>
      <c r="CML506" s="259"/>
      <c r="CMM506" s="259"/>
      <c r="CMN506" s="259"/>
      <c r="CMO506" s="259"/>
      <c r="CMP506" s="259"/>
      <c r="CMQ506" s="259"/>
      <c r="CMR506" s="259"/>
      <c r="CMS506" s="259"/>
      <c r="CMT506" s="259"/>
      <c r="CMU506" s="259"/>
      <c r="CMV506" s="259"/>
      <c r="CMW506" s="259"/>
      <c r="CMX506" s="259"/>
      <c r="CMY506" s="259"/>
      <c r="CMZ506" s="259"/>
      <c r="CNA506" s="259"/>
      <c r="CNB506" s="259"/>
      <c r="CNC506" s="259"/>
      <c r="CND506" s="259"/>
      <c r="CNE506" s="259"/>
      <c r="CNF506" s="259"/>
      <c r="CNG506" s="259"/>
      <c r="CNH506" s="259"/>
      <c r="CNI506" s="259"/>
      <c r="CNJ506" s="259"/>
      <c r="CNK506" s="259"/>
      <c r="CNL506" s="259"/>
      <c r="CNM506" s="259"/>
      <c r="CNN506" s="259"/>
      <c r="CNO506" s="259"/>
      <c r="CNP506" s="259"/>
      <c r="CNQ506" s="259"/>
      <c r="CNR506" s="259"/>
      <c r="CNS506" s="259"/>
      <c r="CNT506" s="259"/>
      <c r="CNU506" s="259"/>
      <c r="CNV506" s="259"/>
      <c r="CNW506" s="259"/>
      <c r="CNX506" s="259"/>
      <c r="CNY506" s="259"/>
      <c r="CNZ506" s="259"/>
      <c r="COA506" s="259"/>
      <c r="COB506" s="259"/>
      <c r="COC506" s="259"/>
      <c r="COD506" s="259"/>
      <c r="COE506" s="259"/>
      <c r="COF506" s="259"/>
      <c r="COG506" s="259"/>
      <c r="COH506" s="259"/>
      <c r="COI506" s="259"/>
      <c r="COJ506" s="259"/>
      <c r="COK506" s="259"/>
      <c r="COL506" s="259"/>
      <c r="COM506" s="259"/>
      <c r="CON506" s="259"/>
      <c r="COO506" s="259"/>
      <c r="COP506" s="259"/>
      <c r="COQ506" s="259"/>
      <c r="COR506" s="259"/>
      <c r="COS506" s="259"/>
      <c r="COT506" s="259"/>
      <c r="COU506" s="259"/>
      <c r="COV506" s="259"/>
      <c r="COW506" s="259"/>
      <c r="COX506" s="259"/>
      <c r="COY506" s="259"/>
      <c r="COZ506" s="259"/>
      <c r="CPA506" s="259"/>
      <c r="CPB506" s="259"/>
      <c r="CPC506" s="259"/>
      <c r="CPD506" s="259"/>
      <c r="CPE506" s="259"/>
      <c r="CPF506" s="259"/>
      <c r="CPG506" s="259"/>
      <c r="CPH506" s="259"/>
      <c r="CPI506" s="259"/>
      <c r="CPJ506" s="259"/>
      <c r="CPK506" s="259"/>
      <c r="CPL506" s="259"/>
      <c r="CPM506" s="259"/>
      <c r="CPN506" s="259"/>
      <c r="CPO506" s="259"/>
      <c r="CPP506" s="259"/>
      <c r="CPQ506" s="259"/>
      <c r="CPR506" s="259"/>
      <c r="CPS506" s="259"/>
      <c r="CPT506" s="259"/>
      <c r="CPU506" s="259"/>
      <c r="CPV506" s="259"/>
      <c r="CPW506" s="259"/>
      <c r="CPX506" s="259"/>
      <c r="CPY506" s="259"/>
      <c r="CPZ506" s="259"/>
      <c r="CQA506" s="259"/>
      <c r="CQB506" s="259"/>
      <c r="CQC506" s="259"/>
      <c r="CQD506" s="259"/>
      <c r="CQE506" s="259"/>
      <c r="CQF506" s="259"/>
      <c r="CQG506" s="259"/>
      <c r="CQH506" s="259"/>
      <c r="CQI506" s="259"/>
      <c r="CQJ506" s="259"/>
      <c r="CQK506" s="259"/>
      <c r="CQL506" s="259"/>
      <c r="CQM506" s="259"/>
      <c r="CQN506" s="259"/>
      <c r="CQO506" s="259"/>
      <c r="CQP506" s="259"/>
      <c r="CQQ506" s="259"/>
      <c r="CQR506" s="259"/>
      <c r="CQS506" s="259"/>
      <c r="CQT506" s="259"/>
      <c r="CQU506" s="259"/>
      <c r="CQV506" s="259"/>
      <c r="CQW506" s="259"/>
      <c r="CQX506" s="259"/>
      <c r="CQY506" s="259"/>
      <c r="CQZ506" s="259"/>
      <c r="CRA506" s="259"/>
      <c r="CRB506" s="259"/>
      <c r="CRC506" s="259"/>
      <c r="CRD506" s="259"/>
      <c r="CRE506" s="259"/>
      <c r="CRF506" s="259"/>
      <c r="CRG506" s="259"/>
      <c r="CRH506" s="259"/>
      <c r="CRI506" s="259"/>
      <c r="CRJ506" s="259"/>
      <c r="CRK506" s="259"/>
      <c r="CRL506" s="259"/>
      <c r="CRM506" s="259"/>
      <c r="CRN506" s="259"/>
      <c r="CRO506" s="259"/>
      <c r="CRP506" s="259"/>
      <c r="CRQ506" s="259"/>
      <c r="CRR506" s="259"/>
      <c r="CRS506" s="259"/>
      <c r="CRT506" s="259"/>
      <c r="CRU506" s="259"/>
      <c r="CRV506" s="259"/>
      <c r="CRW506" s="259"/>
      <c r="CRX506" s="259"/>
      <c r="CRY506" s="259"/>
      <c r="CRZ506" s="259"/>
      <c r="CSA506" s="259"/>
      <c r="CSB506" s="259"/>
      <c r="CSC506" s="259"/>
      <c r="CSD506" s="259"/>
      <c r="CSE506" s="259"/>
      <c r="CSF506" s="259"/>
      <c r="CSG506" s="259"/>
      <c r="CSH506" s="259"/>
      <c r="CSI506" s="259"/>
      <c r="CSJ506" s="259"/>
      <c r="CSK506" s="259"/>
      <c r="CSL506" s="259"/>
      <c r="CSM506" s="259"/>
      <c r="CSN506" s="259"/>
      <c r="CSO506" s="259"/>
      <c r="CSP506" s="259"/>
      <c r="CSQ506" s="259"/>
      <c r="CSR506" s="259"/>
      <c r="CSS506" s="259"/>
      <c r="CST506" s="259"/>
      <c r="CSU506" s="259"/>
      <c r="CSV506" s="259"/>
      <c r="CSW506" s="259"/>
      <c r="CSX506" s="259"/>
      <c r="CSY506" s="259"/>
      <c r="CSZ506" s="259"/>
      <c r="CTA506" s="259"/>
      <c r="CTB506" s="259"/>
      <c r="CTC506" s="259"/>
      <c r="CTD506" s="259"/>
      <c r="CTE506" s="259"/>
      <c r="CTF506" s="259"/>
      <c r="CTG506" s="259"/>
      <c r="CTH506" s="259"/>
      <c r="CTI506" s="259"/>
      <c r="CTJ506" s="259"/>
      <c r="CTK506" s="259"/>
      <c r="CTL506" s="259"/>
      <c r="CTM506" s="259"/>
      <c r="CTN506" s="259"/>
      <c r="CTO506" s="259"/>
      <c r="CTP506" s="259"/>
      <c r="CTQ506" s="259"/>
      <c r="CTR506" s="259"/>
      <c r="CTS506" s="259"/>
      <c r="CTT506" s="259"/>
      <c r="CTU506" s="259"/>
      <c r="CTV506" s="259"/>
      <c r="CTW506" s="259"/>
      <c r="CTX506" s="259"/>
      <c r="CTY506" s="259"/>
      <c r="CTZ506" s="259"/>
      <c r="CUA506" s="259"/>
      <c r="CUB506" s="259"/>
      <c r="CUC506" s="259"/>
      <c r="CUD506" s="259"/>
      <c r="CUE506" s="259"/>
      <c r="CUF506" s="259"/>
      <c r="CUG506" s="259"/>
      <c r="CUH506" s="259"/>
      <c r="CUI506" s="259"/>
      <c r="CUJ506" s="259"/>
      <c r="CUK506" s="259"/>
      <c r="CUL506" s="259"/>
      <c r="CUM506" s="259"/>
      <c r="CUN506" s="259"/>
      <c r="CUO506" s="259"/>
      <c r="CUP506" s="259"/>
      <c r="CUQ506" s="259"/>
      <c r="CUR506" s="259"/>
      <c r="CUS506" s="259"/>
      <c r="CUT506" s="259"/>
      <c r="CUU506" s="259"/>
      <c r="CUV506" s="259"/>
      <c r="CUW506" s="259"/>
      <c r="CUX506" s="259"/>
      <c r="CUY506" s="259"/>
      <c r="CUZ506" s="259"/>
      <c r="CVA506" s="259"/>
      <c r="CVB506" s="259"/>
      <c r="CVC506" s="259"/>
      <c r="CVD506" s="259"/>
      <c r="CVE506" s="259"/>
      <c r="CVF506" s="259"/>
      <c r="CVG506" s="259"/>
      <c r="CVH506" s="259"/>
      <c r="CVI506" s="259"/>
      <c r="CVJ506" s="259"/>
      <c r="CVK506" s="259"/>
      <c r="CVL506" s="259"/>
      <c r="CVM506" s="259"/>
      <c r="CVN506" s="259"/>
      <c r="CVO506" s="259"/>
      <c r="CVP506" s="259"/>
      <c r="CVQ506" s="259"/>
      <c r="CVR506" s="259"/>
      <c r="CVS506" s="259"/>
      <c r="CVT506" s="259"/>
      <c r="CVU506" s="259"/>
      <c r="CVV506" s="259"/>
      <c r="CVW506" s="259"/>
      <c r="CVX506" s="259"/>
      <c r="CVY506" s="259"/>
      <c r="CVZ506" s="259"/>
      <c r="CWA506" s="259"/>
      <c r="CWB506" s="259"/>
      <c r="CWC506" s="259"/>
      <c r="CWD506" s="259"/>
      <c r="CWE506" s="259"/>
      <c r="CWF506" s="259"/>
      <c r="CWG506" s="259"/>
      <c r="CWH506" s="259"/>
      <c r="CWI506" s="259"/>
      <c r="CWJ506" s="259"/>
      <c r="CWK506" s="259"/>
      <c r="CWL506" s="259"/>
      <c r="CWM506" s="259"/>
      <c r="CWN506" s="259"/>
      <c r="CWO506" s="259"/>
      <c r="CWP506" s="259"/>
      <c r="CWQ506" s="259"/>
      <c r="CWR506" s="259"/>
      <c r="CWS506" s="259"/>
      <c r="CWT506" s="259"/>
      <c r="CWU506" s="259"/>
      <c r="CWV506" s="259"/>
      <c r="CWW506" s="259"/>
      <c r="CWX506" s="259"/>
      <c r="CWY506" s="259"/>
      <c r="CWZ506" s="259"/>
      <c r="CXA506" s="259"/>
      <c r="CXB506" s="259"/>
      <c r="CXC506" s="259"/>
      <c r="CXD506" s="259"/>
      <c r="CXE506" s="259"/>
      <c r="CXF506" s="259"/>
      <c r="CXG506" s="259"/>
      <c r="CXH506" s="259"/>
      <c r="CXI506" s="259"/>
      <c r="CXJ506" s="259"/>
      <c r="CXK506" s="259"/>
      <c r="CXL506" s="259"/>
      <c r="CXM506" s="259"/>
      <c r="CXN506" s="259"/>
      <c r="CXO506" s="259"/>
      <c r="CXP506" s="259"/>
      <c r="CXQ506" s="259"/>
      <c r="CXR506" s="259"/>
      <c r="CXS506" s="259"/>
      <c r="CXT506" s="259"/>
      <c r="CXU506" s="259"/>
      <c r="CXV506" s="259"/>
      <c r="CXW506" s="259"/>
      <c r="CXX506" s="259"/>
      <c r="CXY506" s="259"/>
      <c r="CXZ506" s="259"/>
      <c r="CYA506" s="259"/>
      <c r="CYB506" s="259"/>
      <c r="CYC506" s="259"/>
      <c r="CYD506" s="259"/>
      <c r="CYE506" s="259"/>
      <c r="CYF506" s="259"/>
      <c r="CYG506" s="259"/>
      <c r="CYH506" s="259"/>
      <c r="CYI506" s="259"/>
      <c r="CYJ506" s="259"/>
      <c r="CYK506" s="259"/>
      <c r="CYL506" s="259"/>
      <c r="CYM506" s="259"/>
      <c r="CYN506" s="259"/>
      <c r="CYO506" s="259"/>
      <c r="CYP506" s="259"/>
      <c r="CYQ506" s="259"/>
      <c r="CYR506" s="259"/>
      <c r="CYS506" s="259"/>
      <c r="CYT506" s="259"/>
      <c r="CYU506" s="259"/>
      <c r="CYV506" s="259"/>
      <c r="CYW506" s="259"/>
      <c r="CYX506" s="259"/>
      <c r="CYY506" s="259"/>
      <c r="CYZ506" s="259"/>
      <c r="CZA506" s="259"/>
      <c r="CZB506" s="259"/>
      <c r="CZC506" s="259"/>
      <c r="CZD506" s="259"/>
      <c r="CZE506" s="259"/>
      <c r="CZF506" s="259"/>
      <c r="CZG506" s="259"/>
      <c r="CZH506" s="259"/>
      <c r="CZI506" s="259"/>
      <c r="CZJ506" s="259"/>
      <c r="CZK506" s="259"/>
      <c r="CZL506" s="259"/>
      <c r="CZM506" s="259"/>
      <c r="CZN506" s="259"/>
      <c r="CZO506" s="259"/>
      <c r="CZP506" s="259"/>
      <c r="CZQ506" s="259"/>
      <c r="CZR506" s="259"/>
      <c r="CZS506" s="259"/>
      <c r="CZT506" s="259"/>
      <c r="CZU506" s="259"/>
      <c r="CZV506" s="259"/>
      <c r="CZW506" s="259"/>
      <c r="CZX506" s="259"/>
      <c r="CZY506" s="259"/>
      <c r="CZZ506" s="259"/>
      <c r="DAA506" s="259"/>
      <c r="DAB506" s="259"/>
      <c r="DAC506" s="259"/>
      <c r="DAD506" s="259"/>
      <c r="DAE506" s="259"/>
      <c r="DAF506" s="259"/>
      <c r="DAG506" s="259"/>
      <c r="DAH506" s="259"/>
      <c r="DAI506" s="259"/>
      <c r="DAJ506" s="259"/>
      <c r="DAK506" s="259"/>
      <c r="DAL506" s="259"/>
      <c r="DAM506" s="259"/>
      <c r="DAN506" s="259"/>
      <c r="DAO506" s="259"/>
      <c r="DAP506" s="259"/>
      <c r="DAQ506" s="259"/>
      <c r="DAR506" s="259"/>
      <c r="DAS506" s="259"/>
      <c r="DAT506" s="259"/>
      <c r="DAU506" s="259"/>
      <c r="DAV506" s="259"/>
      <c r="DAW506" s="259"/>
      <c r="DAX506" s="259"/>
      <c r="DAY506" s="259"/>
      <c r="DAZ506" s="259"/>
      <c r="DBA506" s="259"/>
      <c r="DBB506" s="259"/>
      <c r="DBC506" s="259"/>
      <c r="DBD506" s="259"/>
      <c r="DBE506" s="259"/>
      <c r="DBF506" s="259"/>
      <c r="DBG506" s="259"/>
      <c r="DBH506" s="259"/>
      <c r="DBI506" s="259"/>
      <c r="DBJ506" s="259"/>
      <c r="DBK506" s="259"/>
      <c r="DBL506" s="259"/>
      <c r="DBM506" s="259"/>
      <c r="DBN506" s="259"/>
      <c r="DBO506" s="259"/>
      <c r="DBP506" s="259"/>
      <c r="DBQ506" s="259"/>
      <c r="DBR506" s="259"/>
      <c r="DBS506" s="259"/>
      <c r="DBT506" s="259"/>
      <c r="DBU506" s="259"/>
      <c r="DBV506" s="259"/>
      <c r="DBW506" s="259"/>
      <c r="DBX506" s="259"/>
      <c r="DBY506" s="259"/>
      <c r="DBZ506" s="259"/>
      <c r="DCA506" s="259"/>
      <c r="DCB506" s="259"/>
      <c r="DCC506" s="259"/>
      <c r="DCD506" s="259"/>
      <c r="DCE506" s="259"/>
      <c r="DCF506" s="259"/>
      <c r="DCG506" s="259"/>
      <c r="DCH506" s="259"/>
      <c r="DCI506" s="259"/>
      <c r="DCJ506" s="259"/>
      <c r="DCK506" s="259"/>
      <c r="DCL506" s="259"/>
      <c r="DCM506" s="259"/>
      <c r="DCN506" s="259"/>
      <c r="DCO506" s="259"/>
      <c r="DCP506" s="259"/>
      <c r="DCQ506" s="259"/>
      <c r="DCR506" s="259"/>
      <c r="DCS506" s="259"/>
      <c r="DCT506" s="259"/>
      <c r="DCU506" s="259"/>
      <c r="DCV506" s="259"/>
      <c r="DCW506" s="259"/>
      <c r="DCX506" s="259"/>
      <c r="DCY506" s="259"/>
      <c r="DCZ506" s="259"/>
      <c r="DDA506" s="259"/>
      <c r="DDB506" s="259"/>
      <c r="DDC506" s="259"/>
      <c r="DDD506" s="259"/>
      <c r="DDE506" s="259"/>
      <c r="DDF506" s="259"/>
      <c r="DDG506" s="259"/>
      <c r="DDH506" s="259"/>
      <c r="DDI506" s="259"/>
      <c r="DDJ506" s="259"/>
      <c r="DDK506" s="259"/>
      <c r="DDL506" s="259"/>
      <c r="DDM506" s="259"/>
      <c r="DDN506" s="259"/>
      <c r="DDO506" s="259"/>
      <c r="DDP506" s="259"/>
      <c r="DDQ506" s="259"/>
      <c r="DDR506" s="259"/>
      <c r="DDS506" s="259"/>
      <c r="DDT506" s="259"/>
      <c r="DDU506" s="259"/>
      <c r="DDV506" s="259"/>
      <c r="DDW506" s="259"/>
      <c r="DDX506" s="259"/>
      <c r="DDY506" s="259"/>
      <c r="DDZ506" s="259"/>
      <c r="DEA506" s="259"/>
      <c r="DEB506" s="259"/>
      <c r="DEC506" s="259"/>
      <c r="DED506" s="259"/>
      <c r="DEE506" s="259"/>
      <c r="DEF506" s="259"/>
      <c r="DEG506" s="259"/>
      <c r="DEH506" s="259"/>
      <c r="DEI506" s="259"/>
      <c r="DEJ506" s="259"/>
      <c r="DEK506" s="259"/>
      <c r="DEL506" s="259"/>
      <c r="DEM506" s="259"/>
      <c r="DEN506" s="259"/>
      <c r="DEO506" s="259"/>
      <c r="DEP506" s="259"/>
      <c r="DEQ506" s="259"/>
      <c r="DER506" s="259"/>
      <c r="DES506" s="259"/>
      <c r="DET506" s="259"/>
      <c r="DEU506" s="259"/>
      <c r="DEV506" s="259"/>
      <c r="DEW506" s="259"/>
      <c r="DEX506" s="259"/>
      <c r="DEY506" s="259"/>
      <c r="DEZ506" s="259"/>
      <c r="DFA506" s="259"/>
      <c r="DFB506" s="259"/>
      <c r="DFC506" s="259"/>
      <c r="DFD506" s="259"/>
      <c r="DFE506" s="259"/>
      <c r="DFF506" s="259"/>
      <c r="DFG506" s="259"/>
      <c r="DFH506" s="259"/>
      <c r="DFI506" s="259"/>
      <c r="DFJ506" s="259"/>
      <c r="DFK506" s="259"/>
      <c r="DFL506" s="259"/>
      <c r="DFM506" s="259"/>
      <c r="DFN506" s="259"/>
      <c r="DFO506" s="259"/>
      <c r="DFP506" s="259"/>
      <c r="DFQ506" s="259"/>
      <c r="DFR506" s="259"/>
      <c r="DFS506" s="259"/>
      <c r="DFT506" s="259"/>
      <c r="DFU506" s="259"/>
      <c r="DFV506" s="259"/>
      <c r="DFW506" s="259"/>
      <c r="DFX506" s="259"/>
      <c r="DFY506" s="259"/>
      <c r="DFZ506" s="259"/>
      <c r="DGA506" s="259"/>
      <c r="DGB506" s="259"/>
      <c r="DGC506" s="259"/>
      <c r="DGD506" s="259"/>
      <c r="DGE506" s="259"/>
      <c r="DGF506" s="259"/>
      <c r="DGG506" s="259"/>
      <c r="DGH506" s="259"/>
      <c r="DGI506" s="259"/>
      <c r="DGJ506" s="259"/>
      <c r="DGK506" s="259"/>
      <c r="DGL506" s="259"/>
      <c r="DGM506" s="259"/>
      <c r="DGN506" s="259"/>
      <c r="DGO506" s="259"/>
      <c r="DGP506" s="259"/>
      <c r="DGQ506" s="259"/>
      <c r="DGR506" s="259"/>
      <c r="DGS506" s="259"/>
      <c r="DGT506" s="259"/>
      <c r="DGU506" s="259"/>
      <c r="DGV506" s="259"/>
      <c r="DGW506" s="259"/>
      <c r="DGX506" s="259"/>
      <c r="DGY506" s="259"/>
      <c r="DGZ506" s="259"/>
      <c r="DHA506" s="259"/>
      <c r="DHB506" s="259"/>
      <c r="DHC506" s="259"/>
      <c r="DHD506" s="259"/>
      <c r="DHE506" s="259"/>
      <c r="DHF506" s="259"/>
      <c r="DHG506" s="259"/>
      <c r="DHH506" s="259"/>
      <c r="DHI506" s="259"/>
      <c r="DHJ506" s="259"/>
      <c r="DHK506" s="259"/>
      <c r="DHL506" s="259"/>
      <c r="DHM506" s="259"/>
      <c r="DHN506" s="259"/>
      <c r="DHO506" s="259"/>
      <c r="DHP506" s="259"/>
      <c r="DHQ506" s="259"/>
      <c r="DHR506" s="259"/>
      <c r="DHS506" s="259"/>
      <c r="DHT506" s="259"/>
      <c r="DHU506" s="259"/>
      <c r="DHV506" s="259"/>
      <c r="DHW506" s="259"/>
      <c r="DHX506" s="259"/>
      <c r="DHY506" s="259"/>
      <c r="DHZ506" s="259"/>
      <c r="DIA506" s="259"/>
      <c r="DIB506" s="259"/>
      <c r="DIC506" s="259"/>
      <c r="DID506" s="259"/>
      <c r="DIE506" s="259"/>
      <c r="DIF506" s="259"/>
      <c r="DIG506" s="259"/>
      <c r="DIH506" s="259"/>
      <c r="DII506" s="259"/>
      <c r="DIJ506" s="259"/>
      <c r="DIK506" s="259"/>
      <c r="DIL506" s="259"/>
      <c r="DIM506" s="259"/>
      <c r="DIN506" s="259"/>
      <c r="DIO506" s="259"/>
      <c r="DIP506" s="259"/>
      <c r="DIQ506" s="259"/>
      <c r="DIR506" s="259"/>
      <c r="DIS506" s="259"/>
      <c r="DIT506" s="259"/>
      <c r="DIU506" s="259"/>
      <c r="DIV506" s="259"/>
      <c r="DIW506" s="259"/>
      <c r="DIX506" s="259"/>
      <c r="DIY506" s="259"/>
      <c r="DIZ506" s="259"/>
      <c r="DJA506" s="259"/>
      <c r="DJB506" s="259"/>
      <c r="DJC506" s="259"/>
      <c r="DJD506" s="259"/>
      <c r="DJE506" s="259"/>
      <c r="DJF506" s="259"/>
      <c r="DJG506" s="259"/>
      <c r="DJH506" s="259"/>
      <c r="DJI506" s="259"/>
      <c r="DJJ506" s="259"/>
      <c r="DJK506" s="259"/>
      <c r="DJL506" s="259"/>
      <c r="DJM506" s="259"/>
      <c r="DJN506" s="259"/>
      <c r="DJO506" s="259"/>
      <c r="DJP506" s="259"/>
      <c r="DJQ506" s="259"/>
      <c r="DJR506" s="259"/>
      <c r="DJS506" s="259"/>
      <c r="DJT506" s="259"/>
      <c r="DJU506" s="259"/>
      <c r="DJV506" s="259"/>
      <c r="DJW506" s="259"/>
      <c r="DJX506" s="259"/>
      <c r="DJY506" s="259"/>
      <c r="DJZ506" s="259"/>
      <c r="DKA506" s="259"/>
      <c r="DKB506" s="259"/>
      <c r="DKC506" s="259"/>
      <c r="DKD506" s="259"/>
      <c r="DKE506" s="259"/>
      <c r="DKF506" s="259"/>
      <c r="DKG506" s="259"/>
      <c r="DKH506" s="259"/>
      <c r="DKI506" s="259"/>
      <c r="DKJ506" s="259"/>
      <c r="DKK506" s="259"/>
      <c r="DKL506" s="259"/>
      <c r="DKM506" s="259"/>
      <c r="DKN506" s="259"/>
      <c r="DKO506" s="259"/>
      <c r="DKP506" s="259"/>
      <c r="DKQ506" s="259"/>
      <c r="DKR506" s="259"/>
      <c r="DKS506" s="259"/>
      <c r="DKT506" s="259"/>
      <c r="DKU506" s="259"/>
      <c r="DKV506" s="259"/>
      <c r="DKW506" s="259"/>
      <c r="DKX506" s="259"/>
      <c r="DKY506" s="259"/>
      <c r="DKZ506" s="259"/>
      <c r="DLA506" s="259"/>
      <c r="DLB506" s="259"/>
      <c r="DLC506" s="259"/>
      <c r="DLD506" s="259"/>
      <c r="DLE506" s="259"/>
      <c r="DLF506" s="259"/>
      <c r="DLG506" s="259"/>
      <c r="DLH506" s="259"/>
      <c r="DLI506" s="259"/>
      <c r="DLJ506" s="259"/>
      <c r="DLK506" s="259"/>
      <c r="DLL506" s="259"/>
      <c r="DLM506" s="259"/>
      <c r="DLN506" s="259"/>
      <c r="DLO506" s="259"/>
      <c r="DLP506" s="259"/>
      <c r="DLQ506" s="259"/>
      <c r="DLR506" s="259"/>
      <c r="DLS506" s="259"/>
      <c r="DLT506" s="259"/>
      <c r="DLU506" s="259"/>
      <c r="DLV506" s="259"/>
      <c r="DLW506" s="259"/>
      <c r="DLX506" s="259"/>
      <c r="DLY506" s="259"/>
      <c r="DLZ506" s="259"/>
      <c r="DMA506" s="259"/>
      <c r="DMB506" s="259"/>
      <c r="DMC506" s="259"/>
      <c r="DMD506" s="259"/>
      <c r="DME506" s="259"/>
      <c r="DMF506" s="259"/>
      <c r="DMG506" s="259"/>
      <c r="DMH506" s="259"/>
      <c r="DMI506" s="259"/>
      <c r="DMJ506" s="259"/>
      <c r="DMK506" s="259"/>
      <c r="DML506" s="259"/>
      <c r="DMM506" s="259"/>
      <c r="DMN506" s="259"/>
      <c r="DMO506" s="259"/>
      <c r="DMP506" s="259"/>
      <c r="DMQ506" s="259"/>
      <c r="DMR506" s="259"/>
      <c r="DMS506" s="259"/>
      <c r="DMT506" s="259"/>
      <c r="DMU506" s="259"/>
      <c r="DMV506" s="259"/>
      <c r="DMW506" s="259"/>
      <c r="DMX506" s="259"/>
      <c r="DMY506" s="259"/>
      <c r="DMZ506" s="259"/>
      <c r="DNA506" s="259"/>
      <c r="DNB506" s="259"/>
      <c r="DNC506" s="259"/>
      <c r="DND506" s="259"/>
      <c r="DNE506" s="259"/>
      <c r="DNF506" s="259"/>
      <c r="DNG506" s="259"/>
      <c r="DNH506" s="259"/>
      <c r="DNI506" s="259"/>
      <c r="DNJ506" s="259"/>
      <c r="DNK506" s="259"/>
      <c r="DNL506" s="259"/>
      <c r="DNM506" s="259"/>
      <c r="DNN506" s="259"/>
      <c r="DNO506" s="259"/>
      <c r="DNP506" s="259"/>
      <c r="DNQ506" s="259"/>
      <c r="DNR506" s="259"/>
      <c r="DNS506" s="259"/>
      <c r="DNT506" s="259"/>
      <c r="DNU506" s="259"/>
      <c r="DNV506" s="259"/>
      <c r="DNW506" s="259"/>
      <c r="DNX506" s="259"/>
      <c r="DNY506" s="259"/>
      <c r="DNZ506" s="259"/>
      <c r="DOA506" s="259"/>
      <c r="DOB506" s="259"/>
      <c r="DOC506" s="259"/>
      <c r="DOD506" s="259"/>
      <c r="DOE506" s="259"/>
      <c r="DOF506" s="259"/>
      <c r="DOG506" s="259"/>
      <c r="DOH506" s="259"/>
      <c r="DOI506" s="259"/>
      <c r="DOJ506" s="259"/>
      <c r="DOK506" s="259"/>
      <c r="DOL506" s="259"/>
      <c r="DOM506" s="259"/>
      <c r="DON506" s="259"/>
      <c r="DOO506" s="259"/>
      <c r="DOP506" s="259"/>
      <c r="DOQ506" s="259"/>
      <c r="DOR506" s="259"/>
      <c r="DOS506" s="259"/>
      <c r="DOT506" s="259"/>
      <c r="DOU506" s="259"/>
      <c r="DOV506" s="259"/>
      <c r="DOW506" s="259"/>
      <c r="DOX506" s="259"/>
      <c r="DOY506" s="259"/>
      <c r="DOZ506" s="259"/>
      <c r="DPA506" s="259"/>
      <c r="DPB506" s="259"/>
      <c r="DPC506" s="259"/>
      <c r="DPD506" s="259"/>
      <c r="DPE506" s="259"/>
      <c r="DPF506" s="259"/>
      <c r="DPG506" s="259"/>
      <c r="DPH506" s="259"/>
      <c r="DPI506" s="259"/>
      <c r="DPJ506" s="259"/>
      <c r="DPK506" s="259"/>
      <c r="DPL506" s="259"/>
      <c r="DPM506" s="259"/>
      <c r="DPN506" s="259"/>
      <c r="DPO506" s="259"/>
      <c r="DPP506" s="259"/>
      <c r="DPQ506" s="259"/>
      <c r="DPR506" s="259"/>
      <c r="DPS506" s="259"/>
      <c r="DPT506" s="259"/>
      <c r="DPU506" s="259"/>
      <c r="DPV506" s="259"/>
      <c r="DPW506" s="259"/>
      <c r="DPX506" s="259"/>
      <c r="DPY506" s="259"/>
      <c r="DPZ506" s="259"/>
      <c r="DQA506" s="259"/>
      <c r="DQB506" s="259"/>
      <c r="DQC506" s="259"/>
      <c r="DQD506" s="259"/>
      <c r="DQE506" s="259"/>
      <c r="DQF506" s="259"/>
      <c r="DQG506" s="259"/>
      <c r="DQH506" s="259"/>
      <c r="DQI506" s="259"/>
      <c r="DQJ506" s="259"/>
      <c r="DQK506" s="259"/>
      <c r="DQL506" s="259"/>
      <c r="DQM506" s="259"/>
      <c r="DQN506" s="259"/>
      <c r="DQO506" s="259"/>
      <c r="DQP506" s="259"/>
      <c r="DQQ506" s="259"/>
      <c r="DQR506" s="259"/>
      <c r="DQS506" s="259"/>
      <c r="DQT506" s="259"/>
      <c r="DQU506" s="259"/>
      <c r="DQV506" s="259"/>
      <c r="DQW506" s="259"/>
      <c r="DQX506" s="259"/>
      <c r="DQY506" s="259"/>
      <c r="DQZ506" s="259"/>
      <c r="DRA506" s="259"/>
      <c r="DRB506" s="259"/>
      <c r="DRC506" s="259"/>
      <c r="DRD506" s="259"/>
      <c r="DRE506" s="259"/>
      <c r="DRF506" s="259"/>
      <c r="DRG506" s="259"/>
      <c r="DRH506" s="259"/>
      <c r="DRI506" s="259"/>
      <c r="DRJ506" s="259"/>
      <c r="DRK506" s="259"/>
      <c r="DRL506" s="259"/>
      <c r="DRM506" s="259"/>
      <c r="DRN506" s="259"/>
      <c r="DRO506" s="259"/>
      <c r="DRP506" s="259"/>
      <c r="DRQ506" s="259"/>
      <c r="DRR506" s="259"/>
      <c r="DRS506" s="259"/>
      <c r="DRT506" s="259"/>
      <c r="DRU506" s="259"/>
      <c r="DRV506" s="259"/>
      <c r="DRW506" s="259"/>
      <c r="DRX506" s="259"/>
      <c r="DRY506" s="259"/>
      <c r="DRZ506" s="259"/>
      <c r="DSA506" s="259"/>
      <c r="DSB506" s="259"/>
      <c r="DSC506" s="259"/>
      <c r="DSD506" s="259"/>
      <c r="DSE506" s="259"/>
      <c r="DSF506" s="259"/>
      <c r="DSG506" s="259"/>
      <c r="DSH506" s="259"/>
      <c r="DSI506" s="259"/>
      <c r="DSJ506" s="259"/>
      <c r="DSK506" s="259"/>
      <c r="DSL506" s="259"/>
      <c r="DSM506" s="259"/>
      <c r="DSN506" s="259"/>
      <c r="DSO506" s="259"/>
      <c r="DSP506" s="259"/>
      <c r="DSQ506" s="259"/>
      <c r="DSR506" s="259"/>
      <c r="DSS506" s="259"/>
      <c r="DST506" s="259"/>
      <c r="DSU506" s="259"/>
      <c r="DSV506" s="259"/>
      <c r="DSW506" s="259"/>
      <c r="DSX506" s="259"/>
      <c r="DSY506" s="259"/>
      <c r="DSZ506" s="259"/>
      <c r="DTA506" s="259"/>
      <c r="DTB506" s="259"/>
      <c r="DTC506" s="259"/>
      <c r="DTD506" s="259"/>
      <c r="DTE506" s="259"/>
      <c r="DTF506" s="259"/>
      <c r="DTG506" s="259"/>
      <c r="DTH506" s="259"/>
      <c r="DTI506" s="259"/>
      <c r="DTJ506" s="259"/>
      <c r="DTK506" s="259"/>
      <c r="DTL506" s="259"/>
      <c r="DTM506" s="259"/>
      <c r="DTN506" s="259"/>
      <c r="DTO506" s="259"/>
      <c r="DTP506" s="259"/>
      <c r="DTQ506" s="259"/>
      <c r="DTR506" s="259"/>
      <c r="DTS506" s="259"/>
      <c r="DTT506" s="259"/>
      <c r="DTU506" s="259"/>
      <c r="DTV506" s="259"/>
      <c r="DTW506" s="259"/>
      <c r="DTX506" s="259"/>
      <c r="DTY506" s="259"/>
      <c r="DTZ506" s="259"/>
      <c r="DUA506" s="259"/>
      <c r="DUB506" s="259"/>
      <c r="DUC506" s="259"/>
      <c r="DUD506" s="259"/>
      <c r="DUE506" s="259"/>
      <c r="DUF506" s="259"/>
      <c r="DUG506" s="259"/>
      <c r="DUH506" s="259"/>
      <c r="DUI506" s="259"/>
      <c r="DUJ506" s="259"/>
      <c r="DUK506" s="259"/>
      <c r="DUL506" s="259"/>
      <c r="DUM506" s="259"/>
      <c r="DUN506" s="259"/>
      <c r="DUO506" s="259"/>
      <c r="DUP506" s="259"/>
      <c r="DUQ506" s="259"/>
      <c r="DUR506" s="259"/>
      <c r="DUS506" s="259"/>
      <c r="DUT506" s="259"/>
      <c r="DUU506" s="259"/>
      <c r="DUV506" s="259"/>
      <c r="DUW506" s="259"/>
      <c r="DUX506" s="259"/>
      <c r="DUY506" s="259"/>
      <c r="DUZ506" s="259"/>
      <c r="DVA506" s="259"/>
      <c r="DVB506" s="259"/>
      <c r="DVC506" s="259"/>
      <c r="DVD506" s="259"/>
      <c r="DVE506" s="259"/>
      <c r="DVF506" s="259"/>
      <c r="DVG506" s="259"/>
      <c r="DVH506" s="259"/>
      <c r="DVI506" s="259"/>
      <c r="DVJ506" s="259"/>
      <c r="DVK506" s="259"/>
      <c r="DVL506" s="259"/>
      <c r="DVM506" s="259"/>
      <c r="DVN506" s="259"/>
      <c r="DVO506" s="259"/>
      <c r="DVP506" s="259"/>
      <c r="DVQ506" s="259"/>
      <c r="DVR506" s="259"/>
      <c r="DVS506" s="259"/>
      <c r="DVT506" s="259"/>
      <c r="DVU506" s="259"/>
      <c r="DVV506" s="259"/>
      <c r="DVW506" s="259"/>
      <c r="DVX506" s="259"/>
      <c r="DVY506" s="259"/>
      <c r="DVZ506" s="259"/>
      <c r="DWA506" s="259"/>
      <c r="DWB506" s="259"/>
      <c r="DWC506" s="259"/>
      <c r="DWD506" s="259"/>
      <c r="DWE506" s="259"/>
      <c r="DWF506" s="259"/>
      <c r="DWG506" s="259"/>
      <c r="DWH506" s="259"/>
      <c r="DWI506" s="259"/>
      <c r="DWJ506" s="259"/>
      <c r="DWK506" s="259"/>
      <c r="DWL506" s="259"/>
      <c r="DWM506" s="259"/>
      <c r="DWN506" s="259"/>
      <c r="DWO506" s="259"/>
      <c r="DWP506" s="259"/>
      <c r="DWQ506" s="259"/>
      <c r="DWR506" s="259"/>
      <c r="DWS506" s="259"/>
      <c r="DWT506" s="259"/>
      <c r="DWU506" s="259"/>
      <c r="DWV506" s="259"/>
      <c r="DWW506" s="259"/>
      <c r="DWX506" s="259"/>
      <c r="DWY506" s="259"/>
      <c r="DWZ506" s="259"/>
      <c r="DXA506" s="259"/>
      <c r="DXB506" s="259"/>
      <c r="DXC506" s="259"/>
      <c r="DXD506" s="259"/>
      <c r="DXE506" s="259"/>
      <c r="DXF506" s="259"/>
      <c r="DXG506" s="259"/>
      <c r="DXH506" s="259"/>
      <c r="DXI506" s="259"/>
      <c r="DXJ506" s="259"/>
      <c r="DXK506" s="259"/>
      <c r="DXL506" s="259"/>
      <c r="DXM506" s="259"/>
      <c r="DXN506" s="259"/>
      <c r="DXO506" s="259"/>
      <c r="DXP506" s="259"/>
      <c r="DXQ506" s="259"/>
      <c r="DXR506" s="259"/>
      <c r="DXS506" s="259"/>
      <c r="DXT506" s="259"/>
      <c r="DXU506" s="259"/>
      <c r="DXV506" s="259"/>
      <c r="DXW506" s="259"/>
      <c r="DXX506" s="259"/>
      <c r="DXY506" s="259"/>
      <c r="DXZ506" s="259"/>
      <c r="DYA506" s="259"/>
      <c r="DYB506" s="259"/>
      <c r="DYC506" s="259"/>
      <c r="DYD506" s="259"/>
      <c r="DYE506" s="259"/>
      <c r="DYF506" s="259"/>
      <c r="DYG506" s="259"/>
      <c r="DYH506" s="259"/>
      <c r="DYI506" s="259"/>
      <c r="DYJ506" s="259"/>
      <c r="DYK506" s="259"/>
      <c r="DYL506" s="259"/>
      <c r="DYM506" s="259"/>
      <c r="DYN506" s="259"/>
      <c r="DYO506" s="259"/>
      <c r="DYP506" s="259"/>
      <c r="DYQ506" s="259"/>
      <c r="DYR506" s="259"/>
      <c r="DYS506" s="259"/>
      <c r="DYT506" s="259"/>
      <c r="DYU506" s="259"/>
      <c r="DYV506" s="259"/>
      <c r="DYW506" s="259"/>
      <c r="DYX506" s="259"/>
      <c r="DYY506" s="259"/>
      <c r="DYZ506" s="259"/>
      <c r="DZA506" s="259"/>
      <c r="DZB506" s="259"/>
      <c r="DZC506" s="259"/>
      <c r="DZD506" s="259"/>
      <c r="DZE506" s="259"/>
      <c r="DZF506" s="259"/>
      <c r="DZG506" s="259"/>
      <c r="DZH506" s="259"/>
      <c r="DZI506" s="259"/>
      <c r="DZJ506" s="259"/>
      <c r="DZK506" s="259"/>
      <c r="DZL506" s="259"/>
      <c r="DZM506" s="259"/>
      <c r="DZN506" s="259"/>
      <c r="DZO506" s="259"/>
      <c r="DZP506" s="259"/>
      <c r="DZQ506" s="259"/>
      <c r="DZR506" s="259"/>
      <c r="DZS506" s="259"/>
      <c r="DZT506" s="259"/>
      <c r="DZU506" s="259"/>
      <c r="DZV506" s="259"/>
      <c r="DZW506" s="259"/>
      <c r="DZX506" s="259"/>
      <c r="DZY506" s="259"/>
      <c r="DZZ506" s="259"/>
      <c r="EAA506" s="259"/>
      <c r="EAB506" s="259"/>
      <c r="EAC506" s="259"/>
      <c r="EAD506" s="259"/>
      <c r="EAE506" s="259"/>
      <c r="EAF506" s="259"/>
      <c r="EAG506" s="259"/>
      <c r="EAH506" s="259"/>
      <c r="EAI506" s="259"/>
      <c r="EAJ506" s="259"/>
      <c r="EAK506" s="259"/>
      <c r="EAL506" s="259"/>
      <c r="EAM506" s="259"/>
      <c r="EAN506" s="259"/>
      <c r="EAO506" s="259"/>
      <c r="EAP506" s="259"/>
      <c r="EAQ506" s="259"/>
      <c r="EAR506" s="259"/>
      <c r="EAS506" s="259"/>
      <c r="EAT506" s="259"/>
      <c r="EAU506" s="259"/>
      <c r="EAV506" s="259"/>
      <c r="EAW506" s="259"/>
      <c r="EAX506" s="259"/>
      <c r="EAY506" s="259"/>
      <c r="EAZ506" s="259"/>
      <c r="EBA506" s="259"/>
      <c r="EBB506" s="259"/>
      <c r="EBC506" s="259"/>
      <c r="EBD506" s="259"/>
      <c r="EBE506" s="259"/>
      <c r="EBF506" s="259"/>
      <c r="EBG506" s="259"/>
      <c r="EBH506" s="259"/>
      <c r="EBI506" s="259"/>
      <c r="EBJ506" s="259"/>
      <c r="EBK506" s="259"/>
      <c r="EBL506" s="259"/>
      <c r="EBM506" s="259"/>
      <c r="EBN506" s="259"/>
      <c r="EBO506" s="259"/>
      <c r="EBP506" s="259"/>
      <c r="EBQ506" s="259"/>
      <c r="EBR506" s="259"/>
      <c r="EBS506" s="259"/>
      <c r="EBT506" s="259"/>
      <c r="EBU506" s="259"/>
      <c r="EBV506" s="259"/>
      <c r="EBW506" s="259"/>
      <c r="EBX506" s="259"/>
      <c r="EBY506" s="259"/>
      <c r="EBZ506" s="259"/>
      <c r="ECA506" s="259"/>
      <c r="ECB506" s="259"/>
      <c r="ECC506" s="259"/>
      <c r="ECD506" s="259"/>
      <c r="ECE506" s="259"/>
      <c r="ECF506" s="259"/>
      <c r="ECG506" s="259"/>
      <c r="ECH506" s="259"/>
      <c r="ECI506" s="259"/>
      <c r="ECJ506" s="259"/>
      <c r="ECK506" s="259"/>
      <c r="ECL506" s="259"/>
      <c r="ECM506" s="259"/>
      <c r="ECN506" s="259"/>
      <c r="ECO506" s="259"/>
      <c r="ECP506" s="259"/>
      <c r="ECQ506" s="259"/>
      <c r="ECR506" s="259"/>
      <c r="ECS506" s="259"/>
      <c r="ECT506" s="259"/>
      <c r="ECU506" s="259"/>
      <c r="ECV506" s="259"/>
      <c r="ECW506" s="259"/>
      <c r="ECX506" s="259"/>
      <c r="ECY506" s="259"/>
      <c r="ECZ506" s="259"/>
      <c r="EDA506" s="259"/>
      <c r="EDB506" s="259"/>
      <c r="EDC506" s="259"/>
      <c r="EDD506" s="259"/>
      <c r="EDE506" s="259"/>
      <c r="EDF506" s="259"/>
      <c r="EDG506" s="259"/>
      <c r="EDH506" s="259"/>
      <c r="EDI506" s="259"/>
      <c r="EDJ506" s="259"/>
      <c r="EDK506" s="259"/>
      <c r="EDL506" s="259"/>
      <c r="EDM506" s="259"/>
      <c r="EDN506" s="259"/>
      <c r="EDO506" s="259"/>
      <c r="EDP506" s="259"/>
      <c r="EDQ506" s="259"/>
      <c r="EDR506" s="259"/>
      <c r="EDS506" s="259"/>
      <c r="EDT506" s="259"/>
      <c r="EDU506" s="259"/>
      <c r="EDV506" s="259"/>
      <c r="EDW506" s="259"/>
      <c r="EDX506" s="259"/>
      <c r="EDY506" s="259"/>
      <c r="EDZ506" s="259"/>
      <c r="EEA506" s="259"/>
      <c r="EEB506" s="259"/>
      <c r="EEC506" s="259"/>
      <c r="EED506" s="259"/>
      <c r="EEE506" s="259"/>
      <c r="EEF506" s="259"/>
      <c r="EEG506" s="259"/>
      <c r="EEH506" s="259"/>
      <c r="EEI506" s="259"/>
      <c r="EEJ506" s="259"/>
      <c r="EEK506" s="259"/>
      <c r="EEL506" s="259"/>
      <c r="EEM506" s="259"/>
      <c r="EEN506" s="259"/>
      <c r="EEO506" s="259"/>
      <c r="EEP506" s="259"/>
      <c r="EEQ506" s="259"/>
      <c r="EER506" s="259"/>
      <c r="EES506" s="259"/>
      <c r="EET506" s="259"/>
      <c r="EEU506" s="259"/>
      <c r="EEV506" s="259"/>
      <c r="EEW506" s="259"/>
      <c r="EEX506" s="259"/>
      <c r="EEY506" s="259"/>
      <c r="EEZ506" s="259"/>
      <c r="EFA506" s="259"/>
      <c r="EFB506" s="259"/>
      <c r="EFC506" s="259"/>
      <c r="EFD506" s="259"/>
      <c r="EFE506" s="259"/>
      <c r="EFF506" s="259"/>
      <c r="EFG506" s="259"/>
      <c r="EFH506" s="259"/>
      <c r="EFI506" s="259"/>
      <c r="EFJ506" s="259"/>
      <c r="EFK506" s="259"/>
      <c r="EFL506" s="259"/>
      <c r="EFM506" s="259"/>
      <c r="EFN506" s="259"/>
      <c r="EFO506" s="259"/>
      <c r="EFP506" s="259"/>
      <c r="EFQ506" s="259"/>
      <c r="EFR506" s="259"/>
      <c r="EFS506" s="259"/>
      <c r="EFT506" s="259"/>
      <c r="EFU506" s="259"/>
      <c r="EFV506" s="259"/>
      <c r="EFW506" s="259"/>
      <c r="EFX506" s="259"/>
      <c r="EFY506" s="259"/>
      <c r="EFZ506" s="259"/>
      <c r="EGA506" s="259"/>
      <c r="EGB506" s="259"/>
      <c r="EGC506" s="259"/>
      <c r="EGD506" s="259"/>
      <c r="EGE506" s="259"/>
      <c r="EGF506" s="259"/>
      <c r="EGG506" s="259"/>
      <c r="EGH506" s="259"/>
      <c r="EGI506" s="259"/>
      <c r="EGJ506" s="259"/>
      <c r="EGK506" s="259"/>
      <c r="EGL506" s="259"/>
      <c r="EGM506" s="259"/>
      <c r="EGN506" s="259"/>
      <c r="EGO506" s="259"/>
      <c r="EGP506" s="259"/>
      <c r="EGQ506" s="259"/>
      <c r="EGR506" s="259"/>
      <c r="EGS506" s="259"/>
      <c r="EGT506" s="259"/>
      <c r="EGU506" s="259"/>
      <c r="EGV506" s="259"/>
      <c r="EGW506" s="259"/>
      <c r="EGX506" s="259"/>
      <c r="EGY506" s="259"/>
      <c r="EGZ506" s="259"/>
      <c r="EHA506" s="259"/>
      <c r="EHB506" s="259"/>
      <c r="EHC506" s="259"/>
      <c r="EHD506" s="259"/>
      <c r="EHE506" s="259"/>
      <c r="EHF506" s="259"/>
      <c r="EHG506" s="259"/>
      <c r="EHH506" s="259"/>
      <c r="EHI506" s="259"/>
      <c r="EHJ506" s="259"/>
      <c r="EHK506" s="259"/>
      <c r="EHL506" s="259"/>
      <c r="EHM506" s="259"/>
      <c r="EHN506" s="259"/>
      <c r="EHO506" s="259"/>
      <c r="EHP506" s="259"/>
      <c r="EHQ506" s="259"/>
      <c r="EHR506" s="259"/>
      <c r="EHS506" s="259"/>
      <c r="EHT506" s="259"/>
      <c r="EHU506" s="259"/>
      <c r="EHV506" s="259"/>
      <c r="EHW506" s="259"/>
      <c r="EHX506" s="259"/>
      <c r="EHY506" s="259"/>
      <c r="EHZ506" s="259"/>
      <c r="EIA506" s="259"/>
      <c r="EIB506" s="259"/>
      <c r="EIC506" s="259"/>
      <c r="EID506" s="259"/>
      <c r="EIE506" s="259"/>
      <c r="EIF506" s="259"/>
      <c r="EIG506" s="259"/>
      <c r="EIH506" s="259"/>
      <c r="EII506" s="259"/>
      <c r="EIJ506" s="259"/>
      <c r="EIK506" s="259"/>
      <c r="EIL506" s="259"/>
      <c r="EIM506" s="259"/>
      <c r="EIN506" s="259"/>
      <c r="EIO506" s="259"/>
      <c r="EIP506" s="259"/>
      <c r="EIQ506" s="259"/>
      <c r="EIR506" s="259"/>
      <c r="EIS506" s="259"/>
      <c r="EIT506" s="259"/>
      <c r="EIU506" s="259"/>
      <c r="EIV506" s="259"/>
      <c r="EIW506" s="259"/>
      <c r="EIX506" s="259"/>
      <c r="EIY506" s="259"/>
      <c r="EIZ506" s="259"/>
      <c r="EJA506" s="259"/>
      <c r="EJB506" s="259"/>
      <c r="EJC506" s="259"/>
      <c r="EJD506" s="259"/>
      <c r="EJE506" s="259"/>
      <c r="EJF506" s="259"/>
      <c r="EJG506" s="259"/>
      <c r="EJH506" s="259"/>
      <c r="EJI506" s="259"/>
      <c r="EJJ506" s="259"/>
      <c r="EJK506" s="259"/>
      <c r="EJL506" s="259"/>
      <c r="EJM506" s="259"/>
      <c r="EJN506" s="259"/>
      <c r="EJO506" s="259"/>
      <c r="EJP506" s="259"/>
      <c r="EJQ506" s="259"/>
      <c r="EJR506" s="259"/>
      <c r="EJS506" s="259"/>
      <c r="EJT506" s="259"/>
      <c r="EJU506" s="259"/>
      <c r="EJV506" s="259"/>
      <c r="EJW506" s="259"/>
      <c r="EJX506" s="259"/>
      <c r="EJY506" s="259"/>
      <c r="EJZ506" s="259"/>
      <c r="EKA506" s="259"/>
      <c r="EKB506" s="259"/>
      <c r="EKC506" s="259"/>
      <c r="EKD506" s="259"/>
      <c r="EKE506" s="259"/>
      <c r="EKF506" s="259"/>
      <c r="EKG506" s="259"/>
      <c r="EKH506" s="259"/>
      <c r="EKI506" s="259"/>
      <c r="EKJ506" s="259"/>
      <c r="EKK506" s="259"/>
      <c r="EKL506" s="259"/>
      <c r="EKM506" s="259"/>
      <c r="EKN506" s="259"/>
      <c r="EKO506" s="259"/>
      <c r="EKP506" s="259"/>
      <c r="EKQ506" s="259"/>
      <c r="EKR506" s="259"/>
      <c r="EKS506" s="259"/>
      <c r="EKT506" s="259"/>
      <c r="EKU506" s="259"/>
      <c r="EKV506" s="259"/>
      <c r="EKW506" s="259"/>
      <c r="EKX506" s="259"/>
      <c r="EKY506" s="259"/>
      <c r="EKZ506" s="259"/>
      <c r="ELA506" s="259"/>
      <c r="ELB506" s="259"/>
      <c r="ELC506" s="259"/>
      <c r="ELD506" s="259"/>
      <c r="ELE506" s="259"/>
      <c r="ELF506" s="259"/>
      <c r="ELG506" s="259"/>
      <c r="ELH506" s="259"/>
      <c r="ELI506" s="259"/>
      <c r="ELJ506" s="259"/>
      <c r="ELK506" s="259"/>
      <c r="ELL506" s="259"/>
      <c r="ELM506" s="259"/>
      <c r="ELN506" s="259"/>
      <c r="ELO506" s="259"/>
      <c r="ELP506" s="259"/>
      <c r="ELQ506" s="259"/>
      <c r="ELR506" s="259"/>
      <c r="ELS506" s="259"/>
      <c r="ELT506" s="259"/>
      <c r="ELU506" s="259"/>
      <c r="ELV506" s="259"/>
      <c r="ELW506" s="259"/>
      <c r="ELX506" s="259"/>
      <c r="ELY506" s="259"/>
      <c r="ELZ506" s="259"/>
      <c r="EMA506" s="259"/>
      <c r="EMB506" s="259"/>
      <c r="EMC506" s="259"/>
      <c r="EMD506" s="259"/>
      <c r="EME506" s="259"/>
      <c r="EMF506" s="259"/>
      <c r="EMG506" s="259"/>
      <c r="EMH506" s="259"/>
      <c r="EMI506" s="259"/>
      <c r="EMJ506" s="259"/>
      <c r="EMK506" s="259"/>
      <c r="EML506" s="259"/>
      <c r="EMM506" s="259"/>
      <c r="EMN506" s="259"/>
      <c r="EMO506" s="259"/>
      <c r="EMP506" s="259"/>
      <c r="EMQ506" s="259"/>
      <c r="EMR506" s="259"/>
      <c r="EMS506" s="259"/>
      <c r="EMT506" s="259"/>
      <c r="EMU506" s="259"/>
      <c r="EMV506" s="259"/>
      <c r="EMW506" s="259"/>
      <c r="EMX506" s="259"/>
      <c r="EMY506" s="259"/>
      <c r="EMZ506" s="259"/>
      <c r="ENA506" s="259"/>
      <c r="ENB506" s="259"/>
      <c r="ENC506" s="259"/>
      <c r="END506" s="259"/>
      <c r="ENE506" s="259"/>
      <c r="ENF506" s="259"/>
      <c r="ENG506" s="259"/>
      <c r="ENH506" s="259"/>
      <c r="ENI506" s="259"/>
      <c r="ENJ506" s="259"/>
      <c r="ENK506" s="259"/>
      <c r="ENL506" s="259"/>
      <c r="ENM506" s="259"/>
      <c r="ENN506" s="259"/>
      <c r="ENO506" s="259"/>
      <c r="ENP506" s="259"/>
      <c r="ENQ506" s="259"/>
      <c r="ENR506" s="259"/>
      <c r="ENS506" s="259"/>
      <c r="ENT506" s="259"/>
      <c r="ENU506" s="259"/>
      <c r="ENV506" s="259"/>
      <c r="ENW506" s="259"/>
      <c r="ENX506" s="259"/>
      <c r="ENY506" s="259"/>
      <c r="ENZ506" s="259"/>
      <c r="EOA506" s="259"/>
      <c r="EOB506" s="259"/>
      <c r="EOC506" s="259"/>
      <c r="EOD506" s="259"/>
      <c r="EOE506" s="259"/>
      <c r="EOF506" s="259"/>
      <c r="EOG506" s="259"/>
      <c r="EOH506" s="259"/>
      <c r="EOI506" s="259"/>
      <c r="EOJ506" s="259"/>
      <c r="EOK506" s="259"/>
      <c r="EOL506" s="259"/>
      <c r="EOM506" s="259"/>
      <c r="EON506" s="259"/>
      <c r="EOO506" s="259"/>
      <c r="EOP506" s="259"/>
      <c r="EOQ506" s="259"/>
      <c r="EOR506" s="259"/>
      <c r="EOS506" s="259"/>
      <c r="EOT506" s="259"/>
      <c r="EOU506" s="259"/>
      <c r="EOV506" s="259"/>
      <c r="EOW506" s="259"/>
      <c r="EOX506" s="259"/>
      <c r="EOY506" s="259"/>
      <c r="EOZ506" s="259"/>
      <c r="EPA506" s="259"/>
      <c r="EPB506" s="259"/>
      <c r="EPC506" s="259"/>
      <c r="EPD506" s="259"/>
      <c r="EPE506" s="259"/>
      <c r="EPF506" s="259"/>
      <c r="EPG506" s="259"/>
      <c r="EPH506" s="259"/>
      <c r="EPI506" s="259"/>
      <c r="EPJ506" s="259"/>
      <c r="EPK506" s="259"/>
      <c r="EPL506" s="259"/>
      <c r="EPM506" s="259"/>
      <c r="EPN506" s="259"/>
      <c r="EPO506" s="259"/>
      <c r="EPP506" s="259"/>
      <c r="EPQ506" s="259"/>
      <c r="EPR506" s="259"/>
      <c r="EPS506" s="259"/>
      <c r="EPT506" s="259"/>
      <c r="EPU506" s="259"/>
      <c r="EPV506" s="259"/>
      <c r="EPW506" s="259"/>
      <c r="EPX506" s="259"/>
      <c r="EPY506" s="259"/>
      <c r="EPZ506" s="259"/>
      <c r="EQA506" s="259"/>
      <c r="EQB506" s="259"/>
      <c r="EQC506" s="259"/>
      <c r="EQD506" s="259"/>
      <c r="EQE506" s="259"/>
      <c r="EQF506" s="259"/>
      <c r="EQG506" s="259"/>
      <c r="EQH506" s="259"/>
      <c r="EQI506" s="259"/>
      <c r="EQJ506" s="259"/>
      <c r="EQK506" s="259"/>
      <c r="EQL506" s="259"/>
      <c r="EQM506" s="259"/>
      <c r="EQN506" s="259"/>
      <c r="EQO506" s="259"/>
      <c r="EQP506" s="259"/>
      <c r="EQQ506" s="259"/>
      <c r="EQR506" s="259"/>
      <c r="EQS506" s="259"/>
      <c r="EQT506" s="259"/>
      <c r="EQU506" s="259"/>
      <c r="EQV506" s="259"/>
      <c r="EQW506" s="259"/>
      <c r="EQX506" s="259"/>
      <c r="EQY506" s="259"/>
      <c r="EQZ506" s="259"/>
      <c r="ERA506" s="259"/>
      <c r="ERB506" s="259"/>
      <c r="ERC506" s="259"/>
      <c r="ERD506" s="259"/>
      <c r="ERE506" s="259"/>
      <c r="ERF506" s="259"/>
      <c r="ERG506" s="259"/>
      <c r="ERH506" s="259"/>
      <c r="ERI506" s="259"/>
      <c r="ERJ506" s="259"/>
      <c r="ERK506" s="259"/>
      <c r="ERL506" s="259"/>
      <c r="ERM506" s="259"/>
      <c r="ERN506" s="259"/>
      <c r="ERO506" s="259"/>
      <c r="ERP506" s="259"/>
      <c r="ERQ506" s="259"/>
      <c r="ERR506" s="259"/>
      <c r="ERS506" s="259"/>
      <c r="ERT506" s="259"/>
      <c r="ERU506" s="259"/>
      <c r="ERV506" s="259"/>
      <c r="ERW506" s="259"/>
      <c r="ERX506" s="259"/>
      <c r="ERY506" s="259"/>
      <c r="ERZ506" s="259"/>
      <c r="ESA506" s="259"/>
      <c r="ESB506" s="259"/>
      <c r="ESC506" s="259"/>
      <c r="ESD506" s="259"/>
      <c r="ESE506" s="259"/>
      <c r="ESF506" s="259"/>
      <c r="ESG506" s="259"/>
      <c r="ESH506" s="259"/>
      <c r="ESI506" s="259"/>
      <c r="ESJ506" s="259"/>
      <c r="ESK506" s="259"/>
      <c r="ESL506" s="259"/>
      <c r="ESM506" s="259"/>
      <c r="ESN506" s="259"/>
      <c r="ESO506" s="259"/>
      <c r="ESP506" s="259"/>
      <c r="ESQ506" s="259"/>
      <c r="ESR506" s="259"/>
      <c r="ESS506" s="259"/>
      <c r="EST506" s="259"/>
      <c r="ESU506" s="259"/>
      <c r="ESV506" s="259"/>
      <c r="ESW506" s="259"/>
      <c r="ESX506" s="259"/>
      <c r="ESY506" s="259"/>
      <c r="ESZ506" s="259"/>
      <c r="ETA506" s="259"/>
      <c r="ETB506" s="259"/>
      <c r="ETC506" s="259"/>
      <c r="ETD506" s="259"/>
      <c r="ETE506" s="259"/>
      <c r="ETF506" s="259"/>
      <c r="ETG506" s="259"/>
      <c r="ETH506" s="259"/>
      <c r="ETI506" s="259"/>
      <c r="ETJ506" s="259"/>
      <c r="ETK506" s="259"/>
      <c r="ETL506" s="259"/>
      <c r="ETM506" s="259"/>
      <c r="ETN506" s="259"/>
      <c r="ETO506" s="259"/>
      <c r="ETP506" s="259"/>
      <c r="ETQ506" s="259"/>
      <c r="ETR506" s="259"/>
      <c r="ETS506" s="259"/>
      <c r="ETT506" s="259"/>
      <c r="ETU506" s="259"/>
      <c r="ETV506" s="259"/>
      <c r="ETW506" s="259"/>
      <c r="ETX506" s="259"/>
      <c r="ETY506" s="259"/>
      <c r="ETZ506" s="259"/>
      <c r="EUA506" s="259"/>
      <c r="EUB506" s="259"/>
      <c r="EUC506" s="259"/>
      <c r="EUD506" s="259"/>
      <c r="EUE506" s="259"/>
      <c r="EUF506" s="259"/>
      <c r="EUG506" s="259"/>
      <c r="EUH506" s="259"/>
      <c r="EUI506" s="259"/>
      <c r="EUJ506" s="259"/>
      <c r="EUK506" s="259"/>
      <c r="EUL506" s="259"/>
      <c r="EUM506" s="259"/>
      <c r="EUN506" s="259"/>
      <c r="EUO506" s="259"/>
      <c r="EUP506" s="259"/>
      <c r="EUQ506" s="259"/>
      <c r="EUR506" s="259"/>
      <c r="EUS506" s="259"/>
      <c r="EUT506" s="259"/>
      <c r="EUU506" s="259"/>
      <c r="EUV506" s="259"/>
      <c r="EUW506" s="259"/>
      <c r="EUX506" s="259"/>
      <c r="EUY506" s="259"/>
      <c r="EUZ506" s="259"/>
      <c r="EVA506" s="259"/>
      <c r="EVB506" s="259"/>
      <c r="EVC506" s="259"/>
      <c r="EVD506" s="259"/>
      <c r="EVE506" s="259"/>
      <c r="EVF506" s="259"/>
      <c r="EVG506" s="259"/>
      <c r="EVH506" s="259"/>
      <c r="EVI506" s="259"/>
      <c r="EVJ506" s="259"/>
      <c r="EVK506" s="259"/>
      <c r="EVL506" s="259"/>
      <c r="EVM506" s="259"/>
      <c r="EVN506" s="259"/>
      <c r="EVO506" s="259"/>
      <c r="EVP506" s="259"/>
      <c r="EVQ506" s="259"/>
      <c r="EVR506" s="259"/>
      <c r="EVS506" s="259"/>
      <c r="EVT506" s="259"/>
      <c r="EVU506" s="259"/>
      <c r="EVV506" s="259"/>
      <c r="EVW506" s="259"/>
      <c r="EVX506" s="259"/>
      <c r="EVY506" s="259"/>
      <c r="EVZ506" s="259"/>
      <c r="EWA506" s="259"/>
      <c r="EWB506" s="259"/>
      <c r="EWC506" s="259"/>
      <c r="EWD506" s="259"/>
      <c r="EWE506" s="259"/>
      <c r="EWF506" s="259"/>
      <c r="EWG506" s="259"/>
      <c r="EWH506" s="259"/>
      <c r="EWI506" s="259"/>
      <c r="EWJ506" s="259"/>
      <c r="EWK506" s="259"/>
      <c r="EWL506" s="259"/>
      <c r="EWM506" s="259"/>
      <c r="EWN506" s="259"/>
      <c r="EWO506" s="259"/>
      <c r="EWP506" s="259"/>
      <c r="EWQ506" s="259"/>
      <c r="EWR506" s="259"/>
      <c r="EWS506" s="259"/>
      <c r="EWT506" s="259"/>
      <c r="EWU506" s="259"/>
      <c r="EWV506" s="259"/>
      <c r="EWW506" s="259"/>
      <c r="EWX506" s="259"/>
      <c r="EWY506" s="259"/>
      <c r="EWZ506" s="259"/>
      <c r="EXA506" s="259"/>
      <c r="EXB506" s="259"/>
      <c r="EXC506" s="259"/>
      <c r="EXD506" s="259"/>
      <c r="EXE506" s="259"/>
      <c r="EXF506" s="259"/>
      <c r="EXG506" s="259"/>
      <c r="EXH506" s="259"/>
      <c r="EXI506" s="259"/>
      <c r="EXJ506" s="259"/>
      <c r="EXK506" s="259"/>
      <c r="EXL506" s="259"/>
      <c r="EXM506" s="259"/>
      <c r="EXN506" s="259"/>
      <c r="EXO506" s="259"/>
      <c r="EXP506" s="259"/>
      <c r="EXQ506" s="259"/>
      <c r="EXR506" s="259"/>
      <c r="EXS506" s="259"/>
      <c r="EXT506" s="259"/>
      <c r="EXU506" s="259"/>
      <c r="EXV506" s="259"/>
      <c r="EXW506" s="259"/>
      <c r="EXX506" s="259"/>
      <c r="EXY506" s="259"/>
      <c r="EXZ506" s="259"/>
      <c r="EYA506" s="259"/>
      <c r="EYB506" s="259"/>
      <c r="EYC506" s="259"/>
      <c r="EYD506" s="259"/>
      <c r="EYE506" s="259"/>
      <c r="EYF506" s="259"/>
      <c r="EYG506" s="259"/>
      <c r="EYH506" s="259"/>
      <c r="EYI506" s="259"/>
      <c r="EYJ506" s="259"/>
      <c r="EYK506" s="259"/>
      <c r="EYL506" s="259"/>
      <c r="EYM506" s="259"/>
      <c r="EYN506" s="259"/>
      <c r="EYO506" s="259"/>
      <c r="EYP506" s="259"/>
      <c r="EYQ506" s="259"/>
      <c r="EYR506" s="259"/>
      <c r="EYS506" s="259"/>
      <c r="EYT506" s="259"/>
      <c r="EYU506" s="259"/>
      <c r="EYV506" s="259"/>
      <c r="EYW506" s="259"/>
      <c r="EYX506" s="259"/>
      <c r="EYY506" s="259"/>
      <c r="EYZ506" s="259"/>
      <c r="EZA506" s="259"/>
      <c r="EZB506" s="259"/>
      <c r="EZC506" s="259"/>
      <c r="EZD506" s="259"/>
      <c r="EZE506" s="259"/>
      <c r="EZF506" s="259"/>
      <c r="EZG506" s="259"/>
      <c r="EZH506" s="259"/>
      <c r="EZI506" s="259"/>
      <c r="EZJ506" s="259"/>
      <c r="EZK506" s="259"/>
      <c r="EZL506" s="259"/>
      <c r="EZM506" s="259"/>
      <c r="EZN506" s="259"/>
      <c r="EZO506" s="259"/>
      <c r="EZP506" s="259"/>
      <c r="EZQ506" s="259"/>
      <c r="EZR506" s="259"/>
      <c r="EZS506" s="259"/>
      <c r="EZT506" s="259"/>
      <c r="EZU506" s="259"/>
      <c r="EZV506" s="259"/>
      <c r="EZW506" s="259"/>
      <c r="EZX506" s="259"/>
      <c r="EZY506" s="259"/>
      <c r="EZZ506" s="259"/>
      <c r="FAA506" s="259"/>
      <c r="FAB506" s="259"/>
      <c r="FAC506" s="259"/>
      <c r="FAD506" s="259"/>
      <c r="FAE506" s="259"/>
      <c r="FAF506" s="259"/>
      <c r="FAG506" s="259"/>
      <c r="FAH506" s="259"/>
      <c r="FAI506" s="259"/>
      <c r="FAJ506" s="259"/>
      <c r="FAK506" s="259"/>
      <c r="FAL506" s="259"/>
      <c r="FAM506" s="259"/>
      <c r="FAN506" s="259"/>
      <c r="FAO506" s="259"/>
      <c r="FAP506" s="259"/>
      <c r="FAQ506" s="259"/>
      <c r="FAR506" s="259"/>
      <c r="FAS506" s="259"/>
      <c r="FAT506" s="259"/>
      <c r="FAU506" s="259"/>
      <c r="FAV506" s="259"/>
      <c r="FAW506" s="259"/>
      <c r="FAX506" s="259"/>
      <c r="FAY506" s="259"/>
      <c r="FAZ506" s="259"/>
      <c r="FBA506" s="259"/>
      <c r="FBB506" s="259"/>
      <c r="FBC506" s="259"/>
      <c r="FBD506" s="259"/>
      <c r="FBE506" s="259"/>
      <c r="FBF506" s="259"/>
      <c r="FBG506" s="259"/>
      <c r="FBH506" s="259"/>
      <c r="FBI506" s="259"/>
      <c r="FBJ506" s="259"/>
      <c r="FBK506" s="259"/>
      <c r="FBL506" s="259"/>
      <c r="FBM506" s="259"/>
      <c r="FBN506" s="259"/>
      <c r="FBO506" s="259"/>
      <c r="FBP506" s="259"/>
      <c r="FBQ506" s="259"/>
      <c r="FBR506" s="259"/>
      <c r="FBS506" s="259"/>
      <c r="FBT506" s="259"/>
      <c r="FBU506" s="259"/>
      <c r="FBV506" s="259"/>
      <c r="FBW506" s="259"/>
      <c r="FBX506" s="259"/>
      <c r="FBY506" s="259"/>
      <c r="FBZ506" s="259"/>
      <c r="FCA506" s="259"/>
      <c r="FCB506" s="259"/>
      <c r="FCC506" s="259"/>
      <c r="FCD506" s="259"/>
      <c r="FCE506" s="259"/>
      <c r="FCF506" s="259"/>
      <c r="FCG506" s="259"/>
      <c r="FCH506" s="259"/>
      <c r="FCI506" s="259"/>
      <c r="FCJ506" s="259"/>
      <c r="FCK506" s="259"/>
      <c r="FCL506" s="259"/>
      <c r="FCM506" s="259"/>
      <c r="FCN506" s="259"/>
      <c r="FCO506" s="259"/>
      <c r="FCP506" s="259"/>
      <c r="FCQ506" s="259"/>
      <c r="FCR506" s="259"/>
      <c r="FCS506" s="259"/>
      <c r="FCT506" s="259"/>
      <c r="FCU506" s="259"/>
      <c r="FCV506" s="259"/>
      <c r="FCW506" s="259"/>
      <c r="FCX506" s="259"/>
      <c r="FCY506" s="259"/>
      <c r="FCZ506" s="259"/>
      <c r="FDA506" s="259"/>
      <c r="FDB506" s="259"/>
      <c r="FDC506" s="259"/>
      <c r="FDD506" s="259"/>
      <c r="FDE506" s="259"/>
      <c r="FDF506" s="259"/>
      <c r="FDG506" s="259"/>
      <c r="FDH506" s="259"/>
      <c r="FDI506" s="259"/>
      <c r="FDJ506" s="259"/>
      <c r="FDK506" s="259"/>
      <c r="FDL506" s="259"/>
      <c r="FDM506" s="259"/>
      <c r="FDN506" s="259"/>
      <c r="FDO506" s="259"/>
      <c r="FDP506" s="259"/>
      <c r="FDQ506" s="259"/>
      <c r="FDR506" s="259"/>
      <c r="FDS506" s="259"/>
      <c r="FDT506" s="259"/>
      <c r="FDU506" s="259"/>
      <c r="FDV506" s="259"/>
      <c r="FDW506" s="259"/>
      <c r="FDX506" s="259"/>
      <c r="FDY506" s="259"/>
      <c r="FDZ506" s="259"/>
      <c r="FEA506" s="259"/>
      <c r="FEB506" s="259"/>
      <c r="FEC506" s="259"/>
      <c r="FED506" s="259"/>
      <c r="FEE506" s="259"/>
      <c r="FEF506" s="259"/>
      <c r="FEG506" s="259"/>
      <c r="FEH506" s="259"/>
      <c r="FEI506" s="259"/>
      <c r="FEJ506" s="259"/>
      <c r="FEK506" s="259"/>
      <c r="FEL506" s="259"/>
      <c r="FEM506" s="259"/>
      <c r="FEN506" s="259"/>
      <c r="FEO506" s="259"/>
      <c r="FEP506" s="259"/>
      <c r="FEQ506" s="259"/>
      <c r="FER506" s="259"/>
      <c r="FES506" s="259"/>
      <c r="FET506" s="259"/>
      <c r="FEU506" s="259"/>
      <c r="FEV506" s="259"/>
      <c r="FEW506" s="259"/>
      <c r="FEX506" s="259"/>
      <c r="FEY506" s="259"/>
      <c r="FEZ506" s="259"/>
      <c r="FFA506" s="259"/>
      <c r="FFB506" s="259"/>
      <c r="FFC506" s="259"/>
      <c r="FFD506" s="259"/>
      <c r="FFE506" s="259"/>
      <c r="FFF506" s="259"/>
      <c r="FFG506" s="259"/>
      <c r="FFH506" s="259"/>
      <c r="FFI506" s="259"/>
      <c r="FFJ506" s="259"/>
      <c r="FFK506" s="259"/>
      <c r="FFL506" s="259"/>
      <c r="FFM506" s="259"/>
      <c r="FFN506" s="259"/>
      <c r="FFO506" s="259"/>
      <c r="FFP506" s="259"/>
      <c r="FFQ506" s="259"/>
      <c r="FFR506" s="259"/>
      <c r="FFS506" s="259"/>
      <c r="FFT506" s="259"/>
      <c r="FFU506" s="259"/>
      <c r="FFV506" s="259"/>
      <c r="FFW506" s="259"/>
      <c r="FFX506" s="259"/>
      <c r="FFY506" s="259"/>
      <c r="FFZ506" s="259"/>
      <c r="FGA506" s="259"/>
      <c r="FGB506" s="259"/>
      <c r="FGC506" s="259"/>
      <c r="FGD506" s="259"/>
      <c r="FGE506" s="259"/>
      <c r="FGF506" s="259"/>
      <c r="FGG506" s="259"/>
      <c r="FGH506" s="259"/>
      <c r="FGI506" s="259"/>
      <c r="FGJ506" s="259"/>
      <c r="FGK506" s="259"/>
      <c r="FGL506" s="259"/>
      <c r="FGM506" s="259"/>
      <c r="FGN506" s="259"/>
      <c r="FGO506" s="259"/>
      <c r="FGP506" s="259"/>
      <c r="FGQ506" s="259"/>
      <c r="FGR506" s="259"/>
      <c r="FGS506" s="259"/>
      <c r="FGT506" s="259"/>
      <c r="FGU506" s="259"/>
      <c r="FGV506" s="259"/>
      <c r="FGW506" s="259"/>
      <c r="FGX506" s="259"/>
      <c r="FGY506" s="259"/>
      <c r="FGZ506" s="259"/>
      <c r="FHA506" s="259"/>
      <c r="FHB506" s="259"/>
      <c r="FHC506" s="259"/>
      <c r="FHD506" s="259"/>
      <c r="FHE506" s="259"/>
      <c r="FHF506" s="259"/>
      <c r="FHG506" s="259"/>
      <c r="FHH506" s="259"/>
      <c r="FHI506" s="259"/>
      <c r="FHJ506" s="259"/>
      <c r="FHK506" s="259"/>
      <c r="FHL506" s="259"/>
      <c r="FHM506" s="259"/>
      <c r="FHN506" s="259"/>
      <c r="FHO506" s="259"/>
      <c r="FHP506" s="259"/>
      <c r="FHQ506" s="259"/>
      <c r="FHR506" s="259"/>
      <c r="FHS506" s="259"/>
      <c r="FHT506" s="259"/>
      <c r="FHU506" s="259"/>
      <c r="FHV506" s="259"/>
      <c r="FHW506" s="259"/>
      <c r="FHX506" s="259"/>
      <c r="FHY506" s="259"/>
      <c r="FHZ506" s="259"/>
      <c r="FIA506" s="259"/>
      <c r="FIB506" s="259"/>
      <c r="FIC506" s="259"/>
      <c r="FID506" s="259"/>
      <c r="FIE506" s="259"/>
      <c r="FIF506" s="259"/>
      <c r="FIG506" s="259"/>
      <c r="FIH506" s="259"/>
      <c r="FII506" s="259"/>
      <c r="FIJ506" s="259"/>
      <c r="FIK506" s="259"/>
      <c r="FIL506" s="259"/>
      <c r="FIM506" s="259"/>
      <c r="FIN506" s="259"/>
      <c r="FIO506" s="259"/>
      <c r="FIP506" s="259"/>
      <c r="FIQ506" s="259"/>
      <c r="FIR506" s="259"/>
      <c r="FIS506" s="259"/>
      <c r="FIT506" s="259"/>
      <c r="FIU506" s="259"/>
      <c r="FIV506" s="259"/>
      <c r="FIW506" s="259"/>
      <c r="FIX506" s="259"/>
      <c r="FIY506" s="259"/>
      <c r="FIZ506" s="259"/>
      <c r="FJA506" s="259"/>
      <c r="FJB506" s="259"/>
      <c r="FJC506" s="259"/>
      <c r="FJD506" s="259"/>
      <c r="FJE506" s="259"/>
      <c r="FJF506" s="259"/>
      <c r="FJG506" s="259"/>
      <c r="FJH506" s="259"/>
      <c r="FJI506" s="259"/>
      <c r="FJJ506" s="259"/>
      <c r="FJK506" s="259"/>
      <c r="FJL506" s="259"/>
      <c r="FJM506" s="259"/>
      <c r="FJN506" s="259"/>
      <c r="FJO506" s="259"/>
      <c r="FJP506" s="259"/>
      <c r="FJQ506" s="259"/>
      <c r="FJR506" s="259"/>
      <c r="FJS506" s="259"/>
      <c r="FJT506" s="259"/>
      <c r="FJU506" s="259"/>
      <c r="FJV506" s="259"/>
      <c r="FJW506" s="259"/>
      <c r="FJX506" s="259"/>
      <c r="FJY506" s="259"/>
      <c r="FJZ506" s="259"/>
      <c r="FKA506" s="259"/>
      <c r="FKB506" s="259"/>
      <c r="FKC506" s="259"/>
      <c r="FKD506" s="259"/>
      <c r="FKE506" s="259"/>
      <c r="FKF506" s="259"/>
      <c r="FKG506" s="259"/>
      <c r="FKH506" s="259"/>
      <c r="FKI506" s="259"/>
      <c r="FKJ506" s="259"/>
      <c r="FKK506" s="259"/>
      <c r="FKL506" s="259"/>
      <c r="FKM506" s="259"/>
      <c r="FKN506" s="259"/>
      <c r="FKO506" s="259"/>
      <c r="FKP506" s="259"/>
      <c r="FKQ506" s="259"/>
      <c r="FKR506" s="259"/>
      <c r="FKS506" s="259"/>
      <c r="FKT506" s="259"/>
      <c r="FKU506" s="259"/>
      <c r="FKV506" s="259"/>
      <c r="FKW506" s="259"/>
      <c r="FKX506" s="259"/>
      <c r="FKY506" s="259"/>
      <c r="FKZ506" s="259"/>
      <c r="FLA506" s="259"/>
      <c r="FLB506" s="259"/>
      <c r="FLC506" s="259"/>
      <c r="FLD506" s="259"/>
      <c r="FLE506" s="259"/>
      <c r="FLF506" s="259"/>
      <c r="FLG506" s="259"/>
      <c r="FLH506" s="259"/>
      <c r="FLI506" s="259"/>
      <c r="FLJ506" s="259"/>
      <c r="FLK506" s="259"/>
      <c r="FLL506" s="259"/>
      <c r="FLM506" s="259"/>
      <c r="FLN506" s="259"/>
      <c r="FLO506" s="259"/>
      <c r="FLP506" s="259"/>
      <c r="FLQ506" s="259"/>
      <c r="FLR506" s="259"/>
      <c r="FLS506" s="259"/>
      <c r="FLT506" s="259"/>
      <c r="FLU506" s="259"/>
      <c r="FLV506" s="259"/>
      <c r="FLW506" s="259"/>
      <c r="FLX506" s="259"/>
      <c r="FLY506" s="259"/>
      <c r="FLZ506" s="259"/>
      <c r="FMA506" s="259"/>
      <c r="FMB506" s="259"/>
      <c r="FMC506" s="259"/>
      <c r="FMD506" s="259"/>
      <c r="FME506" s="259"/>
      <c r="FMF506" s="259"/>
      <c r="FMG506" s="259"/>
      <c r="FMH506" s="259"/>
      <c r="FMI506" s="259"/>
      <c r="FMJ506" s="259"/>
      <c r="FMK506" s="259"/>
      <c r="FML506" s="259"/>
      <c r="FMM506" s="259"/>
      <c r="FMN506" s="259"/>
      <c r="FMO506" s="259"/>
      <c r="FMP506" s="259"/>
      <c r="FMQ506" s="259"/>
      <c r="FMR506" s="259"/>
      <c r="FMS506" s="259"/>
      <c r="FMT506" s="259"/>
      <c r="FMU506" s="259"/>
      <c r="FMV506" s="259"/>
      <c r="FMW506" s="259"/>
      <c r="FMX506" s="259"/>
      <c r="FMY506" s="259"/>
      <c r="FMZ506" s="259"/>
      <c r="FNA506" s="259"/>
      <c r="FNB506" s="259"/>
      <c r="FNC506" s="259"/>
      <c r="FND506" s="259"/>
      <c r="FNE506" s="259"/>
      <c r="FNF506" s="259"/>
      <c r="FNG506" s="259"/>
      <c r="FNH506" s="259"/>
      <c r="FNI506" s="259"/>
      <c r="FNJ506" s="259"/>
      <c r="FNK506" s="259"/>
      <c r="FNL506" s="259"/>
      <c r="FNM506" s="259"/>
      <c r="FNN506" s="259"/>
      <c r="FNO506" s="259"/>
      <c r="FNP506" s="259"/>
      <c r="FNQ506" s="259"/>
      <c r="FNR506" s="259"/>
      <c r="FNS506" s="259"/>
      <c r="FNT506" s="259"/>
      <c r="FNU506" s="259"/>
      <c r="FNV506" s="259"/>
      <c r="FNW506" s="259"/>
      <c r="FNX506" s="259"/>
      <c r="FNY506" s="259"/>
      <c r="FNZ506" s="259"/>
      <c r="FOA506" s="259"/>
      <c r="FOB506" s="259"/>
      <c r="FOC506" s="259"/>
      <c r="FOD506" s="259"/>
      <c r="FOE506" s="259"/>
      <c r="FOF506" s="259"/>
      <c r="FOG506" s="259"/>
      <c r="FOH506" s="259"/>
      <c r="FOI506" s="259"/>
      <c r="FOJ506" s="259"/>
      <c r="FOK506" s="259"/>
      <c r="FOL506" s="259"/>
      <c r="FOM506" s="259"/>
      <c r="FON506" s="259"/>
      <c r="FOO506" s="259"/>
      <c r="FOP506" s="259"/>
      <c r="FOQ506" s="259"/>
      <c r="FOR506" s="259"/>
      <c r="FOS506" s="259"/>
      <c r="FOT506" s="259"/>
      <c r="FOU506" s="259"/>
      <c r="FOV506" s="259"/>
      <c r="FOW506" s="259"/>
      <c r="FOX506" s="259"/>
      <c r="FOY506" s="259"/>
      <c r="FOZ506" s="259"/>
      <c r="FPA506" s="259"/>
      <c r="FPB506" s="259"/>
      <c r="FPC506" s="259"/>
      <c r="FPD506" s="259"/>
      <c r="FPE506" s="259"/>
      <c r="FPF506" s="259"/>
      <c r="FPG506" s="259"/>
      <c r="FPH506" s="259"/>
      <c r="FPI506" s="259"/>
      <c r="FPJ506" s="259"/>
      <c r="FPK506" s="259"/>
      <c r="FPL506" s="259"/>
      <c r="FPM506" s="259"/>
      <c r="FPN506" s="259"/>
      <c r="FPO506" s="259"/>
      <c r="FPP506" s="259"/>
      <c r="FPQ506" s="259"/>
      <c r="FPR506" s="259"/>
      <c r="FPS506" s="259"/>
      <c r="FPT506" s="259"/>
      <c r="FPU506" s="259"/>
      <c r="FPV506" s="259"/>
      <c r="FPW506" s="259"/>
      <c r="FPX506" s="259"/>
      <c r="FPY506" s="259"/>
      <c r="FPZ506" s="259"/>
      <c r="FQA506" s="259"/>
      <c r="FQB506" s="259"/>
      <c r="FQC506" s="259"/>
      <c r="FQD506" s="259"/>
      <c r="FQE506" s="259"/>
      <c r="FQF506" s="259"/>
      <c r="FQG506" s="259"/>
      <c r="FQH506" s="259"/>
      <c r="FQI506" s="259"/>
      <c r="FQJ506" s="259"/>
      <c r="FQK506" s="259"/>
      <c r="FQL506" s="259"/>
      <c r="FQM506" s="259"/>
      <c r="FQN506" s="259"/>
      <c r="FQO506" s="259"/>
      <c r="FQP506" s="259"/>
      <c r="FQQ506" s="259"/>
      <c r="FQR506" s="259"/>
      <c r="FQS506" s="259"/>
      <c r="FQT506" s="259"/>
      <c r="FQU506" s="259"/>
      <c r="FQV506" s="259"/>
      <c r="FQW506" s="259"/>
      <c r="FQX506" s="259"/>
      <c r="FQY506" s="259"/>
      <c r="FQZ506" s="259"/>
      <c r="FRA506" s="259"/>
      <c r="FRB506" s="259"/>
      <c r="FRC506" s="259"/>
      <c r="FRD506" s="259"/>
      <c r="FRE506" s="259"/>
      <c r="FRF506" s="259"/>
      <c r="FRG506" s="259"/>
      <c r="FRH506" s="259"/>
      <c r="FRI506" s="259"/>
      <c r="FRJ506" s="259"/>
      <c r="FRK506" s="259"/>
      <c r="FRL506" s="259"/>
      <c r="FRM506" s="259"/>
      <c r="FRN506" s="259"/>
      <c r="FRO506" s="259"/>
      <c r="FRP506" s="259"/>
      <c r="FRQ506" s="259"/>
      <c r="FRR506" s="259"/>
      <c r="FRS506" s="259"/>
      <c r="FRT506" s="259"/>
      <c r="FRU506" s="259"/>
      <c r="FRV506" s="259"/>
      <c r="FRW506" s="259"/>
      <c r="FRX506" s="259"/>
      <c r="FRY506" s="259"/>
      <c r="FRZ506" s="259"/>
      <c r="FSA506" s="259"/>
      <c r="FSB506" s="259"/>
      <c r="FSC506" s="259"/>
      <c r="FSD506" s="259"/>
      <c r="FSE506" s="259"/>
      <c r="FSF506" s="259"/>
      <c r="FSG506" s="259"/>
      <c r="FSH506" s="259"/>
      <c r="FSI506" s="259"/>
      <c r="FSJ506" s="259"/>
      <c r="FSK506" s="259"/>
      <c r="FSL506" s="259"/>
      <c r="FSM506" s="259"/>
      <c r="FSN506" s="259"/>
      <c r="FSO506" s="259"/>
      <c r="FSP506" s="259"/>
      <c r="FSQ506" s="259"/>
      <c r="FSR506" s="259"/>
      <c r="FSS506" s="259"/>
      <c r="FST506" s="259"/>
      <c r="FSU506" s="259"/>
      <c r="FSV506" s="259"/>
      <c r="FSW506" s="259"/>
      <c r="FSX506" s="259"/>
      <c r="FSY506" s="259"/>
      <c r="FSZ506" s="259"/>
      <c r="FTA506" s="259"/>
      <c r="FTB506" s="259"/>
      <c r="FTC506" s="259"/>
      <c r="FTD506" s="259"/>
      <c r="FTE506" s="259"/>
      <c r="FTF506" s="259"/>
      <c r="FTG506" s="259"/>
      <c r="FTH506" s="259"/>
      <c r="FTI506" s="259"/>
      <c r="FTJ506" s="259"/>
      <c r="FTK506" s="259"/>
      <c r="FTL506" s="259"/>
      <c r="FTM506" s="259"/>
      <c r="FTN506" s="259"/>
      <c r="FTO506" s="259"/>
      <c r="FTP506" s="259"/>
      <c r="FTQ506" s="259"/>
      <c r="FTR506" s="259"/>
      <c r="FTS506" s="259"/>
      <c r="FTT506" s="259"/>
      <c r="FTU506" s="259"/>
      <c r="FTV506" s="259"/>
      <c r="FTW506" s="259"/>
      <c r="FTX506" s="259"/>
      <c r="FTY506" s="259"/>
      <c r="FTZ506" s="259"/>
      <c r="FUA506" s="259"/>
      <c r="FUB506" s="259"/>
      <c r="FUC506" s="259"/>
      <c r="FUD506" s="259"/>
      <c r="FUE506" s="259"/>
      <c r="FUF506" s="259"/>
      <c r="FUG506" s="259"/>
      <c r="FUH506" s="259"/>
      <c r="FUI506" s="259"/>
      <c r="FUJ506" s="259"/>
      <c r="FUK506" s="259"/>
      <c r="FUL506" s="259"/>
      <c r="FUM506" s="259"/>
      <c r="FUN506" s="259"/>
      <c r="FUO506" s="259"/>
      <c r="FUP506" s="259"/>
      <c r="FUQ506" s="259"/>
      <c r="FUR506" s="259"/>
      <c r="FUS506" s="259"/>
      <c r="FUT506" s="259"/>
      <c r="FUU506" s="259"/>
      <c r="FUV506" s="259"/>
      <c r="FUW506" s="259"/>
      <c r="FUX506" s="259"/>
      <c r="FUY506" s="259"/>
      <c r="FUZ506" s="259"/>
      <c r="FVA506" s="259"/>
      <c r="FVB506" s="259"/>
      <c r="FVC506" s="259"/>
      <c r="FVD506" s="259"/>
      <c r="FVE506" s="259"/>
      <c r="FVF506" s="259"/>
      <c r="FVG506" s="259"/>
      <c r="FVH506" s="259"/>
      <c r="FVI506" s="259"/>
      <c r="FVJ506" s="259"/>
      <c r="FVK506" s="259"/>
      <c r="FVL506" s="259"/>
      <c r="FVM506" s="259"/>
      <c r="FVN506" s="259"/>
      <c r="FVO506" s="259"/>
      <c r="FVP506" s="259"/>
      <c r="FVQ506" s="259"/>
      <c r="FVR506" s="259"/>
      <c r="FVS506" s="259"/>
      <c r="FVT506" s="259"/>
      <c r="FVU506" s="259"/>
      <c r="FVV506" s="259"/>
      <c r="FVW506" s="259"/>
      <c r="FVX506" s="259"/>
      <c r="FVY506" s="259"/>
      <c r="FVZ506" s="259"/>
      <c r="FWA506" s="259"/>
      <c r="FWB506" s="259"/>
      <c r="FWC506" s="259"/>
      <c r="FWD506" s="259"/>
      <c r="FWE506" s="259"/>
      <c r="FWF506" s="259"/>
      <c r="FWG506" s="259"/>
      <c r="FWH506" s="259"/>
      <c r="FWI506" s="259"/>
      <c r="FWJ506" s="259"/>
      <c r="FWK506" s="259"/>
      <c r="FWL506" s="259"/>
      <c r="FWM506" s="259"/>
      <c r="FWN506" s="259"/>
      <c r="FWO506" s="259"/>
      <c r="FWP506" s="259"/>
      <c r="FWQ506" s="259"/>
      <c r="FWR506" s="259"/>
      <c r="FWS506" s="259"/>
      <c r="FWT506" s="259"/>
      <c r="FWU506" s="259"/>
      <c r="FWV506" s="259"/>
      <c r="FWW506" s="259"/>
      <c r="FWX506" s="259"/>
      <c r="FWY506" s="259"/>
      <c r="FWZ506" s="259"/>
      <c r="FXA506" s="259"/>
      <c r="FXB506" s="259"/>
      <c r="FXC506" s="259"/>
      <c r="FXD506" s="259"/>
      <c r="FXE506" s="259"/>
      <c r="FXF506" s="259"/>
      <c r="FXG506" s="259"/>
      <c r="FXH506" s="259"/>
      <c r="FXI506" s="259"/>
      <c r="FXJ506" s="259"/>
      <c r="FXK506" s="259"/>
      <c r="FXL506" s="259"/>
      <c r="FXM506" s="259"/>
      <c r="FXN506" s="259"/>
      <c r="FXO506" s="259"/>
      <c r="FXP506" s="259"/>
      <c r="FXQ506" s="259"/>
      <c r="FXR506" s="259"/>
      <c r="FXS506" s="259"/>
      <c r="FXT506" s="259"/>
      <c r="FXU506" s="259"/>
      <c r="FXV506" s="259"/>
      <c r="FXW506" s="259"/>
      <c r="FXX506" s="259"/>
      <c r="FXY506" s="259"/>
      <c r="FXZ506" s="259"/>
      <c r="FYA506" s="259"/>
      <c r="FYB506" s="259"/>
      <c r="FYC506" s="259"/>
      <c r="FYD506" s="259"/>
      <c r="FYE506" s="259"/>
      <c r="FYF506" s="259"/>
      <c r="FYG506" s="259"/>
      <c r="FYH506" s="259"/>
      <c r="FYI506" s="259"/>
      <c r="FYJ506" s="259"/>
      <c r="FYK506" s="259"/>
      <c r="FYL506" s="259"/>
      <c r="FYM506" s="259"/>
      <c r="FYN506" s="259"/>
      <c r="FYO506" s="259"/>
      <c r="FYP506" s="259"/>
      <c r="FYQ506" s="259"/>
      <c r="FYR506" s="259"/>
      <c r="FYS506" s="259"/>
      <c r="FYT506" s="259"/>
      <c r="FYU506" s="259"/>
      <c r="FYV506" s="259"/>
      <c r="FYW506" s="259"/>
      <c r="FYX506" s="259"/>
      <c r="FYY506" s="259"/>
      <c r="FYZ506" s="259"/>
      <c r="FZA506" s="259"/>
      <c r="FZB506" s="259"/>
      <c r="FZC506" s="259"/>
      <c r="FZD506" s="259"/>
      <c r="FZE506" s="259"/>
      <c r="FZF506" s="259"/>
      <c r="FZG506" s="259"/>
      <c r="FZH506" s="259"/>
      <c r="FZI506" s="259"/>
      <c r="FZJ506" s="259"/>
      <c r="FZK506" s="259"/>
      <c r="FZL506" s="259"/>
      <c r="FZM506" s="259"/>
      <c r="FZN506" s="259"/>
      <c r="FZO506" s="259"/>
      <c r="FZP506" s="259"/>
      <c r="FZQ506" s="259"/>
      <c r="FZR506" s="259"/>
      <c r="FZS506" s="259"/>
      <c r="FZT506" s="259"/>
      <c r="FZU506" s="259"/>
      <c r="FZV506" s="259"/>
      <c r="FZW506" s="259"/>
      <c r="FZX506" s="259"/>
      <c r="FZY506" s="259"/>
      <c r="FZZ506" s="259"/>
      <c r="GAA506" s="259"/>
      <c r="GAB506" s="259"/>
      <c r="GAC506" s="259"/>
      <c r="GAD506" s="259"/>
      <c r="GAE506" s="259"/>
      <c r="GAF506" s="259"/>
      <c r="GAG506" s="259"/>
      <c r="GAH506" s="259"/>
      <c r="GAI506" s="259"/>
      <c r="GAJ506" s="259"/>
      <c r="GAK506" s="259"/>
      <c r="GAL506" s="259"/>
      <c r="GAM506" s="259"/>
      <c r="GAN506" s="259"/>
      <c r="GAO506" s="259"/>
      <c r="GAP506" s="259"/>
      <c r="GAQ506" s="259"/>
      <c r="GAR506" s="259"/>
      <c r="GAS506" s="259"/>
      <c r="GAT506" s="259"/>
      <c r="GAU506" s="259"/>
      <c r="GAV506" s="259"/>
      <c r="GAW506" s="259"/>
      <c r="GAX506" s="259"/>
      <c r="GAY506" s="259"/>
      <c r="GAZ506" s="259"/>
      <c r="GBA506" s="259"/>
      <c r="GBB506" s="259"/>
      <c r="GBC506" s="259"/>
      <c r="GBD506" s="259"/>
      <c r="GBE506" s="259"/>
      <c r="GBF506" s="259"/>
      <c r="GBG506" s="259"/>
      <c r="GBH506" s="259"/>
      <c r="GBI506" s="259"/>
      <c r="GBJ506" s="259"/>
      <c r="GBK506" s="259"/>
      <c r="GBL506" s="259"/>
      <c r="GBM506" s="259"/>
      <c r="GBN506" s="259"/>
      <c r="GBO506" s="259"/>
      <c r="GBP506" s="259"/>
      <c r="GBQ506" s="259"/>
      <c r="GBR506" s="259"/>
      <c r="GBS506" s="259"/>
      <c r="GBT506" s="259"/>
      <c r="GBU506" s="259"/>
      <c r="GBV506" s="259"/>
      <c r="GBW506" s="259"/>
      <c r="GBX506" s="259"/>
      <c r="GBY506" s="259"/>
      <c r="GBZ506" s="259"/>
      <c r="GCA506" s="259"/>
      <c r="GCB506" s="259"/>
      <c r="GCC506" s="259"/>
      <c r="GCD506" s="259"/>
      <c r="GCE506" s="259"/>
      <c r="GCF506" s="259"/>
      <c r="GCG506" s="259"/>
      <c r="GCH506" s="259"/>
      <c r="GCI506" s="259"/>
      <c r="GCJ506" s="259"/>
      <c r="GCK506" s="259"/>
      <c r="GCL506" s="259"/>
      <c r="GCM506" s="259"/>
      <c r="GCN506" s="259"/>
      <c r="GCO506" s="259"/>
      <c r="GCP506" s="259"/>
      <c r="GCQ506" s="259"/>
      <c r="GCR506" s="259"/>
      <c r="GCS506" s="259"/>
      <c r="GCT506" s="259"/>
      <c r="GCU506" s="259"/>
      <c r="GCV506" s="259"/>
      <c r="GCW506" s="259"/>
      <c r="GCX506" s="259"/>
      <c r="GCY506" s="259"/>
      <c r="GCZ506" s="259"/>
      <c r="GDA506" s="259"/>
      <c r="GDB506" s="259"/>
      <c r="GDC506" s="259"/>
      <c r="GDD506" s="259"/>
      <c r="GDE506" s="259"/>
      <c r="GDF506" s="259"/>
      <c r="GDG506" s="259"/>
      <c r="GDH506" s="259"/>
      <c r="GDI506" s="259"/>
      <c r="GDJ506" s="259"/>
      <c r="GDK506" s="259"/>
      <c r="GDL506" s="259"/>
      <c r="GDM506" s="259"/>
      <c r="GDN506" s="259"/>
      <c r="GDO506" s="259"/>
      <c r="GDP506" s="259"/>
      <c r="GDQ506" s="259"/>
      <c r="GDR506" s="259"/>
      <c r="GDS506" s="259"/>
      <c r="GDT506" s="259"/>
      <c r="GDU506" s="259"/>
      <c r="GDV506" s="259"/>
      <c r="GDW506" s="259"/>
      <c r="GDX506" s="259"/>
      <c r="GDY506" s="259"/>
      <c r="GDZ506" s="259"/>
      <c r="GEA506" s="259"/>
      <c r="GEB506" s="259"/>
      <c r="GEC506" s="259"/>
      <c r="GED506" s="259"/>
      <c r="GEE506" s="259"/>
      <c r="GEF506" s="259"/>
      <c r="GEG506" s="259"/>
      <c r="GEH506" s="259"/>
      <c r="GEI506" s="259"/>
      <c r="GEJ506" s="259"/>
      <c r="GEK506" s="259"/>
      <c r="GEL506" s="259"/>
      <c r="GEM506" s="259"/>
      <c r="GEN506" s="259"/>
      <c r="GEO506" s="259"/>
      <c r="GEP506" s="259"/>
      <c r="GEQ506" s="259"/>
      <c r="GER506" s="259"/>
      <c r="GES506" s="259"/>
      <c r="GET506" s="259"/>
      <c r="GEU506" s="259"/>
      <c r="GEV506" s="259"/>
      <c r="GEW506" s="259"/>
      <c r="GEX506" s="259"/>
      <c r="GEY506" s="259"/>
      <c r="GEZ506" s="259"/>
      <c r="GFA506" s="259"/>
      <c r="GFB506" s="259"/>
      <c r="GFC506" s="259"/>
      <c r="GFD506" s="259"/>
      <c r="GFE506" s="259"/>
      <c r="GFF506" s="259"/>
      <c r="GFG506" s="259"/>
      <c r="GFH506" s="259"/>
      <c r="GFI506" s="259"/>
      <c r="GFJ506" s="259"/>
      <c r="GFK506" s="259"/>
      <c r="GFL506" s="259"/>
      <c r="GFM506" s="259"/>
      <c r="GFN506" s="259"/>
      <c r="GFO506" s="259"/>
      <c r="GFP506" s="259"/>
      <c r="GFQ506" s="259"/>
      <c r="GFR506" s="259"/>
      <c r="GFS506" s="259"/>
      <c r="GFT506" s="259"/>
      <c r="GFU506" s="259"/>
      <c r="GFV506" s="259"/>
      <c r="GFW506" s="259"/>
      <c r="GFX506" s="259"/>
      <c r="GFY506" s="259"/>
      <c r="GFZ506" s="259"/>
      <c r="GGA506" s="259"/>
      <c r="GGB506" s="259"/>
      <c r="GGC506" s="259"/>
      <c r="GGD506" s="259"/>
      <c r="GGE506" s="259"/>
      <c r="GGF506" s="259"/>
      <c r="GGG506" s="259"/>
      <c r="GGH506" s="259"/>
      <c r="GGI506" s="259"/>
      <c r="GGJ506" s="259"/>
      <c r="GGK506" s="259"/>
      <c r="GGL506" s="259"/>
      <c r="GGM506" s="259"/>
      <c r="GGN506" s="259"/>
      <c r="GGO506" s="259"/>
      <c r="GGP506" s="259"/>
      <c r="GGQ506" s="259"/>
      <c r="GGR506" s="259"/>
      <c r="GGS506" s="259"/>
      <c r="GGT506" s="259"/>
      <c r="GGU506" s="259"/>
      <c r="GGV506" s="259"/>
      <c r="GGW506" s="259"/>
      <c r="GGX506" s="259"/>
      <c r="GGY506" s="259"/>
      <c r="GGZ506" s="259"/>
      <c r="GHA506" s="259"/>
      <c r="GHB506" s="259"/>
      <c r="GHC506" s="259"/>
      <c r="GHD506" s="259"/>
      <c r="GHE506" s="259"/>
      <c r="GHF506" s="259"/>
      <c r="GHG506" s="259"/>
      <c r="GHH506" s="259"/>
      <c r="GHI506" s="259"/>
      <c r="GHJ506" s="259"/>
      <c r="GHK506" s="259"/>
      <c r="GHL506" s="259"/>
      <c r="GHM506" s="259"/>
      <c r="GHN506" s="259"/>
      <c r="GHO506" s="259"/>
      <c r="GHP506" s="259"/>
      <c r="GHQ506" s="259"/>
      <c r="GHR506" s="259"/>
      <c r="GHS506" s="259"/>
      <c r="GHT506" s="259"/>
      <c r="GHU506" s="259"/>
      <c r="GHV506" s="259"/>
      <c r="GHW506" s="259"/>
      <c r="GHX506" s="259"/>
      <c r="GHY506" s="259"/>
      <c r="GHZ506" s="259"/>
      <c r="GIA506" s="259"/>
      <c r="GIB506" s="259"/>
      <c r="GIC506" s="259"/>
      <c r="GID506" s="259"/>
      <c r="GIE506" s="259"/>
      <c r="GIF506" s="259"/>
      <c r="GIG506" s="259"/>
      <c r="GIH506" s="259"/>
      <c r="GII506" s="259"/>
      <c r="GIJ506" s="259"/>
      <c r="GIK506" s="259"/>
      <c r="GIL506" s="259"/>
      <c r="GIM506" s="259"/>
      <c r="GIN506" s="259"/>
      <c r="GIO506" s="259"/>
      <c r="GIP506" s="259"/>
      <c r="GIQ506" s="259"/>
      <c r="GIR506" s="259"/>
      <c r="GIS506" s="259"/>
      <c r="GIT506" s="259"/>
      <c r="GIU506" s="259"/>
      <c r="GIV506" s="259"/>
      <c r="GIW506" s="259"/>
      <c r="GIX506" s="259"/>
      <c r="GIY506" s="259"/>
      <c r="GIZ506" s="259"/>
      <c r="GJA506" s="259"/>
      <c r="GJB506" s="259"/>
      <c r="GJC506" s="259"/>
      <c r="GJD506" s="259"/>
      <c r="GJE506" s="259"/>
      <c r="GJF506" s="259"/>
      <c r="GJG506" s="259"/>
      <c r="GJH506" s="259"/>
      <c r="GJI506" s="259"/>
      <c r="GJJ506" s="259"/>
      <c r="GJK506" s="259"/>
      <c r="GJL506" s="259"/>
      <c r="GJM506" s="259"/>
      <c r="GJN506" s="259"/>
      <c r="GJO506" s="259"/>
      <c r="GJP506" s="259"/>
      <c r="GJQ506" s="259"/>
      <c r="GJR506" s="259"/>
      <c r="GJS506" s="259"/>
      <c r="GJT506" s="259"/>
      <c r="GJU506" s="259"/>
      <c r="GJV506" s="259"/>
      <c r="GJW506" s="259"/>
      <c r="GJX506" s="259"/>
      <c r="GJY506" s="259"/>
      <c r="GJZ506" s="259"/>
      <c r="GKA506" s="259"/>
      <c r="GKB506" s="259"/>
      <c r="GKC506" s="259"/>
      <c r="GKD506" s="259"/>
      <c r="GKE506" s="259"/>
      <c r="GKF506" s="259"/>
      <c r="GKG506" s="259"/>
      <c r="GKH506" s="259"/>
      <c r="GKI506" s="259"/>
      <c r="GKJ506" s="259"/>
      <c r="GKK506" s="259"/>
      <c r="GKL506" s="259"/>
      <c r="GKM506" s="259"/>
      <c r="GKN506" s="259"/>
      <c r="GKO506" s="259"/>
      <c r="GKP506" s="259"/>
      <c r="GKQ506" s="259"/>
      <c r="GKR506" s="259"/>
      <c r="GKS506" s="259"/>
      <c r="GKT506" s="259"/>
      <c r="GKU506" s="259"/>
      <c r="GKV506" s="259"/>
      <c r="GKW506" s="259"/>
      <c r="GKX506" s="259"/>
      <c r="GKY506" s="259"/>
      <c r="GKZ506" s="259"/>
      <c r="GLA506" s="259"/>
      <c r="GLB506" s="259"/>
      <c r="GLC506" s="259"/>
      <c r="GLD506" s="259"/>
      <c r="GLE506" s="259"/>
      <c r="GLF506" s="259"/>
      <c r="GLG506" s="259"/>
      <c r="GLH506" s="259"/>
      <c r="GLI506" s="259"/>
      <c r="GLJ506" s="259"/>
      <c r="GLK506" s="259"/>
      <c r="GLL506" s="259"/>
      <c r="GLM506" s="259"/>
      <c r="GLN506" s="259"/>
      <c r="GLO506" s="259"/>
      <c r="GLP506" s="259"/>
      <c r="GLQ506" s="259"/>
      <c r="GLR506" s="259"/>
      <c r="GLS506" s="259"/>
      <c r="GLT506" s="259"/>
      <c r="GLU506" s="259"/>
      <c r="GLV506" s="259"/>
      <c r="GLW506" s="259"/>
      <c r="GLX506" s="259"/>
      <c r="GLY506" s="259"/>
      <c r="GLZ506" s="259"/>
      <c r="GMA506" s="259"/>
      <c r="GMB506" s="259"/>
      <c r="GMC506" s="259"/>
      <c r="GMD506" s="259"/>
      <c r="GME506" s="259"/>
      <c r="GMF506" s="259"/>
      <c r="GMG506" s="259"/>
      <c r="GMH506" s="259"/>
      <c r="GMI506" s="259"/>
      <c r="GMJ506" s="259"/>
      <c r="GMK506" s="259"/>
      <c r="GML506" s="259"/>
      <c r="GMM506" s="259"/>
      <c r="GMN506" s="259"/>
      <c r="GMO506" s="259"/>
      <c r="GMP506" s="259"/>
      <c r="GMQ506" s="259"/>
      <c r="GMR506" s="259"/>
      <c r="GMS506" s="259"/>
      <c r="GMT506" s="259"/>
      <c r="GMU506" s="259"/>
      <c r="GMV506" s="259"/>
      <c r="GMW506" s="259"/>
      <c r="GMX506" s="259"/>
      <c r="GMY506" s="259"/>
      <c r="GMZ506" s="259"/>
      <c r="GNA506" s="259"/>
      <c r="GNB506" s="259"/>
      <c r="GNC506" s="259"/>
      <c r="GND506" s="259"/>
      <c r="GNE506" s="259"/>
      <c r="GNF506" s="259"/>
      <c r="GNG506" s="259"/>
      <c r="GNH506" s="259"/>
      <c r="GNI506" s="259"/>
      <c r="GNJ506" s="259"/>
      <c r="GNK506" s="259"/>
      <c r="GNL506" s="259"/>
      <c r="GNM506" s="259"/>
      <c r="GNN506" s="259"/>
      <c r="GNO506" s="259"/>
      <c r="GNP506" s="259"/>
      <c r="GNQ506" s="259"/>
      <c r="GNR506" s="259"/>
      <c r="GNS506" s="259"/>
      <c r="GNT506" s="259"/>
      <c r="GNU506" s="259"/>
      <c r="GNV506" s="259"/>
      <c r="GNW506" s="259"/>
      <c r="GNX506" s="259"/>
      <c r="GNY506" s="259"/>
      <c r="GNZ506" s="259"/>
      <c r="GOA506" s="259"/>
      <c r="GOB506" s="259"/>
      <c r="GOC506" s="259"/>
      <c r="GOD506" s="259"/>
      <c r="GOE506" s="259"/>
      <c r="GOF506" s="259"/>
      <c r="GOG506" s="259"/>
      <c r="GOH506" s="259"/>
      <c r="GOI506" s="259"/>
      <c r="GOJ506" s="259"/>
      <c r="GOK506" s="259"/>
      <c r="GOL506" s="259"/>
      <c r="GOM506" s="259"/>
      <c r="GON506" s="259"/>
      <c r="GOO506" s="259"/>
      <c r="GOP506" s="259"/>
      <c r="GOQ506" s="259"/>
      <c r="GOR506" s="259"/>
      <c r="GOS506" s="259"/>
      <c r="GOT506" s="259"/>
      <c r="GOU506" s="259"/>
      <c r="GOV506" s="259"/>
      <c r="GOW506" s="259"/>
      <c r="GOX506" s="259"/>
      <c r="GOY506" s="259"/>
      <c r="GOZ506" s="259"/>
      <c r="GPA506" s="259"/>
      <c r="GPB506" s="259"/>
      <c r="GPC506" s="259"/>
      <c r="GPD506" s="259"/>
      <c r="GPE506" s="259"/>
      <c r="GPF506" s="259"/>
      <c r="GPG506" s="259"/>
      <c r="GPH506" s="259"/>
      <c r="GPI506" s="259"/>
      <c r="GPJ506" s="259"/>
      <c r="GPK506" s="259"/>
      <c r="GPL506" s="259"/>
      <c r="GPM506" s="259"/>
      <c r="GPN506" s="259"/>
      <c r="GPO506" s="259"/>
      <c r="GPP506" s="259"/>
      <c r="GPQ506" s="259"/>
      <c r="GPR506" s="259"/>
      <c r="GPS506" s="259"/>
      <c r="GPT506" s="259"/>
      <c r="GPU506" s="259"/>
      <c r="GPV506" s="259"/>
      <c r="GPW506" s="259"/>
      <c r="GPX506" s="259"/>
      <c r="GPY506" s="259"/>
      <c r="GPZ506" s="259"/>
      <c r="GQA506" s="259"/>
      <c r="GQB506" s="259"/>
      <c r="GQC506" s="259"/>
      <c r="GQD506" s="259"/>
      <c r="GQE506" s="259"/>
      <c r="GQF506" s="259"/>
      <c r="GQG506" s="259"/>
      <c r="GQH506" s="259"/>
      <c r="GQI506" s="259"/>
      <c r="GQJ506" s="259"/>
      <c r="GQK506" s="259"/>
      <c r="GQL506" s="259"/>
      <c r="GQM506" s="259"/>
      <c r="GQN506" s="259"/>
      <c r="GQO506" s="259"/>
      <c r="GQP506" s="259"/>
      <c r="GQQ506" s="259"/>
      <c r="GQR506" s="259"/>
      <c r="GQS506" s="259"/>
      <c r="GQT506" s="259"/>
      <c r="GQU506" s="259"/>
      <c r="GQV506" s="259"/>
      <c r="GQW506" s="259"/>
      <c r="GQX506" s="259"/>
      <c r="GQY506" s="259"/>
      <c r="GQZ506" s="259"/>
      <c r="GRA506" s="259"/>
      <c r="GRB506" s="259"/>
      <c r="GRC506" s="259"/>
      <c r="GRD506" s="259"/>
      <c r="GRE506" s="259"/>
      <c r="GRF506" s="259"/>
      <c r="GRG506" s="259"/>
      <c r="GRH506" s="259"/>
      <c r="GRI506" s="259"/>
      <c r="GRJ506" s="259"/>
      <c r="GRK506" s="259"/>
      <c r="GRL506" s="259"/>
      <c r="GRM506" s="259"/>
      <c r="GRN506" s="259"/>
      <c r="GRO506" s="259"/>
      <c r="GRP506" s="259"/>
      <c r="GRQ506" s="259"/>
      <c r="GRR506" s="259"/>
      <c r="GRS506" s="259"/>
      <c r="GRT506" s="259"/>
      <c r="GRU506" s="259"/>
      <c r="GRV506" s="259"/>
      <c r="GRW506" s="259"/>
      <c r="GRX506" s="259"/>
      <c r="GRY506" s="259"/>
      <c r="GRZ506" s="259"/>
      <c r="GSA506" s="259"/>
      <c r="GSB506" s="259"/>
      <c r="GSC506" s="259"/>
      <c r="GSD506" s="259"/>
      <c r="GSE506" s="259"/>
      <c r="GSF506" s="259"/>
      <c r="GSG506" s="259"/>
      <c r="GSH506" s="259"/>
      <c r="GSI506" s="259"/>
      <c r="GSJ506" s="259"/>
      <c r="GSK506" s="259"/>
      <c r="GSL506" s="259"/>
      <c r="GSM506" s="259"/>
      <c r="GSN506" s="259"/>
      <c r="GSO506" s="259"/>
      <c r="GSP506" s="259"/>
      <c r="GSQ506" s="259"/>
      <c r="GSR506" s="259"/>
      <c r="GSS506" s="259"/>
      <c r="GST506" s="259"/>
      <c r="GSU506" s="259"/>
      <c r="GSV506" s="259"/>
      <c r="GSW506" s="259"/>
      <c r="GSX506" s="259"/>
      <c r="GSY506" s="259"/>
      <c r="GSZ506" s="259"/>
      <c r="GTA506" s="259"/>
      <c r="GTB506" s="259"/>
      <c r="GTC506" s="259"/>
      <c r="GTD506" s="259"/>
      <c r="GTE506" s="259"/>
      <c r="GTF506" s="259"/>
      <c r="GTG506" s="259"/>
      <c r="GTH506" s="259"/>
      <c r="GTI506" s="259"/>
      <c r="GTJ506" s="259"/>
      <c r="GTK506" s="259"/>
      <c r="GTL506" s="259"/>
      <c r="GTM506" s="259"/>
      <c r="GTN506" s="259"/>
      <c r="GTO506" s="259"/>
      <c r="GTP506" s="259"/>
      <c r="GTQ506" s="259"/>
      <c r="GTR506" s="259"/>
      <c r="GTS506" s="259"/>
      <c r="GTT506" s="259"/>
      <c r="GTU506" s="259"/>
      <c r="GTV506" s="259"/>
      <c r="GTW506" s="259"/>
      <c r="GTX506" s="259"/>
      <c r="GTY506" s="259"/>
      <c r="GTZ506" s="259"/>
      <c r="GUA506" s="259"/>
      <c r="GUB506" s="259"/>
      <c r="GUC506" s="259"/>
      <c r="GUD506" s="259"/>
      <c r="GUE506" s="259"/>
      <c r="GUF506" s="259"/>
      <c r="GUG506" s="259"/>
      <c r="GUH506" s="259"/>
      <c r="GUI506" s="259"/>
      <c r="GUJ506" s="259"/>
      <c r="GUK506" s="259"/>
      <c r="GUL506" s="259"/>
      <c r="GUM506" s="259"/>
      <c r="GUN506" s="259"/>
      <c r="GUO506" s="259"/>
      <c r="GUP506" s="259"/>
      <c r="GUQ506" s="259"/>
      <c r="GUR506" s="259"/>
      <c r="GUS506" s="259"/>
      <c r="GUT506" s="259"/>
      <c r="GUU506" s="259"/>
      <c r="GUV506" s="259"/>
      <c r="GUW506" s="259"/>
      <c r="GUX506" s="259"/>
      <c r="GUY506" s="259"/>
      <c r="GUZ506" s="259"/>
      <c r="GVA506" s="259"/>
      <c r="GVB506" s="259"/>
      <c r="GVC506" s="259"/>
      <c r="GVD506" s="259"/>
      <c r="GVE506" s="259"/>
      <c r="GVF506" s="259"/>
      <c r="GVG506" s="259"/>
      <c r="GVH506" s="259"/>
      <c r="GVI506" s="259"/>
      <c r="GVJ506" s="259"/>
      <c r="GVK506" s="259"/>
      <c r="GVL506" s="259"/>
      <c r="GVM506" s="259"/>
      <c r="GVN506" s="259"/>
      <c r="GVO506" s="259"/>
      <c r="GVP506" s="259"/>
      <c r="GVQ506" s="259"/>
      <c r="GVR506" s="259"/>
      <c r="GVS506" s="259"/>
      <c r="GVT506" s="259"/>
      <c r="GVU506" s="259"/>
      <c r="GVV506" s="259"/>
      <c r="GVW506" s="259"/>
      <c r="GVX506" s="259"/>
      <c r="GVY506" s="259"/>
      <c r="GVZ506" s="259"/>
      <c r="GWA506" s="259"/>
      <c r="GWB506" s="259"/>
      <c r="GWC506" s="259"/>
      <c r="GWD506" s="259"/>
      <c r="GWE506" s="259"/>
      <c r="GWF506" s="259"/>
      <c r="GWG506" s="259"/>
      <c r="GWH506" s="259"/>
      <c r="GWI506" s="259"/>
      <c r="GWJ506" s="259"/>
      <c r="GWK506" s="259"/>
      <c r="GWL506" s="259"/>
      <c r="GWM506" s="259"/>
      <c r="GWN506" s="259"/>
      <c r="GWO506" s="259"/>
      <c r="GWP506" s="259"/>
      <c r="GWQ506" s="259"/>
      <c r="GWR506" s="259"/>
      <c r="GWS506" s="259"/>
      <c r="GWT506" s="259"/>
      <c r="GWU506" s="259"/>
      <c r="GWV506" s="259"/>
      <c r="GWW506" s="259"/>
      <c r="GWX506" s="259"/>
      <c r="GWY506" s="259"/>
      <c r="GWZ506" s="259"/>
      <c r="GXA506" s="259"/>
      <c r="GXB506" s="259"/>
      <c r="GXC506" s="259"/>
      <c r="GXD506" s="259"/>
      <c r="GXE506" s="259"/>
      <c r="GXF506" s="259"/>
      <c r="GXG506" s="259"/>
      <c r="GXH506" s="259"/>
      <c r="GXI506" s="259"/>
      <c r="GXJ506" s="259"/>
      <c r="GXK506" s="259"/>
      <c r="GXL506" s="259"/>
      <c r="GXM506" s="259"/>
      <c r="GXN506" s="259"/>
      <c r="GXO506" s="259"/>
      <c r="GXP506" s="259"/>
      <c r="GXQ506" s="259"/>
      <c r="GXR506" s="259"/>
      <c r="GXS506" s="259"/>
      <c r="GXT506" s="259"/>
      <c r="GXU506" s="259"/>
      <c r="GXV506" s="259"/>
      <c r="GXW506" s="259"/>
      <c r="GXX506" s="259"/>
      <c r="GXY506" s="259"/>
      <c r="GXZ506" s="259"/>
      <c r="GYA506" s="259"/>
      <c r="GYB506" s="259"/>
      <c r="GYC506" s="259"/>
      <c r="GYD506" s="259"/>
      <c r="GYE506" s="259"/>
      <c r="GYF506" s="259"/>
      <c r="GYG506" s="259"/>
      <c r="GYH506" s="259"/>
      <c r="GYI506" s="259"/>
      <c r="GYJ506" s="259"/>
      <c r="GYK506" s="259"/>
      <c r="GYL506" s="259"/>
      <c r="GYM506" s="259"/>
      <c r="GYN506" s="259"/>
      <c r="GYO506" s="259"/>
      <c r="GYP506" s="259"/>
      <c r="GYQ506" s="259"/>
      <c r="GYR506" s="259"/>
      <c r="GYS506" s="259"/>
      <c r="GYT506" s="259"/>
      <c r="GYU506" s="259"/>
      <c r="GYV506" s="259"/>
      <c r="GYW506" s="259"/>
      <c r="GYX506" s="259"/>
      <c r="GYY506" s="259"/>
      <c r="GYZ506" s="259"/>
      <c r="GZA506" s="259"/>
      <c r="GZB506" s="259"/>
      <c r="GZC506" s="259"/>
      <c r="GZD506" s="259"/>
      <c r="GZE506" s="259"/>
      <c r="GZF506" s="259"/>
      <c r="GZG506" s="259"/>
      <c r="GZH506" s="259"/>
      <c r="GZI506" s="259"/>
      <c r="GZJ506" s="259"/>
      <c r="GZK506" s="259"/>
      <c r="GZL506" s="259"/>
      <c r="GZM506" s="259"/>
      <c r="GZN506" s="259"/>
      <c r="GZO506" s="259"/>
      <c r="GZP506" s="259"/>
      <c r="GZQ506" s="259"/>
      <c r="GZR506" s="259"/>
      <c r="GZS506" s="259"/>
      <c r="GZT506" s="259"/>
      <c r="GZU506" s="259"/>
      <c r="GZV506" s="259"/>
      <c r="GZW506" s="259"/>
      <c r="GZX506" s="259"/>
      <c r="GZY506" s="259"/>
      <c r="GZZ506" s="259"/>
      <c r="HAA506" s="259"/>
      <c r="HAB506" s="259"/>
      <c r="HAC506" s="259"/>
      <c r="HAD506" s="259"/>
      <c r="HAE506" s="259"/>
      <c r="HAF506" s="259"/>
      <c r="HAG506" s="259"/>
      <c r="HAH506" s="259"/>
      <c r="HAI506" s="259"/>
      <c r="HAJ506" s="259"/>
      <c r="HAK506" s="259"/>
      <c r="HAL506" s="259"/>
      <c r="HAM506" s="259"/>
      <c r="HAN506" s="259"/>
      <c r="HAO506" s="259"/>
      <c r="HAP506" s="259"/>
      <c r="HAQ506" s="259"/>
      <c r="HAR506" s="259"/>
      <c r="HAS506" s="259"/>
      <c r="HAT506" s="259"/>
      <c r="HAU506" s="259"/>
      <c r="HAV506" s="259"/>
      <c r="HAW506" s="259"/>
      <c r="HAX506" s="259"/>
      <c r="HAY506" s="259"/>
      <c r="HAZ506" s="259"/>
      <c r="HBA506" s="259"/>
      <c r="HBB506" s="259"/>
      <c r="HBC506" s="259"/>
      <c r="HBD506" s="259"/>
      <c r="HBE506" s="259"/>
      <c r="HBF506" s="259"/>
      <c r="HBG506" s="259"/>
      <c r="HBH506" s="259"/>
      <c r="HBI506" s="259"/>
      <c r="HBJ506" s="259"/>
      <c r="HBK506" s="259"/>
      <c r="HBL506" s="259"/>
      <c r="HBM506" s="259"/>
      <c r="HBN506" s="259"/>
      <c r="HBO506" s="259"/>
      <c r="HBP506" s="259"/>
      <c r="HBQ506" s="259"/>
      <c r="HBR506" s="259"/>
      <c r="HBS506" s="259"/>
      <c r="HBT506" s="259"/>
      <c r="HBU506" s="259"/>
      <c r="HBV506" s="259"/>
      <c r="HBW506" s="259"/>
      <c r="HBX506" s="259"/>
      <c r="HBY506" s="259"/>
      <c r="HBZ506" s="259"/>
      <c r="HCA506" s="259"/>
      <c r="HCB506" s="259"/>
      <c r="HCC506" s="259"/>
      <c r="HCD506" s="259"/>
      <c r="HCE506" s="259"/>
      <c r="HCF506" s="259"/>
      <c r="HCG506" s="259"/>
      <c r="HCH506" s="259"/>
      <c r="HCI506" s="259"/>
      <c r="HCJ506" s="259"/>
      <c r="HCK506" s="259"/>
      <c r="HCL506" s="259"/>
      <c r="HCM506" s="259"/>
      <c r="HCN506" s="259"/>
      <c r="HCO506" s="259"/>
      <c r="HCP506" s="259"/>
      <c r="HCQ506" s="259"/>
      <c r="HCR506" s="259"/>
      <c r="HCS506" s="259"/>
      <c r="HCT506" s="259"/>
      <c r="HCU506" s="259"/>
      <c r="HCV506" s="259"/>
      <c r="HCW506" s="259"/>
      <c r="HCX506" s="259"/>
      <c r="HCY506" s="259"/>
      <c r="HCZ506" s="259"/>
      <c r="HDA506" s="259"/>
      <c r="HDB506" s="259"/>
      <c r="HDC506" s="259"/>
      <c r="HDD506" s="259"/>
      <c r="HDE506" s="259"/>
      <c r="HDF506" s="259"/>
      <c r="HDG506" s="259"/>
      <c r="HDH506" s="259"/>
      <c r="HDI506" s="259"/>
      <c r="HDJ506" s="259"/>
      <c r="HDK506" s="259"/>
      <c r="HDL506" s="259"/>
      <c r="HDM506" s="259"/>
      <c r="HDN506" s="259"/>
      <c r="HDO506" s="259"/>
      <c r="HDP506" s="259"/>
      <c r="HDQ506" s="259"/>
      <c r="HDR506" s="259"/>
      <c r="HDS506" s="259"/>
      <c r="HDT506" s="259"/>
      <c r="HDU506" s="259"/>
      <c r="HDV506" s="259"/>
      <c r="HDW506" s="259"/>
      <c r="HDX506" s="259"/>
      <c r="HDY506" s="259"/>
      <c r="HDZ506" s="259"/>
      <c r="HEA506" s="259"/>
      <c r="HEB506" s="259"/>
      <c r="HEC506" s="259"/>
      <c r="HED506" s="259"/>
      <c r="HEE506" s="259"/>
      <c r="HEF506" s="259"/>
      <c r="HEG506" s="259"/>
      <c r="HEH506" s="259"/>
      <c r="HEI506" s="259"/>
      <c r="HEJ506" s="259"/>
      <c r="HEK506" s="259"/>
      <c r="HEL506" s="259"/>
      <c r="HEM506" s="259"/>
      <c r="HEN506" s="259"/>
      <c r="HEO506" s="259"/>
      <c r="HEP506" s="259"/>
      <c r="HEQ506" s="259"/>
      <c r="HER506" s="259"/>
      <c r="HES506" s="259"/>
      <c r="HET506" s="259"/>
      <c r="HEU506" s="259"/>
      <c r="HEV506" s="259"/>
      <c r="HEW506" s="259"/>
      <c r="HEX506" s="259"/>
      <c r="HEY506" s="259"/>
      <c r="HEZ506" s="259"/>
      <c r="HFA506" s="259"/>
      <c r="HFB506" s="259"/>
      <c r="HFC506" s="259"/>
      <c r="HFD506" s="259"/>
      <c r="HFE506" s="259"/>
      <c r="HFF506" s="259"/>
      <c r="HFG506" s="259"/>
      <c r="HFH506" s="259"/>
      <c r="HFI506" s="259"/>
      <c r="HFJ506" s="259"/>
      <c r="HFK506" s="259"/>
      <c r="HFL506" s="259"/>
      <c r="HFM506" s="259"/>
      <c r="HFN506" s="259"/>
      <c r="HFO506" s="259"/>
      <c r="HFP506" s="259"/>
      <c r="HFQ506" s="259"/>
      <c r="HFR506" s="259"/>
      <c r="HFS506" s="259"/>
      <c r="HFT506" s="259"/>
      <c r="HFU506" s="259"/>
      <c r="HFV506" s="259"/>
      <c r="HFW506" s="259"/>
      <c r="HFX506" s="259"/>
      <c r="HFY506" s="259"/>
      <c r="HFZ506" s="259"/>
      <c r="HGA506" s="259"/>
      <c r="HGB506" s="259"/>
      <c r="HGC506" s="259"/>
      <c r="HGD506" s="259"/>
      <c r="HGE506" s="259"/>
      <c r="HGF506" s="259"/>
      <c r="HGG506" s="259"/>
      <c r="HGH506" s="259"/>
      <c r="HGI506" s="259"/>
      <c r="HGJ506" s="259"/>
      <c r="HGK506" s="259"/>
      <c r="HGL506" s="259"/>
      <c r="HGM506" s="259"/>
      <c r="HGN506" s="259"/>
      <c r="HGO506" s="259"/>
      <c r="HGP506" s="259"/>
      <c r="HGQ506" s="259"/>
      <c r="HGR506" s="259"/>
      <c r="HGS506" s="259"/>
      <c r="HGT506" s="259"/>
      <c r="HGU506" s="259"/>
      <c r="HGV506" s="259"/>
      <c r="HGW506" s="259"/>
      <c r="HGX506" s="259"/>
      <c r="HGY506" s="259"/>
      <c r="HGZ506" s="259"/>
      <c r="HHA506" s="259"/>
      <c r="HHB506" s="259"/>
      <c r="HHC506" s="259"/>
      <c r="HHD506" s="259"/>
      <c r="HHE506" s="259"/>
      <c r="HHF506" s="259"/>
      <c r="HHG506" s="259"/>
      <c r="HHH506" s="259"/>
      <c r="HHI506" s="259"/>
      <c r="HHJ506" s="259"/>
      <c r="HHK506" s="259"/>
      <c r="HHL506" s="259"/>
      <c r="HHM506" s="259"/>
      <c r="HHN506" s="259"/>
      <c r="HHO506" s="259"/>
      <c r="HHP506" s="259"/>
      <c r="HHQ506" s="259"/>
      <c r="HHR506" s="259"/>
      <c r="HHS506" s="259"/>
      <c r="HHT506" s="259"/>
      <c r="HHU506" s="259"/>
      <c r="HHV506" s="259"/>
      <c r="HHW506" s="259"/>
      <c r="HHX506" s="259"/>
      <c r="HHY506" s="259"/>
      <c r="HHZ506" s="259"/>
      <c r="HIA506" s="259"/>
      <c r="HIB506" s="259"/>
      <c r="HIC506" s="259"/>
      <c r="HID506" s="259"/>
      <c r="HIE506" s="259"/>
      <c r="HIF506" s="259"/>
      <c r="HIG506" s="259"/>
      <c r="HIH506" s="259"/>
      <c r="HII506" s="259"/>
      <c r="HIJ506" s="259"/>
      <c r="HIK506" s="259"/>
      <c r="HIL506" s="259"/>
      <c r="HIM506" s="259"/>
      <c r="HIN506" s="259"/>
      <c r="HIO506" s="259"/>
      <c r="HIP506" s="259"/>
      <c r="HIQ506" s="259"/>
      <c r="HIR506" s="259"/>
      <c r="HIS506" s="259"/>
      <c r="HIT506" s="259"/>
      <c r="HIU506" s="259"/>
      <c r="HIV506" s="259"/>
      <c r="HIW506" s="259"/>
      <c r="HIX506" s="259"/>
      <c r="HIY506" s="259"/>
      <c r="HIZ506" s="259"/>
      <c r="HJA506" s="259"/>
      <c r="HJB506" s="259"/>
      <c r="HJC506" s="259"/>
      <c r="HJD506" s="259"/>
      <c r="HJE506" s="259"/>
      <c r="HJF506" s="259"/>
      <c r="HJG506" s="259"/>
      <c r="HJH506" s="259"/>
      <c r="HJI506" s="259"/>
      <c r="HJJ506" s="259"/>
      <c r="HJK506" s="259"/>
      <c r="HJL506" s="259"/>
      <c r="HJM506" s="259"/>
      <c r="HJN506" s="259"/>
      <c r="HJO506" s="259"/>
      <c r="HJP506" s="259"/>
      <c r="HJQ506" s="259"/>
      <c r="HJR506" s="259"/>
      <c r="HJS506" s="259"/>
      <c r="HJT506" s="259"/>
      <c r="HJU506" s="259"/>
      <c r="HJV506" s="259"/>
      <c r="HJW506" s="259"/>
      <c r="HJX506" s="259"/>
      <c r="HJY506" s="259"/>
      <c r="HJZ506" s="259"/>
      <c r="HKA506" s="259"/>
      <c r="HKB506" s="259"/>
      <c r="HKC506" s="259"/>
      <c r="HKD506" s="259"/>
      <c r="HKE506" s="259"/>
      <c r="HKF506" s="259"/>
      <c r="HKG506" s="259"/>
      <c r="HKH506" s="259"/>
      <c r="HKI506" s="259"/>
      <c r="HKJ506" s="259"/>
      <c r="HKK506" s="259"/>
      <c r="HKL506" s="259"/>
      <c r="HKM506" s="259"/>
      <c r="HKN506" s="259"/>
      <c r="HKO506" s="259"/>
      <c r="HKP506" s="259"/>
      <c r="HKQ506" s="259"/>
      <c r="HKR506" s="259"/>
      <c r="HKS506" s="259"/>
      <c r="HKT506" s="259"/>
      <c r="HKU506" s="259"/>
      <c r="HKV506" s="259"/>
      <c r="HKW506" s="259"/>
      <c r="HKX506" s="259"/>
      <c r="HKY506" s="259"/>
      <c r="HKZ506" s="259"/>
      <c r="HLA506" s="259"/>
      <c r="HLB506" s="259"/>
      <c r="HLC506" s="259"/>
      <c r="HLD506" s="259"/>
      <c r="HLE506" s="259"/>
      <c r="HLF506" s="259"/>
      <c r="HLG506" s="259"/>
      <c r="HLH506" s="259"/>
      <c r="HLI506" s="259"/>
      <c r="HLJ506" s="259"/>
      <c r="HLK506" s="259"/>
      <c r="HLL506" s="259"/>
      <c r="HLM506" s="259"/>
      <c r="HLN506" s="259"/>
      <c r="HLO506" s="259"/>
      <c r="HLP506" s="259"/>
      <c r="HLQ506" s="259"/>
      <c r="HLR506" s="259"/>
      <c r="HLS506" s="259"/>
      <c r="HLT506" s="259"/>
      <c r="HLU506" s="259"/>
      <c r="HLV506" s="259"/>
      <c r="HLW506" s="259"/>
      <c r="HLX506" s="259"/>
      <c r="HLY506" s="259"/>
      <c r="HLZ506" s="259"/>
      <c r="HMA506" s="259"/>
      <c r="HMB506" s="259"/>
      <c r="HMC506" s="259"/>
      <c r="HMD506" s="259"/>
      <c r="HME506" s="259"/>
      <c r="HMF506" s="259"/>
      <c r="HMG506" s="259"/>
      <c r="HMH506" s="259"/>
      <c r="HMI506" s="259"/>
      <c r="HMJ506" s="259"/>
      <c r="HMK506" s="259"/>
      <c r="HML506" s="259"/>
      <c r="HMM506" s="259"/>
      <c r="HMN506" s="259"/>
      <c r="HMO506" s="259"/>
      <c r="HMP506" s="259"/>
      <c r="HMQ506" s="259"/>
      <c r="HMR506" s="259"/>
      <c r="HMS506" s="259"/>
      <c r="HMT506" s="259"/>
      <c r="HMU506" s="259"/>
      <c r="HMV506" s="259"/>
      <c r="HMW506" s="259"/>
      <c r="HMX506" s="259"/>
      <c r="HMY506" s="259"/>
      <c r="HMZ506" s="259"/>
      <c r="HNA506" s="259"/>
      <c r="HNB506" s="259"/>
      <c r="HNC506" s="259"/>
      <c r="HND506" s="259"/>
      <c r="HNE506" s="259"/>
      <c r="HNF506" s="259"/>
      <c r="HNG506" s="259"/>
      <c r="HNH506" s="259"/>
      <c r="HNI506" s="259"/>
      <c r="HNJ506" s="259"/>
      <c r="HNK506" s="259"/>
      <c r="HNL506" s="259"/>
      <c r="HNM506" s="259"/>
      <c r="HNN506" s="259"/>
      <c r="HNO506" s="259"/>
      <c r="HNP506" s="259"/>
      <c r="HNQ506" s="259"/>
      <c r="HNR506" s="259"/>
      <c r="HNS506" s="259"/>
      <c r="HNT506" s="259"/>
      <c r="HNU506" s="259"/>
      <c r="HNV506" s="259"/>
      <c r="HNW506" s="259"/>
      <c r="HNX506" s="259"/>
      <c r="HNY506" s="259"/>
      <c r="HNZ506" s="259"/>
      <c r="HOA506" s="259"/>
      <c r="HOB506" s="259"/>
      <c r="HOC506" s="259"/>
      <c r="HOD506" s="259"/>
      <c r="HOE506" s="259"/>
      <c r="HOF506" s="259"/>
      <c r="HOG506" s="259"/>
      <c r="HOH506" s="259"/>
      <c r="HOI506" s="259"/>
      <c r="HOJ506" s="259"/>
      <c r="HOK506" s="259"/>
      <c r="HOL506" s="259"/>
      <c r="HOM506" s="259"/>
      <c r="HON506" s="259"/>
      <c r="HOO506" s="259"/>
      <c r="HOP506" s="259"/>
      <c r="HOQ506" s="259"/>
      <c r="HOR506" s="259"/>
      <c r="HOS506" s="259"/>
      <c r="HOT506" s="259"/>
      <c r="HOU506" s="259"/>
      <c r="HOV506" s="259"/>
      <c r="HOW506" s="259"/>
      <c r="HOX506" s="259"/>
      <c r="HOY506" s="259"/>
      <c r="HOZ506" s="259"/>
      <c r="HPA506" s="259"/>
      <c r="HPB506" s="259"/>
      <c r="HPC506" s="259"/>
      <c r="HPD506" s="259"/>
      <c r="HPE506" s="259"/>
      <c r="HPF506" s="259"/>
      <c r="HPG506" s="259"/>
      <c r="HPH506" s="259"/>
      <c r="HPI506" s="259"/>
      <c r="HPJ506" s="259"/>
      <c r="HPK506" s="259"/>
      <c r="HPL506" s="259"/>
      <c r="HPM506" s="259"/>
      <c r="HPN506" s="259"/>
      <c r="HPO506" s="259"/>
      <c r="HPP506" s="259"/>
      <c r="HPQ506" s="259"/>
      <c r="HPR506" s="259"/>
      <c r="HPS506" s="259"/>
      <c r="HPT506" s="259"/>
      <c r="HPU506" s="259"/>
      <c r="HPV506" s="259"/>
      <c r="HPW506" s="259"/>
      <c r="HPX506" s="259"/>
      <c r="HPY506" s="259"/>
      <c r="HPZ506" s="259"/>
      <c r="HQA506" s="259"/>
      <c r="HQB506" s="259"/>
      <c r="HQC506" s="259"/>
      <c r="HQD506" s="259"/>
      <c r="HQE506" s="259"/>
      <c r="HQF506" s="259"/>
      <c r="HQG506" s="259"/>
      <c r="HQH506" s="259"/>
      <c r="HQI506" s="259"/>
      <c r="HQJ506" s="259"/>
      <c r="HQK506" s="259"/>
      <c r="HQL506" s="259"/>
      <c r="HQM506" s="259"/>
      <c r="HQN506" s="259"/>
      <c r="HQO506" s="259"/>
      <c r="HQP506" s="259"/>
      <c r="HQQ506" s="259"/>
      <c r="HQR506" s="259"/>
      <c r="HQS506" s="259"/>
      <c r="HQT506" s="259"/>
      <c r="HQU506" s="259"/>
      <c r="HQV506" s="259"/>
      <c r="HQW506" s="259"/>
      <c r="HQX506" s="259"/>
      <c r="HQY506" s="259"/>
      <c r="HQZ506" s="259"/>
      <c r="HRA506" s="259"/>
      <c r="HRB506" s="259"/>
      <c r="HRC506" s="259"/>
      <c r="HRD506" s="259"/>
      <c r="HRE506" s="259"/>
      <c r="HRF506" s="259"/>
      <c r="HRG506" s="259"/>
      <c r="HRH506" s="259"/>
      <c r="HRI506" s="259"/>
      <c r="HRJ506" s="259"/>
      <c r="HRK506" s="259"/>
      <c r="HRL506" s="259"/>
      <c r="HRM506" s="259"/>
      <c r="HRN506" s="259"/>
      <c r="HRO506" s="259"/>
      <c r="HRP506" s="259"/>
      <c r="HRQ506" s="259"/>
      <c r="HRR506" s="259"/>
      <c r="HRS506" s="259"/>
      <c r="HRT506" s="259"/>
      <c r="HRU506" s="259"/>
      <c r="HRV506" s="259"/>
      <c r="HRW506" s="259"/>
      <c r="HRX506" s="259"/>
      <c r="HRY506" s="259"/>
      <c r="HRZ506" s="259"/>
      <c r="HSA506" s="259"/>
      <c r="HSB506" s="259"/>
      <c r="HSC506" s="259"/>
      <c r="HSD506" s="259"/>
      <c r="HSE506" s="259"/>
      <c r="HSF506" s="259"/>
      <c r="HSG506" s="259"/>
      <c r="HSH506" s="259"/>
      <c r="HSI506" s="259"/>
      <c r="HSJ506" s="259"/>
      <c r="HSK506" s="259"/>
      <c r="HSL506" s="259"/>
      <c r="HSM506" s="259"/>
      <c r="HSN506" s="259"/>
      <c r="HSO506" s="259"/>
      <c r="HSP506" s="259"/>
      <c r="HSQ506" s="259"/>
      <c r="HSR506" s="259"/>
      <c r="HSS506" s="259"/>
      <c r="HST506" s="259"/>
      <c r="HSU506" s="259"/>
      <c r="HSV506" s="259"/>
      <c r="HSW506" s="259"/>
      <c r="HSX506" s="259"/>
      <c r="HSY506" s="259"/>
      <c r="HSZ506" s="259"/>
      <c r="HTA506" s="259"/>
      <c r="HTB506" s="259"/>
      <c r="HTC506" s="259"/>
      <c r="HTD506" s="259"/>
      <c r="HTE506" s="259"/>
      <c r="HTF506" s="259"/>
      <c r="HTG506" s="259"/>
      <c r="HTH506" s="259"/>
      <c r="HTI506" s="259"/>
      <c r="HTJ506" s="259"/>
      <c r="HTK506" s="259"/>
      <c r="HTL506" s="259"/>
      <c r="HTM506" s="259"/>
      <c r="HTN506" s="259"/>
      <c r="HTO506" s="259"/>
      <c r="HTP506" s="259"/>
      <c r="HTQ506" s="259"/>
      <c r="HTR506" s="259"/>
      <c r="HTS506" s="259"/>
      <c r="HTT506" s="259"/>
      <c r="HTU506" s="259"/>
      <c r="HTV506" s="259"/>
      <c r="HTW506" s="259"/>
      <c r="HTX506" s="259"/>
      <c r="HTY506" s="259"/>
      <c r="HTZ506" s="259"/>
      <c r="HUA506" s="259"/>
      <c r="HUB506" s="259"/>
      <c r="HUC506" s="259"/>
      <c r="HUD506" s="259"/>
      <c r="HUE506" s="259"/>
      <c r="HUF506" s="259"/>
      <c r="HUG506" s="259"/>
      <c r="HUH506" s="259"/>
      <c r="HUI506" s="259"/>
      <c r="HUJ506" s="259"/>
      <c r="HUK506" s="259"/>
      <c r="HUL506" s="259"/>
      <c r="HUM506" s="259"/>
      <c r="HUN506" s="259"/>
      <c r="HUO506" s="259"/>
      <c r="HUP506" s="259"/>
      <c r="HUQ506" s="259"/>
      <c r="HUR506" s="259"/>
      <c r="HUS506" s="259"/>
      <c r="HUT506" s="259"/>
      <c r="HUU506" s="259"/>
      <c r="HUV506" s="259"/>
      <c r="HUW506" s="259"/>
      <c r="HUX506" s="259"/>
      <c r="HUY506" s="259"/>
      <c r="HUZ506" s="259"/>
      <c r="HVA506" s="259"/>
      <c r="HVB506" s="259"/>
      <c r="HVC506" s="259"/>
      <c r="HVD506" s="259"/>
      <c r="HVE506" s="259"/>
      <c r="HVF506" s="259"/>
      <c r="HVG506" s="259"/>
      <c r="HVH506" s="259"/>
      <c r="HVI506" s="259"/>
      <c r="HVJ506" s="259"/>
      <c r="HVK506" s="259"/>
      <c r="HVL506" s="259"/>
      <c r="HVM506" s="259"/>
      <c r="HVN506" s="259"/>
      <c r="HVO506" s="259"/>
      <c r="HVP506" s="259"/>
      <c r="HVQ506" s="259"/>
      <c r="HVR506" s="259"/>
      <c r="HVS506" s="259"/>
      <c r="HVT506" s="259"/>
      <c r="HVU506" s="259"/>
      <c r="HVV506" s="259"/>
      <c r="HVW506" s="259"/>
      <c r="HVX506" s="259"/>
      <c r="HVY506" s="259"/>
      <c r="HVZ506" s="259"/>
      <c r="HWA506" s="259"/>
      <c r="HWB506" s="259"/>
      <c r="HWC506" s="259"/>
      <c r="HWD506" s="259"/>
      <c r="HWE506" s="259"/>
      <c r="HWF506" s="259"/>
      <c r="HWG506" s="259"/>
      <c r="HWH506" s="259"/>
      <c r="HWI506" s="259"/>
      <c r="HWJ506" s="259"/>
      <c r="HWK506" s="259"/>
      <c r="HWL506" s="259"/>
      <c r="HWM506" s="259"/>
      <c r="HWN506" s="259"/>
      <c r="HWO506" s="259"/>
      <c r="HWP506" s="259"/>
      <c r="HWQ506" s="259"/>
      <c r="HWR506" s="259"/>
      <c r="HWS506" s="259"/>
      <c r="HWT506" s="259"/>
      <c r="HWU506" s="259"/>
      <c r="HWV506" s="259"/>
      <c r="HWW506" s="259"/>
      <c r="HWX506" s="259"/>
      <c r="HWY506" s="259"/>
      <c r="HWZ506" s="259"/>
      <c r="HXA506" s="259"/>
      <c r="HXB506" s="259"/>
      <c r="HXC506" s="259"/>
      <c r="HXD506" s="259"/>
      <c r="HXE506" s="259"/>
      <c r="HXF506" s="259"/>
      <c r="HXG506" s="259"/>
      <c r="HXH506" s="259"/>
      <c r="HXI506" s="259"/>
      <c r="HXJ506" s="259"/>
      <c r="HXK506" s="259"/>
      <c r="HXL506" s="259"/>
      <c r="HXM506" s="259"/>
      <c r="HXN506" s="259"/>
      <c r="HXO506" s="259"/>
      <c r="HXP506" s="259"/>
      <c r="HXQ506" s="259"/>
      <c r="HXR506" s="259"/>
      <c r="HXS506" s="259"/>
      <c r="HXT506" s="259"/>
      <c r="HXU506" s="259"/>
      <c r="HXV506" s="259"/>
      <c r="HXW506" s="259"/>
      <c r="HXX506" s="259"/>
      <c r="HXY506" s="259"/>
      <c r="HXZ506" s="259"/>
      <c r="HYA506" s="259"/>
      <c r="HYB506" s="259"/>
      <c r="HYC506" s="259"/>
      <c r="HYD506" s="259"/>
      <c r="HYE506" s="259"/>
      <c r="HYF506" s="259"/>
      <c r="HYG506" s="259"/>
      <c r="HYH506" s="259"/>
      <c r="HYI506" s="259"/>
      <c r="HYJ506" s="259"/>
      <c r="HYK506" s="259"/>
      <c r="HYL506" s="259"/>
      <c r="HYM506" s="259"/>
      <c r="HYN506" s="259"/>
      <c r="HYO506" s="259"/>
      <c r="HYP506" s="259"/>
      <c r="HYQ506" s="259"/>
      <c r="HYR506" s="259"/>
      <c r="HYS506" s="259"/>
      <c r="HYT506" s="259"/>
      <c r="HYU506" s="259"/>
      <c r="HYV506" s="259"/>
      <c r="HYW506" s="259"/>
      <c r="HYX506" s="259"/>
      <c r="HYY506" s="259"/>
      <c r="HYZ506" s="259"/>
      <c r="HZA506" s="259"/>
      <c r="HZB506" s="259"/>
      <c r="HZC506" s="259"/>
      <c r="HZD506" s="259"/>
      <c r="HZE506" s="259"/>
      <c r="HZF506" s="259"/>
      <c r="HZG506" s="259"/>
      <c r="HZH506" s="259"/>
      <c r="HZI506" s="259"/>
      <c r="HZJ506" s="259"/>
      <c r="HZK506" s="259"/>
      <c r="HZL506" s="259"/>
      <c r="HZM506" s="259"/>
      <c r="HZN506" s="259"/>
      <c r="HZO506" s="259"/>
      <c r="HZP506" s="259"/>
      <c r="HZQ506" s="259"/>
      <c r="HZR506" s="259"/>
      <c r="HZS506" s="259"/>
      <c r="HZT506" s="259"/>
      <c r="HZU506" s="259"/>
      <c r="HZV506" s="259"/>
      <c r="HZW506" s="259"/>
      <c r="HZX506" s="259"/>
      <c r="HZY506" s="259"/>
      <c r="HZZ506" s="259"/>
      <c r="IAA506" s="259"/>
      <c r="IAB506" s="259"/>
      <c r="IAC506" s="259"/>
      <c r="IAD506" s="259"/>
      <c r="IAE506" s="259"/>
      <c r="IAF506" s="259"/>
      <c r="IAG506" s="259"/>
      <c r="IAH506" s="259"/>
      <c r="IAI506" s="259"/>
      <c r="IAJ506" s="259"/>
      <c r="IAK506" s="259"/>
      <c r="IAL506" s="259"/>
      <c r="IAM506" s="259"/>
      <c r="IAN506" s="259"/>
      <c r="IAO506" s="259"/>
      <c r="IAP506" s="259"/>
      <c r="IAQ506" s="259"/>
      <c r="IAR506" s="259"/>
      <c r="IAS506" s="259"/>
      <c r="IAT506" s="259"/>
      <c r="IAU506" s="259"/>
      <c r="IAV506" s="259"/>
      <c r="IAW506" s="259"/>
      <c r="IAX506" s="259"/>
      <c r="IAY506" s="259"/>
      <c r="IAZ506" s="259"/>
      <c r="IBA506" s="259"/>
      <c r="IBB506" s="259"/>
      <c r="IBC506" s="259"/>
      <c r="IBD506" s="259"/>
      <c r="IBE506" s="259"/>
      <c r="IBF506" s="259"/>
      <c r="IBG506" s="259"/>
      <c r="IBH506" s="259"/>
      <c r="IBI506" s="259"/>
      <c r="IBJ506" s="259"/>
      <c r="IBK506" s="259"/>
      <c r="IBL506" s="259"/>
      <c r="IBM506" s="259"/>
      <c r="IBN506" s="259"/>
      <c r="IBO506" s="259"/>
      <c r="IBP506" s="259"/>
      <c r="IBQ506" s="259"/>
      <c r="IBR506" s="259"/>
      <c r="IBS506" s="259"/>
      <c r="IBT506" s="259"/>
      <c r="IBU506" s="259"/>
      <c r="IBV506" s="259"/>
      <c r="IBW506" s="259"/>
      <c r="IBX506" s="259"/>
      <c r="IBY506" s="259"/>
      <c r="IBZ506" s="259"/>
      <c r="ICA506" s="259"/>
      <c r="ICB506" s="259"/>
      <c r="ICC506" s="259"/>
      <c r="ICD506" s="259"/>
      <c r="ICE506" s="259"/>
      <c r="ICF506" s="259"/>
      <c r="ICG506" s="259"/>
      <c r="ICH506" s="259"/>
      <c r="ICI506" s="259"/>
      <c r="ICJ506" s="259"/>
      <c r="ICK506" s="259"/>
      <c r="ICL506" s="259"/>
      <c r="ICM506" s="259"/>
      <c r="ICN506" s="259"/>
      <c r="ICO506" s="259"/>
      <c r="ICP506" s="259"/>
      <c r="ICQ506" s="259"/>
      <c r="ICR506" s="259"/>
      <c r="ICS506" s="259"/>
      <c r="ICT506" s="259"/>
      <c r="ICU506" s="259"/>
      <c r="ICV506" s="259"/>
      <c r="ICW506" s="259"/>
      <c r="ICX506" s="259"/>
      <c r="ICY506" s="259"/>
      <c r="ICZ506" s="259"/>
      <c r="IDA506" s="259"/>
      <c r="IDB506" s="259"/>
      <c r="IDC506" s="259"/>
      <c r="IDD506" s="259"/>
      <c r="IDE506" s="259"/>
      <c r="IDF506" s="259"/>
      <c r="IDG506" s="259"/>
      <c r="IDH506" s="259"/>
      <c r="IDI506" s="259"/>
      <c r="IDJ506" s="259"/>
      <c r="IDK506" s="259"/>
      <c r="IDL506" s="259"/>
      <c r="IDM506" s="259"/>
      <c r="IDN506" s="259"/>
      <c r="IDO506" s="259"/>
      <c r="IDP506" s="259"/>
      <c r="IDQ506" s="259"/>
      <c r="IDR506" s="259"/>
      <c r="IDS506" s="259"/>
      <c r="IDT506" s="259"/>
      <c r="IDU506" s="259"/>
      <c r="IDV506" s="259"/>
      <c r="IDW506" s="259"/>
      <c r="IDX506" s="259"/>
      <c r="IDY506" s="259"/>
      <c r="IDZ506" s="259"/>
      <c r="IEA506" s="259"/>
      <c r="IEB506" s="259"/>
      <c r="IEC506" s="259"/>
      <c r="IED506" s="259"/>
      <c r="IEE506" s="259"/>
      <c r="IEF506" s="259"/>
      <c r="IEG506" s="259"/>
      <c r="IEH506" s="259"/>
      <c r="IEI506" s="259"/>
      <c r="IEJ506" s="259"/>
      <c r="IEK506" s="259"/>
      <c r="IEL506" s="259"/>
      <c r="IEM506" s="259"/>
      <c r="IEN506" s="259"/>
      <c r="IEO506" s="259"/>
      <c r="IEP506" s="259"/>
      <c r="IEQ506" s="259"/>
      <c r="IER506" s="259"/>
      <c r="IES506" s="259"/>
      <c r="IET506" s="259"/>
      <c r="IEU506" s="259"/>
      <c r="IEV506" s="259"/>
      <c r="IEW506" s="259"/>
      <c r="IEX506" s="259"/>
      <c r="IEY506" s="259"/>
      <c r="IEZ506" s="259"/>
      <c r="IFA506" s="259"/>
      <c r="IFB506" s="259"/>
      <c r="IFC506" s="259"/>
      <c r="IFD506" s="259"/>
      <c r="IFE506" s="259"/>
      <c r="IFF506" s="259"/>
      <c r="IFG506" s="259"/>
      <c r="IFH506" s="259"/>
      <c r="IFI506" s="259"/>
      <c r="IFJ506" s="259"/>
      <c r="IFK506" s="259"/>
      <c r="IFL506" s="259"/>
      <c r="IFM506" s="259"/>
      <c r="IFN506" s="259"/>
      <c r="IFO506" s="259"/>
      <c r="IFP506" s="259"/>
      <c r="IFQ506" s="259"/>
      <c r="IFR506" s="259"/>
      <c r="IFS506" s="259"/>
      <c r="IFT506" s="259"/>
      <c r="IFU506" s="259"/>
      <c r="IFV506" s="259"/>
      <c r="IFW506" s="259"/>
      <c r="IFX506" s="259"/>
      <c r="IFY506" s="259"/>
      <c r="IFZ506" s="259"/>
      <c r="IGA506" s="259"/>
      <c r="IGB506" s="259"/>
      <c r="IGC506" s="259"/>
      <c r="IGD506" s="259"/>
      <c r="IGE506" s="259"/>
      <c r="IGF506" s="259"/>
      <c r="IGG506" s="259"/>
      <c r="IGH506" s="259"/>
      <c r="IGI506" s="259"/>
      <c r="IGJ506" s="259"/>
      <c r="IGK506" s="259"/>
      <c r="IGL506" s="259"/>
      <c r="IGM506" s="259"/>
      <c r="IGN506" s="259"/>
      <c r="IGO506" s="259"/>
      <c r="IGP506" s="259"/>
      <c r="IGQ506" s="259"/>
      <c r="IGR506" s="259"/>
      <c r="IGS506" s="259"/>
      <c r="IGT506" s="259"/>
      <c r="IGU506" s="259"/>
      <c r="IGV506" s="259"/>
      <c r="IGW506" s="259"/>
      <c r="IGX506" s="259"/>
      <c r="IGY506" s="259"/>
      <c r="IGZ506" s="259"/>
      <c r="IHA506" s="259"/>
      <c r="IHB506" s="259"/>
      <c r="IHC506" s="259"/>
      <c r="IHD506" s="259"/>
      <c r="IHE506" s="259"/>
      <c r="IHF506" s="259"/>
      <c r="IHG506" s="259"/>
      <c r="IHH506" s="259"/>
      <c r="IHI506" s="259"/>
      <c r="IHJ506" s="259"/>
      <c r="IHK506" s="259"/>
      <c r="IHL506" s="259"/>
      <c r="IHM506" s="259"/>
      <c r="IHN506" s="259"/>
      <c r="IHO506" s="259"/>
      <c r="IHP506" s="259"/>
      <c r="IHQ506" s="259"/>
      <c r="IHR506" s="259"/>
      <c r="IHS506" s="259"/>
      <c r="IHT506" s="259"/>
      <c r="IHU506" s="259"/>
      <c r="IHV506" s="259"/>
      <c r="IHW506" s="259"/>
      <c r="IHX506" s="259"/>
      <c r="IHY506" s="259"/>
      <c r="IHZ506" s="259"/>
      <c r="IIA506" s="259"/>
      <c r="IIB506" s="259"/>
      <c r="IIC506" s="259"/>
      <c r="IID506" s="259"/>
      <c r="IIE506" s="259"/>
      <c r="IIF506" s="259"/>
      <c r="IIG506" s="259"/>
      <c r="IIH506" s="259"/>
      <c r="III506" s="259"/>
      <c r="IIJ506" s="259"/>
      <c r="IIK506" s="259"/>
      <c r="IIL506" s="259"/>
      <c r="IIM506" s="259"/>
      <c r="IIN506" s="259"/>
      <c r="IIO506" s="259"/>
      <c r="IIP506" s="259"/>
      <c r="IIQ506" s="259"/>
      <c r="IIR506" s="259"/>
      <c r="IIS506" s="259"/>
      <c r="IIT506" s="259"/>
      <c r="IIU506" s="259"/>
      <c r="IIV506" s="259"/>
      <c r="IIW506" s="259"/>
      <c r="IIX506" s="259"/>
      <c r="IIY506" s="259"/>
      <c r="IIZ506" s="259"/>
      <c r="IJA506" s="259"/>
      <c r="IJB506" s="259"/>
      <c r="IJC506" s="259"/>
      <c r="IJD506" s="259"/>
      <c r="IJE506" s="259"/>
      <c r="IJF506" s="259"/>
      <c r="IJG506" s="259"/>
      <c r="IJH506" s="259"/>
      <c r="IJI506" s="259"/>
      <c r="IJJ506" s="259"/>
      <c r="IJK506" s="259"/>
      <c r="IJL506" s="259"/>
      <c r="IJM506" s="259"/>
      <c r="IJN506" s="259"/>
      <c r="IJO506" s="259"/>
      <c r="IJP506" s="259"/>
      <c r="IJQ506" s="259"/>
      <c r="IJR506" s="259"/>
      <c r="IJS506" s="259"/>
      <c r="IJT506" s="259"/>
      <c r="IJU506" s="259"/>
      <c r="IJV506" s="259"/>
      <c r="IJW506" s="259"/>
      <c r="IJX506" s="259"/>
      <c r="IJY506" s="259"/>
      <c r="IJZ506" s="259"/>
      <c r="IKA506" s="259"/>
      <c r="IKB506" s="259"/>
      <c r="IKC506" s="259"/>
      <c r="IKD506" s="259"/>
      <c r="IKE506" s="259"/>
      <c r="IKF506" s="259"/>
      <c r="IKG506" s="259"/>
      <c r="IKH506" s="259"/>
      <c r="IKI506" s="259"/>
      <c r="IKJ506" s="259"/>
      <c r="IKK506" s="259"/>
      <c r="IKL506" s="259"/>
      <c r="IKM506" s="259"/>
      <c r="IKN506" s="259"/>
      <c r="IKO506" s="259"/>
      <c r="IKP506" s="259"/>
      <c r="IKQ506" s="259"/>
      <c r="IKR506" s="259"/>
      <c r="IKS506" s="259"/>
      <c r="IKT506" s="259"/>
      <c r="IKU506" s="259"/>
      <c r="IKV506" s="259"/>
      <c r="IKW506" s="259"/>
      <c r="IKX506" s="259"/>
      <c r="IKY506" s="259"/>
      <c r="IKZ506" s="259"/>
      <c r="ILA506" s="259"/>
      <c r="ILB506" s="259"/>
      <c r="ILC506" s="259"/>
      <c r="ILD506" s="259"/>
      <c r="ILE506" s="259"/>
      <c r="ILF506" s="259"/>
      <c r="ILG506" s="259"/>
      <c r="ILH506" s="259"/>
      <c r="ILI506" s="259"/>
      <c r="ILJ506" s="259"/>
      <c r="ILK506" s="259"/>
      <c r="ILL506" s="259"/>
      <c r="ILM506" s="259"/>
      <c r="ILN506" s="259"/>
      <c r="ILO506" s="259"/>
      <c r="ILP506" s="259"/>
      <c r="ILQ506" s="259"/>
      <c r="ILR506" s="259"/>
      <c r="ILS506" s="259"/>
      <c r="ILT506" s="259"/>
      <c r="ILU506" s="259"/>
      <c r="ILV506" s="259"/>
      <c r="ILW506" s="259"/>
      <c r="ILX506" s="259"/>
      <c r="ILY506" s="259"/>
      <c r="ILZ506" s="259"/>
      <c r="IMA506" s="259"/>
      <c r="IMB506" s="259"/>
      <c r="IMC506" s="259"/>
      <c r="IMD506" s="259"/>
      <c r="IME506" s="259"/>
      <c r="IMF506" s="259"/>
      <c r="IMG506" s="259"/>
      <c r="IMH506" s="259"/>
      <c r="IMI506" s="259"/>
      <c r="IMJ506" s="259"/>
      <c r="IMK506" s="259"/>
      <c r="IML506" s="259"/>
      <c r="IMM506" s="259"/>
      <c r="IMN506" s="259"/>
      <c r="IMO506" s="259"/>
      <c r="IMP506" s="259"/>
      <c r="IMQ506" s="259"/>
      <c r="IMR506" s="259"/>
      <c r="IMS506" s="259"/>
      <c r="IMT506" s="259"/>
      <c r="IMU506" s="259"/>
      <c r="IMV506" s="259"/>
      <c r="IMW506" s="259"/>
      <c r="IMX506" s="259"/>
      <c r="IMY506" s="259"/>
      <c r="IMZ506" s="259"/>
      <c r="INA506" s="259"/>
      <c r="INB506" s="259"/>
      <c r="INC506" s="259"/>
      <c r="IND506" s="259"/>
      <c r="INE506" s="259"/>
      <c r="INF506" s="259"/>
      <c r="ING506" s="259"/>
      <c r="INH506" s="259"/>
      <c r="INI506" s="259"/>
      <c r="INJ506" s="259"/>
      <c r="INK506" s="259"/>
      <c r="INL506" s="259"/>
      <c r="INM506" s="259"/>
      <c r="INN506" s="259"/>
      <c r="INO506" s="259"/>
      <c r="INP506" s="259"/>
      <c r="INQ506" s="259"/>
      <c r="INR506" s="259"/>
      <c r="INS506" s="259"/>
      <c r="INT506" s="259"/>
      <c r="INU506" s="259"/>
      <c r="INV506" s="259"/>
      <c r="INW506" s="259"/>
      <c r="INX506" s="259"/>
      <c r="INY506" s="259"/>
      <c r="INZ506" s="259"/>
      <c r="IOA506" s="259"/>
      <c r="IOB506" s="259"/>
      <c r="IOC506" s="259"/>
      <c r="IOD506" s="259"/>
      <c r="IOE506" s="259"/>
      <c r="IOF506" s="259"/>
      <c r="IOG506" s="259"/>
      <c r="IOH506" s="259"/>
      <c r="IOI506" s="259"/>
      <c r="IOJ506" s="259"/>
      <c r="IOK506" s="259"/>
      <c r="IOL506" s="259"/>
      <c r="IOM506" s="259"/>
      <c r="ION506" s="259"/>
      <c r="IOO506" s="259"/>
      <c r="IOP506" s="259"/>
      <c r="IOQ506" s="259"/>
      <c r="IOR506" s="259"/>
      <c r="IOS506" s="259"/>
      <c r="IOT506" s="259"/>
      <c r="IOU506" s="259"/>
      <c r="IOV506" s="259"/>
      <c r="IOW506" s="259"/>
      <c r="IOX506" s="259"/>
      <c r="IOY506" s="259"/>
      <c r="IOZ506" s="259"/>
      <c r="IPA506" s="259"/>
      <c r="IPB506" s="259"/>
      <c r="IPC506" s="259"/>
      <c r="IPD506" s="259"/>
      <c r="IPE506" s="259"/>
      <c r="IPF506" s="259"/>
      <c r="IPG506" s="259"/>
      <c r="IPH506" s="259"/>
      <c r="IPI506" s="259"/>
      <c r="IPJ506" s="259"/>
      <c r="IPK506" s="259"/>
      <c r="IPL506" s="259"/>
      <c r="IPM506" s="259"/>
      <c r="IPN506" s="259"/>
      <c r="IPO506" s="259"/>
      <c r="IPP506" s="259"/>
      <c r="IPQ506" s="259"/>
      <c r="IPR506" s="259"/>
      <c r="IPS506" s="259"/>
      <c r="IPT506" s="259"/>
      <c r="IPU506" s="259"/>
      <c r="IPV506" s="259"/>
      <c r="IPW506" s="259"/>
      <c r="IPX506" s="259"/>
      <c r="IPY506" s="259"/>
      <c r="IPZ506" s="259"/>
      <c r="IQA506" s="259"/>
      <c r="IQB506" s="259"/>
      <c r="IQC506" s="259"/>
      <c r="IQD506" s="259"/>
      <c r="IQE506" s="259"/>
      <c r="IQF506" s="259"/>
      <c r="IQG506" s="259"/>
      <c r="IQH506" s="259"/>
      <c r="IQI506" s="259"/>
      <c r="IQJ506" s="259"/>
      <c r="IQK506" s="259"/>
      <c r="IQL506" s="259"/>
      <c r="IQM506" s="259"/>
      <c r="IQN506" s="259"/>
      <c r="IQO506" s="259"/>
      <c r="IQP506" s="259"/>
      <c r="IQQ506" s="259"/>
      <c r="IQR506" s="259"/>
      <c r="IQS506" s="259"/>
      <c r="IQT506" s="259"/>
      <c r="IQU506" s="259"/>
      <c r="IQV506" s="259"/>
      <c r="IQW506" s="259"/>
      <c r="IQX506" s="259"/>
      <c r="IQY506" s="259"/>
      <c r="IQZ506" s="259"/>
      <c r="IRA506" s="259"/>
      <c r="IRB506" s="259"/>
      <c r="IRC506" s="259"/>
      <c r="IRD506" s="259"/>
      <c r="IRE506" s="259"/>
      <c r="IRF506" s="259"/>
      <c r="IRG506" s="259"/>
      <c r="IRH506" s="259"/>
      <c r="IRI506" s="259"/>
      <c r="IRJ506" s="259"/>
      <c r="IRK506" s="259"/>
      <c r="IRL506" s="259"/>
      <c r="IRM506" s="259"/>
      <c r="IRN506" s="259"/>
      <c r="IRO506" s="259"/>
      <c r="IRP506" s="259"/>
      <c r="IRQ506" s="259"/>
      <c r="IRR506" s="259"/>
      <c r="IRS506" s="259"/>
      <c r="IRT506" s="259"/>
      <c r="IRU506" s="259"/>
      <c r="IRV506" s="259"/>
      <c r="IRW506" s="259"/>
      <c r="IRX506" s="259"/>
      <c r="IRY506" s="259"/>
      <c r="IRZ506" s="259"/>
      <c r="ISA506" s="259"/>
      <c r="ISB506" s="259"/>
      <c r="ISC506" s="259"/>
      <c r="ISD506" s="259"/>
      <c r="ISE506" s="259"/>
      <c r="ISF506" s="259"/>
      <c r="ISG506" s="259"/>
      <c r="ISH506" s="259"/>
      <c r="ISI506" s="259"/>
      <c r="ISJ506" s="259"/>
      <c r="ISK506" s="259"/>
      <c r="ISL506" s="259"/>
      <c r="ISM506" s="259"/>
      <c r="ISN506" s="259"/>
      <c r="ISO506" s="259"/>
      <c r="ISP506" s="259"/>
      <c r="ISQ506" s="259"/>
      <c r="ISR506" s="259"/>
      <c r="ISS506" s="259"/>
      <c r="IST506" s="259"/>
      <c r="ISU506" s="259"/>
      <c r="ISV506" s="259"/>
      <c r="ISW506" s="259"/>
      <c r="ISX506" s="259"/>
      <c r="ISY506" s="259"/>
      <c r="ISZ506" s="259"/>
      <c r="ITA506" s="259"/>
      <c r="ITB506" s="259"/>
      <c r="ITC506" s="259"/>
      <c r="ITD506" s="259"/>
      <c r="ITE506" s="259"/>
      <c r="ITF506" s="259"/>
      <c r="ITG506" s="259"/>
      <c r="ITH506" s="259"/>
      <c r="ITI506" s="259"/>
      <c r="ITJ506" s="259"/>
      <c r="ITK506" s="259"/>
      <c r="ITL506" s="259"/>
      <c r="ITM506" s="259"/>
      <c r="ITN506" s="259"/>
      <c r="ITO506" s="259"/>
      <c r="ITP506" s="259"/>
      <c r="ITQ506" s="259"/>
      <c r="ITR506" s="259"/>
      <c r="ITS506" s="259"/>
      <c r="ITT506" s="259"/>
      <c r="ITU506" s="259"/>
      <c r="ITV506" s="259"/>
      <c r="ITW506" s="259"/>
      <c r="ITX506" s="259"/>
      <c r="ITY506" s="259"/>
      <c r="ITZ506" s="259"/>
      <c r="IUA506" s="259"/>
      <c r="IUB506" s="259"/>
      <c r="IUC506" s="259"/>
      <c r="IUD506" s="259"/>
      <c r="IUE506" s="259"/>
      <c r="IUF506" s="259"/>
      <c r="IUG506" s="259"/>
      <c r="IUH506" s="259"/>
      <c r="IUI506" s="259"/>
      <c r="IUJ506" s="259"/>
      <c r="IUK506" s="259"/>
      <c r="IUL506" s="259"/>
      <c r="IUM506" s="259"/>
      <c r="IUN506" s="259"/>
      <c r="IUO506" s="259"/>
      <c r="IUP506" s="259"/>
      <c r="IUQ506" s="259"/>
      <c r="IUR506" s="259"/>
      <c r="IUS506" s="259"/>
      <c r="IUT506" s="259"/>
      <c r="IUU506" s="259"/>
      <c r="IUV506" s="259"/>
      <c r="IUW506" s="259"/>
      <c r="IUX506" s="259"/>
      <c r="IUY506" s="259"/>
      <c r="IUZ506" s="259"/>
      <c r="IVA506" s="259"/>
      <c r="IVB506" s="259"/>
      <c r="IVC506" s="259"/>
      <c r="IVD506" s="259"/>
      <c r="IVE506" s="259"/>
      <c r="IVF506" s="259"/>
      <c r="IVG506" s="259"/>
      <c r="IVH506" s="259"/>
      <c r="IVI506" s="259"/>
      <c r="IVJ506" s="259"/>
      <c r="IVK506" s="259"/>
      <c r="IVL506" s="259"/>
      <c r="IVM506" s="259"/>
      <c r="IVN506" s="259"/>
      <c r="IVO506" s="259"/>
      <c r="IVP506" s="259"/>
      <c r="IVQ506" s="259"/>
      <c r="IVR506" s="259"/>
      <c r="IVS506" s="259"/>
      <c r="IVT506" s="259"/>
      <c r="IVU506" s="259"/>
      <c r="IVV506" s="259"/>
      <c r="IVW506" s="259"/>
      <c r="IVX506" s="259"/>
      <c r="IVY506" s="259"/>
      <c r="IVZ506" s="259"/>
      <c r="IWA506" s="259"/>
      <c r="IWB506" s="259"/>
      <c r="IWC506" s="259"/>
      <c r="IWD506" s="259"/>
      <c r="IWE506" s="259"/>
      <c r="IWF506" s="259"/>
      <c r="IWG506" s="259"/>
      <c r="IWH506" s="259"/>
      <c r="IWI506" s="259"/>
      <c r="IWJ506" s="259"/>
      <c r="IWK506" s="259"/>
      <c r="IWL506" s="259"/>
      <c r="IWM506" s="259"/>
      <c r="IWN506" s="259"/>
      <c r="IWO506" s="259"/>
      <c r="IWP506" s="259"/>
      <c r="IWQ506" s="259"/>
      <c r="IWR506" s="259"/>
      <c r="IWS506" s="259"/>
      <c r="IWT506" s="259"/>
      <c r="IWU506" s="259"/>
      <c r="IWV506" s="259"/>
      <c r="IWW506" s="259"/>
      <c r="IWX506" s="259"/>
      <c r="IWY506" s="259"/>
      <c r="IWZ506" s="259"/>
      <c r="IXA506" s="259"/>
      <c r="IXB506" s="259"/>
      <c r="IXC506" s="259"/>
      <c r="IXD506" s="259"/>
      <c r="IXE506" s="259"/>
      <c r="IXF506" s="259"/>
      <c r="IXG506" s="259"/>
      <c r="IXH506" s="259"/>
      <c r="IXI506" s="259"/>
      <c r="IXJ506" s="259"/>
      <c r="IXK506" s="259"/>
      <c r="IXL506" s="259"/>
      <c r="IXM506" s="259"/>
      <c r="IXN506" s="259"/>
      <c r="IXO506" s="259"/>
      <c r="IXP506" s="259"/>
      <c r="IXQ506" s="259"/>
      <c r="IXR506" s="259"/>
      <c r="IXS506" s="259"/>
      <c r="IXT506" s="259"/>
      <c r="IXU506" s="259"/>
      <c r="IXV506" s="259"/>
      <c r="IXW506" s="259"/>
      <c r="IXX506" s="259"/>
      <c r="IXY506" s="259"/>
      <c r="IXZ506" s="259"/>
      <c r="IYA506" s="259"/>
      <c r="IYB506" s="259"/>
      <c r="IYC506" s="259"/>
      <c r="IYD506" s="259"/>
      <c r="IYE506" s="259"/>
      <c r="IYF506" s="259"/>
      <c r="IYG506" s="259"/>
      <c r="IYH506" s="259"/>
      <c r="IYI506" s="259"/>
      <c r="IYJ506" s="259"/>
      <c r="IYK506" s="259"/>
      <c r="IYL506" s="259"/>
      <c r="IYM506" s="259"/>
      <c r="IYN506" s="259"/>
      <c r="IYO506" s="259"/>
      <c r="IYP506" s="259"/>
      <c r="IYQ506" s="259"/>
      <c r="IYR506" s="259"/>
      <c r="IYS506" s="259"/>
      <c r="IYT506" s="259"/>
      <c r="IYU506" s="259"/>
      <c r="IYV506" s="259"/>
      <c r="IYW506" s="259"/>
      <c r="IYX506" s="259"/>
      <c r="IYY506" s="259"/>
      <c r="IYZ506" s="259"/>
      <c r="IZA506" s="259"/>
      <c r="IZB506" s="259"/>
      <c r="IZC506" s="259"/>
      <c r="IZD506" s="259"/>
      <c r="IZE506" s="259"/>
      <c r="IZF506" s="259"/>
      <c r="IZG506" s="259"/>
      <c r="IZH506" s="259"/>
      <c r="IZI506" s="259"/>
      <c r="IZJ506" s="259"/>
      <c r="IZK506" s="259"/>
      <c r="IZL506" s="259"/>
      <c r="IZM506" s="259"/>
      <c r="IZN506" s="259"/>
      <c r="IZO506" s="259"/>
      <c r="IZP506" s="259"/>
      <c r="IZQ506" s="259"/>
      <c r="IZR506" s="259"/>
      <c r="IZS506" s="259"/>
      <c r="IZT506" s="259"/>
      <c r="IZU506" s="259"/>
      <c r="IZV506" s="259"/>
      <c r="IZW506" s="259"/>
      <c r="IZX506" s="259"/>
      <c r="IZY506" s="259"/>
      <c r="IZZ506" s="259"/>
      <c r="JAA506" s="259"/>
      <c r="JAB506" s="259"/>
      <c r="JAC506" s="259"/>
      <c r="JAD506" s="259"/>
      <c r="JAE506" s="259"/>
      <c r="JAF506" s="259"/>
      <c r="JAG506" s="259"/>
      <c r="JAH506" s="259"/>
      <c r="JAI506" s="259"/>
      <c r="JAJ506" s="259"/>
      <c r="JAK506" s="259"/>
      <c r="JAL506" s="259"/>
      <c r="JAM506" s="259"/>
      <c r="JAN506" s="259"/>
      <c r="JAO506" s="259"/>
      <c r="JAP506" s="259"/>
      <c r="JAQ506" s="259"/>
      <c r="JAR506" s="259"/>
      <c r="JAS506" s="259"/>
      <c r="JAT506" s="259"/>
      <c r="JAU506" s="259"/>
      <c r="JAV506" s="259"/>
      <c r="JAW506" s="259"/>
      <c r="JAX506" s="259"/>
      <c r="JAY506" s="259"/>
      <c r="JAZ506" s="259"/>
      <c r="JBA506" s="259"/>
      <c r="JBB506" s="259"/>
      <c r="JBC506" s="259"/>
      <c r="JBD506" s="259"/>
      <c r="JBE506" s="259"/>
      <c r="JBF506" s="259"/>
      <c r="JBG506" s="259"/>
      <c r="JBH506" s="259"/>
      <c r="JBI506" s="259"/>
      <c r="JBJ506" s="259"/>
      <c r="JBK506" s="259"/>
      <c r="JBL506" s="259"/>
      <c r="JBM506" s="259"/>
      <c r="JBN506" s="259"/>
      <c r="JBO506" s="259"/>
      <c r="JBP506" s="259"/>
      <c r="JBQ506" s="259"/>
      <c r="JBR506" s="259"/>
      <c r="JBS506" s="259"/>
      <c r="JBT506" s="259"/>
      <c r="JBU506" s="259"/>
      <c r="JBV506" s="259"/>
      <c r="JBW506" s="259"/>
      <c r="JBX506" s="259"/>
      <c r="JBY506" s="259"/>
      <c r="JBZ506" s="259"/>
      <c r="JCA506" s="259"/>
      <c r="JCB506" s="259"/>
      <c r="JCC506" s="259"/>
      <c r="JCD506" s="259"/>
      <c r="JCE506" s="259"/>
      <c r="JCF506" s="259"/>
      <c r="JCG506" s="259"/>
      <c r="JCH506" s="259"/>
      <c r="JCI506" s="259"/>
      <c r="JCJ506" s="259"/>
      <c r="JCK506" s="259"/>
      <c r="JCL506" s="259"/>
      <c r="JCM506" s="259"/>
      <c r="JCN506" s="259"/>
      <c r="JCO506" s="259"/>
      <c r="JCP506" s="259"/>
      <c r="JCQ506" s="259"/>
      <c r="JCR506" s="259"/>
      <c r="JCS506" s="259"/>
      <c r="JCT506" s="259"/>
      <c r="JCU506" s="259"/>
      <c r="JCV506" s="259"/>
      <c r="JCW506" s="259"/>
      <c r="JCX506" s="259"/>
      <c r="JCY506" s="259"/>
      <c r="JCZ506" s="259"/>
      <c r="JDA506" s="259"/>
      <c r="JDB506" s="259"/>
      <c r="JDC506" s="259"/>
      <c r="JDD506" s="259"/>
      <c r="JDE506" s="259"/>
      <c r="JDF506" s="259"/>
      <c r="JDG506" s="259"/>
      <c r="JDH506" s="259"/>
      <c r="JDI506" s="259"/>
      <c r="JDJ506" s="259"/>
      <c r="JDK506" s="259"/>
      <c r="JDL506" s="259"/>
      <c r="JDM506" s="259"/>
      <c r="JDN506" s="259"/>
      <c r="JDO506" s="259"/>
      <c r="JDP506" s="259"/>
      <c r="JDQ506" s="259"/>
      <c r="JDR506" s="259"/>
      <c r="JDS506" s="259"/>
      <c r="JDT506" s="259"/>
      <c r="JDU506" s="259"/>
      <c r="JDV506" s="259"/>
      <c r="JDW506" s="259"/>
      <c r="JDX506" s="259"/>
      <c r="JDY506" s="259"/>
      <c r="JDZ506" s="259"/>
      <c r="JEA506" s="259"/>
      <c r="JEB506" s="259"/>
      <c r="JEC506" s="259"/>
      <c r="JED506" s="259"/>
      <c r="JEE506" s="259"/>
      <c r="JEF506" s="259"/>
      <c r="JEG506" s="259"/>
      <c r="JEH506" s="259"/>
      <c r="JEI506" s="259"/>
      <c r="JEJ506" s="259"/>
      <c r="JEK506" s="259"/>
      <c r="JEL506" s="259"/>
      <c r="JEM506" s="259"/>
      <c r="JEN506" s="259"/>
      <c r="JEO506" s="259"/>
      <c r="JEP506" s="259"/>
      <c r="JEQ506" s="259"/>
      <c r="JER506" s="259"/>
      <c r="JES506" s="259"/>
      <c r="JET506" s="259"/>
      <c r="JEU506" s="259"/>
      <c r="JEV506" s="259"/>
      <c r="JEW506" s="259"/>
      <c r="JEX506" s="259"/>
      <c r="JEY506" s="259"/>
      <c r="JEZ506" s="259"/>
      <c r="JFA506" s="259"/>
      <c r="JFB506" s="259"/>
      <c r="JFC506" s="259"/>
      <c r="JFD506" s="259"/>
      <c r="JFE506" s="259"/>
      <c r="JFF506" s="259"/>
      <c r="JFG506" s="259"/>
      <c r="JFH506" s="259"/>
      <c r="JFI506" s="259"/>
      <c r="JFJ506" s="259"/>
      <c r="JFK506" s="259"/>
      <c r="JFL506" s="259"/>
      <c r="JFM506" s="259"/>
      <c r="JFN506" s="259"/>
      <c r="JFO506" s="259"/>
      <c r="JFP506" s="259"/>
      <c r="JFQ506" s="259"/>
      <c r="JFR506" s="259"/>
      <c r="JFS506" s="259"/>
      <c r="JFT506" s="259"/>
      <c r="JFU506" s="259"/>
      <c r="JFV506" s="259"/>
      <c r="JFW506" s="259"/>
      <c r="JFX506" s="259"/>
      <c r="JFY506" s="259"/>
      <c r="JFZ506" s="259"/>
      <c r="JGA506" s="259"/>
      <c r="JGB506" s="259"/>
      <c r="JGC506" s="259"/>
      <c r="JGD506" s="259"/>
      <c r="JGE506" s="259"/>
      <c r="JGF506" s="259"/>
      <c r="JGG506" s="259"/>
      <c r="JGH506" s="259"/>
      <c r="JGI506" s="259"/>
      <c r="JGJ506" s="259"/>
      <c r="JGK506" s="259"/>
      <c r="JGL506" s="259"/>
      <c r="JGM506" s="259"/>
      <c r="JGN506" s="259"/>
      <c r="JGO506" s="259"/>
      <c r="JGP506" s="259"/>
      <c r="JGQ506" s="259"/>
      <c r="JGR506" s="259"/>
      <c r="JGS506" s="259"/>
      <c r="JGT506" s="259"/>
      <c r="JGU506" s="259"/>
      <c r="JGV506" s="259"/>
      <c r="JGW506" s="259"/>
      <c r="JGX506" s="259"/>
      <c r="JGY506" s="259"/>
      <c r="JGZ506" s="259"/>
      <c r="JHA506" s="259"/>
      <c r="JHB506" s="259"/>
      <c r="JHC506" s="259"/>
      <c r="JHD506" s="259"/>
      <c r="JHE506" s="259"/>
      <c r="JHF506" s="259"/>
      <c r="JHG506" s="259"/>
      <c r="JHH506" s="259"/>
      <c r="JHI506" s="259"/>
      <c r="JHJ506" s="259"/>
      <c r="JHK506" s="259"/>
      <c r="JHL506" s="259"/>
      <c r="JHM506" s="259"/>
      <c r="JHN506" s="259"/>
      <c r="JHO506" s="259"/>
      <c r="JHP506" s="259"/>
      <c r="JHQ506" s="259"/>
      <c r="JHR506" s="259"/>
      <c r="JHS506" s="259"/>
      <c r="JHT506" s="259"/>
      <c r="JHU506" s="259"/>
      <c r="JHV506" s="259"/>
      <c r="JHW506" s="259"/>
      <c r="JHX506" s="259"/>
      <c r="JHY506" s="259"/>
      <c r="JHZ506" s="259"/>
      <c r="JIA506" s="259"/>
      <c r="JIB506" s="259"/>
      <c r="JIC506" s="259"/>
      <c r="JID506" s="259"/>
      <c r="JIE506" s="259"/>
      <c r="JIF506" s="259"/>
      <c r="JIG506" s="259"/>
      <c r="JIH506" s="259"/>
      <c r="JII506" s="259"/>
      <c r="JIJ506" s="259"/>
      <c r="JIK506" s="259"/>
      <c r="JIL506" s="259"/>
      <c r="JIM506" s="259"/>
      <c r="JIN506" s="259"/>
      <c r="JIO506" s="259"/>
      <c r="JIP506" s="259"/>
      <c r="JIQ506" s="259"/>
      <c r="JIR506" s="259"/>
      <c r="JIS506" s="259"/>
      <c r="JIT506" s="259"/>
      <c r="JIU506" s="259"/>
      <c r="JIV506" s="259"/>
      <c r="JIW506" s="259"/>
      <c r="JIX506" s="259"/>
      <c r="JIY506" s="259"/>
      <c r="JIZ506" s="259"/>
      <c r="JJA506" s="259"/>
      <c r="JJB506" s="259"/>
      <c r="JJC506" s="259"/>
      <c r="JJD506" s="259"/>
      <c r="JJE506" s="259"/>
      <c r="JJF506" s="259"/>
      <c r="JJG506" s="259"/>
      <c r="JJH506" s="259"/>
      <c r="JJI506" s="259"/>
      <c r="JJJ506" s="259"/>
      <c r="JJK506" s="259"/>
      <c r="JJL506" s="259"/>
      <c r="JJM506" s="259"/>
      <c r="JJN506" s="259"/>
      <c r="JJO506" s="259"/>
      <c r="JJP506" s="259"/>
      <c r="JJQ506" s="259"/>
      <c r="JJR506" s="259"/>
      <c r="JJS506" s="259"/>
      <c r="JJT506" s="259"/>
      <c r="JJU506" s="259"/>
      <c r="JJV506" s="259"/>
      <c r="JJW506" s="259"/>
      <c r="JJX506" s="259"/>
      <c r="JJY506" s="259"/>
      <c r="JJZ506" s="259"/>
      <c r="JKA506" s="259"/>
      <c r="JKB506" s="259"/>
      <c r="JKC506" s="259"/>
      <c r="JKD506" s="259"/>
      <c r="JKE506" s="259"/>
      <c r="JKF506" s="259"/>
      <c r="JKG506" s="259"/>
      <c r="JKH506" s="259"/>
      <c r="JKI506" s="259"/>
      <c r="JKJ506" s="259"/>
      <c r="JKK506" s="259"/>
      <c r="JKL506" s="259"/>
      <c r="JKM506" s="259"/>
      <c r="JKN506" s="259"/>
      <c r="JKO506" s="259"/>
      <c r="JKP506" s="259"/>
      <c r="JKQ506" s="259"/>
      <c r="JKR506" s="259"/>
      <c r="JKS506" s="259"/>
      <c r="JKT506" s="259"/>
      <c r="JKU506" s="259"/>
      <c r="JKV506" s="259"/>
      <c r="JKW506" s="259"/>
      <c r="JKX506" s="259"/>
      <c r="JKY506" s="259"/>
      <c r="JKZ506" s="259"/>
      <c r="JLA506" s="259"/>
      <c r="JLB506" s="259"/>
      <c r="JLC506" s="259"/>
      <c r="JLD506" s="259"/>
      <c r="JLE506" s="259"/>
      <c r="JLF506" s="259"/>
      <c r="JLG506" s="259"/>
      <c r="JLH506" s="259"/>
      <c r="JLI506" s="259"/>
      <c r="JLJ506" s="259"/>
      <c r="JLK506" s="259"/>
      <c r="JLL506" s="259"/>
      <c r="JLM506" s="259"/>
      <c r="JLN506" s="259"/>
      <c r="JLO506" s="259"/>
      <c r="JLP506" s="259"/>
      <c r="JLQ506" s="259"/>
      <c r="JLR506" s="259"/>
      <c r="JLS506" s="259"/>
      <c r="JLT506" s="259"/>
      <c r="JLU506" s="259"/>
      <c r="JLV506" s="259"/>
      <c r="JLW506" s="259"/>
      <c r="JLX506" s="259"/>
      <c r="JLY506" s="259"/>
      <c r="JLZ506" s="259"/>
      <c r="JMA506" s="259"/>
      <c r="JMB506" s="259"/>
      <c r="JMC506" s="259"/>
      <c r="JMD506" s="259"/>
      <c r="JME506" s="259"/>
      <c r="JMF506" s="259"/>
      <c r="JMG506" s="259"/>
      <c r="JMH506" s="259"/>
      <c r="JMI506" s="259"/>
      <c r="JMJ506" s="259"/>
      <c r="JMK506" s="259"/>
      <c r="JML506" s="259"/>
      <c r="JMM506" s="259"/>
      <c r="JMN506" s="259"/>
      <c r="JMO506" s="259"/>
      <c r="JMP506" s="259"/>
      <c r="JMQ506" s="259"/>
      <c r="JMR506" s="259"/>
      <c r="JMS506" s="259"/>
      <c r="JMT506" s="259"/>
      <c r="JMU506" s="259"/>
      <c r="JMV506" s="259"/>
      <c r="JMW506" s="259"/>
      <c r="JMX506" s="259"/>
      <c r="JMY506" s="259"/>
      <c r="JMZ506" s="259"/>
      <c r="JNA506" s="259"/>
      <c r="JNB506" s="259"/>
      <c r="JNC506" s="259"/>
      <c r="JND506" s="259"/>
      <c r="JNE506" s="259"/>
      <c r="JNF506" s="259"/>
      <c r="JNG506" s="259"/>
      <c r="JNH506" s="259"/>
      <c r="JNI506" s="259"/>
      <c r="JNJ506" s="259"/>
      <c r="JNK506" s="259"/>
      <c r="JNL506" s="259"/>
      <c r="JNM506" s="259"/>
      <c r="JNN506" s="259"/>
      <c r="JNO506" s="259"/>
      <c r="JNP506" s="259"/>
      <c r="JNQ506" s="259"/>
      <c r="JNR506" s="259"/>
      <c r="JNS506" s="259"/>
      <c r="JNT506" s="259"/>
      <c r="JNU506" s="259"/>
      <c r="JNV506" s="259"/>
      <c r="JNW506" s="259"/>
      <c r="JNX506" s="259"/>
      <c r="JNY506" s="259"/>
      <c r="JNZ506" s="259"/>
      <c r="JOA506" s="259"/>
      <c r="JOB506" s="259"/>
      <c r="JOC506" s="259"/>
      <c r="JOD506" s="259"/>
      <c r="JOE506" s="259"/>
      <c r="JOF506" s="259"/>
      <c r="JOG506" s="259"/>
      <c r="JOH506" s="259"/>
      <c r="JOI506" s="259"/>
      <c r="JOJ506" s="259"/>
      <c r="JOK506" s="259"/>
      <c r="JOL506" s="259"/>
      <c r="JOM506" s="259"/>
      <c r="JON506" s="259"/>
      <c r="JOO506" s="259"/>
      <c r="JOP506" s="259"/>
      <c r="JOQ506" s="259"/>
      <c r="JOR506" s="259"/>
      <c r="JOS506" s="259"/>
      <c r="JOT506" s="259"/>
      <c r="JOU506" s="259"/>
      <c r="JOV506" s="259"/>
      <c r="JOW506" s="259"/>
      <c r="JOX506" s="259"/>
      <c r="JOY506" s="259"/>
      <c r="JOZ506" s="259"/>
      <c r="JPA506" s="259"/>
      <c r="JPB506" s="259"/>
      <c r="JPC506" s="259"/>
      <c r="JPD506" s="259"/>
      <c r="JPE506" s="259"/>
      <c r="JPF506" s="259"/>
      <c r="JPG506" s="259"/>
      <c r="JPH506" s="259"/>
      <c r="JPI506" s="259"/>
      <c r="JPJ506" s="259"/>
      <c r="JPK506" s="259"/>
      <c r="JPL506" s="259"/>
      <c r="JPM506" s="259"/>
      <c r="JPN506" s="259"/>
      <c r="JPO506" s="259"/>
      <c r="JPP506" s="259"/>
      <c r="JPQ506" s="259"/>
      <c r="JPR506" s="259"/>
      <c r="JPS506" s="259"/>
      <c r="JPT506" s="259"/>
      <c r="JPU506" s="259"/>
      <c r="JPV506" s="259"/>
      <c r="JPW506" s="259"/>
      <c r="JPX506" s="259"/>
      <c r="JPY506" s="259"/>
      <c r="JPZ506" s="259"/>
      <c r="JQA506" s="259"/>
      <c r="JQB506" s="259"/>
      <c r="JQC506" s="259"/>
      <c r="JQD506" s="259"/>
      <c r="JQE506" s="259"/>
      <c r="JQF506" s="259"/>
      <c r="JQG506" s="259"/>
      <c r="JQH506" s="259"/>
      <c r="JQI506" s="259"/>
      <c r="JQJ506" s="259"/>
      <c r="JQK506" s="259"/>
      <c r="JQL506" s="259"/>
      <c r="JQM506" s="259"/>
      <c r="JQN506" s="259"/>
      <c r="JQO506" s="259"/>
      <c r="JQP506" s="259"/>
      <c r="JQQ506" s="259"/>
      <c r="JQR506" s="259"/>
      <c r="JQS506" s="259"/>
      <c r="JQT506" s="259"/>
      <c r="JQU506" s="259"/>
      <c r="JQV506" s="259"/>
      <c r="JQW506" s="259"/>
      <c r="JQX506" s="259"/>
      <c r="JQY506" s="259"/>
      <c r="JQZ506" s="259"/>
      <c r="JRA506" s="259"/>
      <c r="JRB506" s="259"/>
      <c r="JRC506" s="259"/>
      <c r="JRD506" s="259"/>
      <c r="JRE506" s="259"/>
      <c r="JRF506" s="259"/>
      <c r="JRG506" s="259"/>
      <c r="JRH506" s="259"/>
      <c r="JRI506" s="259"/>
      <c r="JRJ506" s="259"/>
      <c r="JRK506" s="259"/>
      <c r="JRL506" s="259"/>
      <c r="JRM506" s="259"/>
      <c r="JRN506" s="259"/>
      <c r="JRO506" s="259"/>
      <c r="JRP506" s="259"/>
      <c r="JRQ506" s="259"/>
      <c r="JRR506" s="259"/>
      <c r="JRS506" s="259"/>
      <c r="JRT506" s="259"/>
      <c r="JRU506" s="259"/>
      <c r="JRV506" s="259"/>
      <c r="JRW506" s="259"/>
      <c r="JRX506" s="259"/>
      <c r="JRY506" s="259"/>
      <c r="JRZ506" s="259"/>
      <c r="JSA506" s="259"/>
      <c r="JSB506" s="259"/>
      <c r="JSC506" s="259"/>
      <c r="JSD506" s="259"/>
      <c r="JSE506" s="259"/>
      <c r="JSF506" s="259"/>
      <c r="JSG506" s="259"/>
      <c r="JSH506" s="259"/>
      <c r="JSI506" s="259"/>
      <c r="JSJ506" s="259"/>
      <c r="JSK506" s="259"/>
      <c r="JSL506" s="259"/>
      <c r="JSM506" s="259"/>
      <c r="JSN506" s="259"/>
      <c r="JSO506" s="259"/>
      <c r="JSP506" s="259"/>
      <c r="JSQ506" s="259"/>
      <c r="JSR506" s="259"/>
      <c r="JSS506" s="259"/>
      <c r="JST506" s="259"/>
      <c r="JSU506" s="259"/>
      <c r="JSV506" s="259"/>
      <c r="JSW506" s="259"/>
      <c r="JSX506" s="259"/>
      <c r="JSY506" s="259"/>
      <c r="JSZ506" s="259"/>
      <c r="JTA506" s="259"/>
      <c r="JTB506" s="259"/>
      <c r="JTC506" s="259"/>
      <c r="JTD506" s="259"/>
      <c r="JTE506" s="259"/>
      <c r="JTF506" s="259"/>
      <c r="JTG506" s="259"/>
      <c r="JTH506" s="259"/>
      <c r="JTI506" s="259"/>
      <c r="JTJ506" s="259"/>
      <c r="JTK506" s="259"/>
      <c r="JTL506" s="259"/>
      <c r="JTM506" s="259"/>
      <c r="JTN506" s="259"/>
      <c r="JTO506" s="259"/>
      <c r="JTP506" s="259"/>
      <c r="JTQ506" s="259"/>
      <c r="JTR506" s="259"/>
      <c r="JTS506" s="259"/>
      <c r="JTT506" s="259"/>
      <c r="JTU506" s="259"/>
      <c r="JTV506" s="259"/>
      <c r="JTW506" s="259"/>
      <c r="JTX506" s="259"/>
      <c r="JTY506" s="259"/>
      <c r="JTZ506" s="259"/>
      <c r="JUA506" s="259"/>
      <c r="JUB506" s="259"/>
      <c r="JUC506" s="259"/>
      <c r="JUD506" s="259"/>
      <c r="JUE506" s="259"/>
      <c r="JUF506" s="259"/>
      <c r="JUG506" s="259"/>
      <c r="JUH506" s="259"/>
      <c r="JUI506" s="259"/>
      <c r="JUJ506" s="259"/>
      <c r="JUK506" s="259"/>
      <c r="JUL506" s="259"/>
      <c r="JUM506" s="259"/>
      <c r="JUN506" s="259"/>
      <c r="JUO506" s="259"/>
      <c r="JUP506" s="259"/>
      <c r="JUQ506" s="259"/>
      <c r="JUR506" s="259"/>
      <c r="JUS506" s="259"/>
      <c r="JUT506" s="259"/>
      <c r="JUU506" s="259"/>
      <c r="JUV506" s="259"/>
      <c r="JUW506" s="259"/>
      <c r="JUX506" s="259"/>
      <c r="JUY506" s="259"/>
      <c r="JUZ506" s="259"/>
      <c r="JVA506" s="259"/>
      <c r="JVB506" s="259"/>
      <c r="JVC506" s="259"/>
      <c r="JVD506" s="259"/>
      <c r="JVE506" s="259"/>
      <c r="JVF506" s="259"/>
      <c r="JVG506" s="259"/>
      <c r="JVH506" s="259"/>
      <c r="JVI506" s="259"/>
      <c r="JVJ506" s="259"/>
      <c r="JVK506" s="259"/>
      <c r="JVL506" s="259"/>
      <c r="JVM506" s="259"/>
      <c r="JVN506" s="259"/>
      <c r="JVO506" s="259"/>
      <c r="JVP506" s="259"/>
      <c r="JVQ506" s="259"/>
      <c r="JVR506" s="259"/>
      <c r="JVS506" s="259"/>
      <c r="JVT506" s="259"/>
      <c r="JVU506" s="259"/>
      <c r="JVV506" s="259"/>
      <c r="JVW506" s="259"/>
      <c r="JVX506" s="259"/>
      <c r="JVY506" s="259"/>
      <c r="JVZ506" s="259"/>
      <c r="JWA506" s="259"/>
      <c r="JWB506" s="259"/>
      <c r="JWC506" s="259"/>
      <c r="JWD506" s="259"/>
      <c r="JWE506" s="259"/>
      <c r="JWF506" s="259"/>
      <c r="JWG506" s="259"/>
      <c r="JWH506" s="259"/>
      <c r="JWI506" s="259"/>
      <c r="JWJ506" s="259"/>
      <c r="JWK506" s="259"/>
      <c r="JWL506" s="259"/>
      <c r="JWM506" s="259"/>
      <c r="JWN506" s="259"/>
      <c r="JWO506" s="259"/>
      <c r="JWP506" s="259"/>
      <c r="JWQ506" s="259"/>
      <c r="JWR506" s="259"/>
      <c r="JWS506" s="259"/>
      <c r="JWT506" s="259"/>
      <c r="JWU506" s="259"/>
      <c r="JWV506" s="259"/>
      <c r="JWW506" s="259"/>
      <c r="JWX506" s="259"/>
      <c r="JWY506" s="259"/>
      <c r="JWZ506" s="259"/>
      <c r="JXA506" s="259"/>
      <c r="JXB506" s="259"/>
      <c r="JXC506" s="259"/>
      <c r="JXD506" s="259"/>
      <c r="JXE506" s="259"/>
      <c r="JXF506" s="259"/>
      <c r="JXG506" s="259"/>
      <c r="JXH506" s="259"/>
      <c r="JXI506" s="259"/>
      <c r="JXJ506" s="259"/>
      <c r="JXK506" s="259"/>
      <c r="JXL506" s="259"/>
      <c r="JXM506" s="259"/>
      <c r="JXN506" s="259"/>
      <c r="JXO506" s="259"/>
      <c r="JXP506" s="259"/>
      <c r="JXQ506" s="259"/>
      <c r="JXR506" s="259"/>
      <c r="JXS506" s="259"/>
      <c r="JXT506" s="259"/>
      <c r="JXU506" s="259"/>
      <c r="JXV506" s="259"/>
      <c r="JXW506" s="259"/>
      <c r="JXX506" s="259"/>
      <c r="JXY506" s="259"/>
      <c r="JXZ506" s="259"/>
      <c r="JYA506" s="259"/>
      <c r="JYB506" s="259"/>
      <c r="JYC506" s="259"/>
      <c r="JYD506" s="259"/>
      <c r="JYE506" s="259"/>
      <c r="JYF506" s="259"/>
      <c r="JYG506" s="259"/>
      <c r="JYH506" s="259"/>
      <c r="JYI506" s="259"/>
      <c r="JYJ506" s="259"/>
      <c r="JYK506" s="259"/>
      <c r="JYL506" s="259"/>
      <c r="JYM506" s="259"/>
      <c r="JYN506" s="259"/>
      <c r="JYO506" s="259"/>
      <c r="JYP506" s="259"/>
      <c r="JYQ506" s="259"/>
      <c r="JYR506" s="259"/>
      <c r="JYS506" s="259"/>
      <c r="JYT506" s="259"/>
      <c r="JYU506" s="259"/>
      <c r="JYV506" s="259"/>
      <c r="JYW506" s="259"/>
      <c r="JYX506" s="259"/>
      <c r="JYY506" s="259"/>
      <c r="JYZ506" s="259"/>
      <c r="JZA506" s="259"/>
      <c r="JZB506" s="259"/>
      <c r="JZC506" s="259"/>
      <c r="JZD506" s="259"/>
      <c r="JZE506" s="259"/>
      <c r="JZF506" s="259"/>
      <c r="JZG506" s="259"/>
      <c r="JZH506" s="259"/>
      <c r="JZI506" s="259"/>
      <c r="JZJ506" s="259"/>
      <c r="JZK506" s="259"/>
      <c r="JZL506" s="259"/>
      <c r="JZM506" s="259"/>
      <c r="JZN506" s="259"/>
      <c r="JZO506" s="259"/>
      <c r="JZP506" s="259"/>
      <c r="JZQ506" s="259"/>
      <c r="JZR506" s="259"/>
      <c r="JZS506" s="259"/>
      <c r="JZT506" s="259"/>
      <c r="JZU506" s="259"/>
      <c r="JZV506" s="259"/>
      <c r="JZW506" s="259"/>
      <c r="JZX506" s="259"/>
      <c r="JZY506" s="259"/>
      <c r="JZZ506" s="259"/>
      <c r="KAA506" s="259"/>
      <c r="KAB506" s="259"/>
      <c r="KAC506" s="259"/>
      <c r="KAD506" s="259"/>
      <c r="KAE506" s="259"/>
      <c r="KAF506" s="259"/>
      <c r="KAG506" s="259"/>
      <c r="KAH506" s="259"/>
      <c r="KAI506" s="259"/>
      <c r="KAJ506" s="259"/>
      <c r="KAK506" s="259"/>
      <c r="KAL506" s="259"/>
      <c r="KAM506" s="259"/>
      <c r="KAN506" s="259"/>
      <c r="KAO506" s="259"/>
      <c r="KAP506" s="259"/>
      <c r="KAQ506" s="259"/>
      <c r="KAR506" s="259"/>
      <c r="KAS506" s="259"/>
      <c r="KAT506" s="259"/>
      <c r="KAU506" s="259"/>
      <c r="KAV506" s="259"/>
      <c r="KAW506" s="259"/>
      <c r="KAX506" s="259"/>
      <c r="KAY506" s="259"/>
      <c r="KAZ506" s="259"/>
      <c r="KBA506" s="259"/>
      <c r="KBB506" s="259"/>
      <c r="KBC506" s="259"/>
      <c r="KBD506" s="259"/>
      <c r="KBE506" s="259"/>
      <c r="KBF506" s="259"/>
      <c r="KBG506" s="259"/>
      <c r="KBH506" s="259"/>
      <c r="KBI506" s="259"/>
      <c r="KBJ506" s="259"/>
      <c r="KBK506" s="259"/>
      <c r="KBL506" s="259"/>
      <c r="KBM506" s="259"/>
      <c r="KBN506" s="259"/>
      <c r="KBO506" s="259"/>
      <c r="KBP506" s="259"/>
      <c r="KBQ506" s="259"/>
      <c r="KBR506" s="259"/>
      <c r="KBS506" s="259"/>
      <c r="KBT506" s="259"/>
      <c r="KBU506" s="259"/>
      <c r="KBV506" s="259"/>
      <c r="KBW506" s="259"/>
      <c r="KBX506" s="259"/>
      <c r="KBY506" s="259"/>
      <c r="KBZ506" s="259"/>
      <c r="KCA506" s="259"/>
      <c r="KCB506" s="259"/>
      <c r="KCC506" s="259"/>
      <c r="KCD506" s="259"/>
      <c r="KCE506" s="259"/>
      <c r="KCF506" s="259"/>
      <c r="KCG506" s="259"/>
      <c r="KCH506" s="259"/>
      <c r="KCI506" s="259"/>
      <c r="KCJ506" s="259"/>
      <c r="KCK506" s="259"/>
      <c r="KCL506" s="259"/>
      <c r="KCM506" s="259"/>
      <c r="KCN506" s="259"/>
      <c r="KCO506" s="259"/>
      <c r="KCP506" s="259"/>
      <c r="KCQ506" s="259"/>
      <c r="KCR506" s="259"/>
      <c r="KCS506" s="259"/>
      <c r="KCT506" s="259"/>
      <c r="KCU506" s="259"/>
      <c r="KCV506" s="259"/>
      <c r="KCW506" s="259"/>
      <c r="KCX506" s="259"/>
      <c r="KCY506" s="259"/>
      <c r="KCZ506" s="259"/>
      <c r="KDA506" s="259"/>
      <c r="KDB506" s="259"/>
      <c r="KDC506" s="259"/>
      <c r="KDD506" s="259"/>
      <c r="KDE506" s="259"/>
      <c r="KDF506" s="259"/>
      <c r="KDG506" s="259"/>
      <c r="KDH506" s="259"/>
      <c r="KDI506" s="259"/>
      <c r="KDJ506" s="259"/>
      <c r="KDK506" s="259"/>
      <c r="KDL506" s="259"/>
      <c r="KDM506" s="259"/>
      <c r="KDN506" s="259"/>
      <c r="KDO506" s="259"/>
      <c r="KDP506" s="259"/>
      <c r="KDQ506" s="259"/>
      <c r="KDR506" s="259"/>
      <c r="KDS506" s="259"/>
      <c r="KDT506" s="259"/>
      <c r="KDU506" s="259"/>
      <c r="KDV506" s="259"/>
      <c r="KDW506" s="259"/>
      <c r="KDX506" s="259"/>
      <c r="KDY506" s="259"/>
      <c r="KDZ506" s="259"/>
      <c r="KEA506" s="259"/>
      <c r="KEB506" s="259"/>
      <c r="KEC506" s="259"/>
      <c r="KED506" s="259"/>
      <c r="KEE506" s="259"/>
      <c r="KEF506" s="259"/>
      <c r="KEG506" s="259"/>
      <c r="KEH506" s="259"/>
      <c r="KEI506" s="259"/>
      <c r="KEJ506" s="259"/>
      <c r="KEK506" s="259"/>
      <c r="KEL506" s="259"/>
      <c r="KEM506" s="259"/>
      <c r="KEN506" s="259"/>
      <c r="KEO506" s="259"/>
      <c r="KEP506" s="259"/>
      <c r="KEQ506" s="259"/>
      <c r="KER506" s="259"/>
      <c r="KES506" s="259"/>
      <c r="KET506" s="259"/>
      <c r="KEU506" s="259"/>
      <c r="KEV506" s="259"/>
      <c r="KEW506" s="259"/>
      <c r="KEX506" s="259"/>
      <c r="KEY506" s="259"/>
      <c r="KEZ506" s="259"/>
      <c r="KFA506" s="259"/>
      <c r="KFB506" s="259"/>
      <c r="KFC506" s="259"/>
      <c r="KFD506" s="259"/>
      <c r="KFE506" s="259"/>
      <c r="KFF506" s="259"/>
      <c r="KFG506" s="259"/>
      <c r="KFH506" s="259"/>
      <c r="KFI506" s="259"/>
      <c r="KFJ506" s="259"/>
      <c r="KFK506" s="259"/>
      <c r="KFL506" s="259"/>
      <c r="KFM506" s="259"/>
      <c r="KFN506" s="259"/>
      <c r="KFO506" s="259"/>
      <c r="KFP506" s="259"/>
      <c r="KFQ506" s="259"/>
      <c r="KFR506" s="259"/>
      <c r="KFS506" s="259"/>
      <c r="KFT506" s="259"/>
      <c r="KFU506" s="259"/>
      <c r="KFV506" s="259"/>
      <c r="KFW506" s="259"/>
      <c r="KFX506" s="259"/>
      <c r="KFY506" s="259"/>
      <c r="KFZ506" s="259"/>
      <c r="KGA506" s="259"/>
      <c r="KGB506" s="259"/>
      <c r="KGC506" s="259"/>
      <c r="KGD506" s="259"/>
      <c r="KGE506" s="259"/>
      <c r="KGF506" s="259"/>
      <c r="KGG506" s="259"/>
      <c r="KGH506" s="259"/>
      <c r="KGI506" s="259"/>
      <c r="KGJ506" s="259"/>
      <c r="KGK506" s="259"/>
      <c r="KGL506" s="259"/>
      <c r="KGM506" s="259"/>
      <c r="KGN506" s="259"/>
      <c r="KGO506" s="259"/>
      <c r="KGP506" s="259"/>
      <c r="KGQ506" s="259"/>
      <c r="KGR506" s="259"/>
      <c r="KGS506" s="259"/>
      <c r="KGT506" s="259"/>
      <c r="KGU506" s="259"/>
      <c r="KGV506" s="259"/>
      <c r="KGW506" s="259"/>
      <c r="KGX506" s="259"/>
      <c r="KGY506" s="259"/>
      <c r="KGZ506" s="259"/>
      <c r="KHA506" s="259"/>
      <c r="KHB506" s="259"/>
      <c r="KHC506" s="259"/>
      <c r="KHD506" s="259"/>
      <c r="KHE506" s="259"/>
      <c r="KHF506" s="259"/>
      <c r="KHG506" s="259"/>
      <c r="KHH506" s="259"/>
      <c r="KHI506" s="259"/>
      <c r="KHJ506" s="259"/>
      <c r="KHK506" s="259"/>
      <c r="KHL506" s="259"/>
      <c r="KHM506" s="259"/>
      <c r="KHN506" s="259"/>
      <c r="KHO506" s="259"/>
      <c r="KHP506" s="259"/>
      <c r="KHQ506" s="259"/>
      <c r="KHR506" s="259"/>
      <c r="KHS506" s="259"/>
      <c r="KHT506" s="259"/>
      <c r="KHU506" s="259"/>
      <c r="KHV506" s="259"/>
      <c r="KHW506" s="259"/>
      <c r="KHX506" s="259"/>
      <c r="KHY506" s="259"/>
      <c r="KHZ506" s="259"/>
      <c r="KIA506" s="259"/>
      <c r="KIB506" s="259"/>
      <c r="KIC506" s="259"/>
      <c r="KID506" s="259"/>
      <c r="KIE506" s="259"/>
      <c r="KIF506" s="259"/>
      <c r="KIG506" s="259"/>
      <c r="KIH506" s="259"/>
      <c r="KII506" s="259"/>
      <c r="KIJ506" s="259"/>
      <c r="KIK506" s="259"/>
      <c r="KIL506" s="259"/>
      <c r="KIM506" s="259"/>
      <c r="KIN506" s="259"/>
      <c r="KIO506" s="259"/>
      <c r="KIP506" s="259"/>
      <c r="KIQ506" s="259"/>
      <c r="KIR506" s="259"/>
      <c r="KIS506" s="259"/>
      <c r="KIT506" s="259"/>
      <c r="KIU506" s="259"/>
      <c r="KIV506" s="259"/>
      <c r="KIW506" s="259"/>
      <c r="KIX506" s="259"/>
      <c r="KIY506" s="259"/>
      <c r="KIZ506" s="259"/>
      <c r="KJA506" s="259"/>
      <c r="KJB506" s="259"/>
      <c r="KJC506" s="259"/>
      <c r="KJD506" s="259"/>
      <c r="KJE506" s="259"/>
      <c r="KJF506" s="259"/>
      <c r="KJG506" s="259"/>
      <c r="KJH506" s="259"/>
      <c r="KJI506" s="259"/>
      <c r="KJJ506" s="259"/>
      <c r="KJK506" s="259"/>
      <c r="KJL506" s="259"/>
      <c r="KJM506" s="259"/>
      <c r="KJN506" s="259"/>
      <c r="KJO506" s="259"/>
      <c r="KJP506" s="259"/>
      <c r="KJQ506" s="259"/>
      <c r="KJR506" s="259"/>
      <c r="KJS506" s="259"/>
      <c r="KJT506" s="259"/>
      <c r="KJU506" s="259"/>
      <c r="KJV506" s="259"/>
      <c r="KJW506" s="259"/>
      <c r="KJX506" s="259"/>
      <c r="KJY506" s="259"/>
      <c r="KJZ506" s="259"/>
      <c r="KKA506" s="259"/>
      <c r="KKB506" s="259"/>
      <c r="KKC506" s="259"/>
      <c r="KKD506" s="259"/>
      <c r="KKE506" s="259"/>
      <c r="KKF506" s="259"/>
      <c r="KKG506" s="259"/>
      <c r="KKH506" s="259"/>
      <c r="KKI506" s="259"/>
      <c r="KKJ506" s="259"/>
      <c r="KKK506" s="259"/>
      <c r="KKL506" s="259"/>
      <c r="KKM506" s="259"/>
      <c r="KKN506" s="259"/>
      <c r="KKO506" s="259"/>
      <c r="KKP506" s="259"/>
      <c r="KKQ506" s="259"/>
      <c r="KKR506" s="259"/>
      <c r="KKS506" s="259"/>
      <c r="KKT506" s="259"/>
      <c r="KKU506" s="259"/>
      <c r="KKV506" s="259"/>
      <c r="KKW506" s="259"/>
      <c r="KKX506" s="259"/>
      <c r="KKY506" s="259"/>
      <c r="KKZ506" s="259"/>
      <c r="KLA506" s="259"/>
      <c r="KLB506" s="259"/>
      <c r="KLC506" s="259"/>
      <c r="KLD506" s="259"/>
      <c r="KLE506" s="259"/>
      <c r="KLF506" s="259"/>
      <c r="KLG506" s="259"/>
      <c r="KLH506" s="259"/>
      <c r="KLI506" s="259"/>
      <c r="KLJ506" s="259"/>
      <c r="KLK506" s="259"/>
      <c r="KLL506" s="259"/>
      <c r="KLM506" s="259"/>
      <c r="KLN506" s="259"/>
      <c r="KLO506" s="259"/>
      <c r="KLP506" s="259"/>
      <c r="KLQ506" s="259"/>
      <c r="KLR506" s="259"/>
      <c r="KLS506" s="259"/>
      <c r="KLT506" s="259"/>
      <c r="KLU506" s="259"/>
      <c r="KLV506" s="259"/>
      <c r="KLW506" s="259"/>
      <c r="KLX506" s="259"/>
      <c r="KLY506" s="259"/>
      <c r="KLZ506" s="259"/>
      <c r="KMA506" s="259"/>
      <c r="KMB506" s="259"/>
      <c r="KMC506" s="259"/>
      <c r="KMD506" s="259"/>
      <c r="KME506" s="259"/>
      <c r="KMF506" s="259"/>
      <c r="KMG506" s="259"/>
      <c r="KMH506" s="259"/>
      <c r="KMI506" s="259"/>
      <c r="KMJ506" s="259"/>
      <c r="KMK506" s="259"/>
      <c r="KML506" s="259"/>
      <c r="KMM506" s="259"/>
      <c r="KMN506" s="259"/>
      <c r="KMO506" s="259"/>
      <c r="KMP506" s="259"/>
      <c r="KMQ506" s="259"/>
      <c r="KMR506" s="259"/>
      <c r="KMS506" s="259"/>
      <c r="KMT506" s="259"/>
      <c r="KMU506" s="259"/>
      <c r="KMV506" s="259"/>
      <c r="KMW506" s="259"/>
      <c r="KMX506" s="259"/>
      <c r="KMY506" s="259"/>
      <c r="KMZ506" s="259"/>
      <c r="KNA506" s="259"/>
      <c r="KNB506" s="259"/>
      <c r="KNC506" s="259"/>
      <c r="KND506" s="259"/>
      <c r="KNE506" s="259"/>
      <c r="KNF506" s="259"/>
      <c r="KNG506" s="259"/>
      <c r="KNH506" s="259"/>
      <c r="KNI506" s="259"/>
      <c r="KNJ506" s="259"/>
      <c r="KNK506" s="259"/>
      <c r="KNL506" s="259"/>
      <c r="KNM506" s="259"/>
      <c r="KNN506" s="259"/>
      <c r="KNO506" s="259"/>
      <c r="KNP506" s="259"/>
      <c r="KNQ506" s="259"/>
      <c r="KNR506" s="259"/>
      <c r="KNS506" s="259"/>
      <c r="KNT506" s="259"/>
      <c r="KNU506" s="259"/>
      <c r="KNV506" s="259"/>
      <c r="KNW506" s="259"/>
      <c r="KNX506" s="259"/>
      <c r="KNY506" s="259"/>
      <c r="KNZ506" s="259"/>
      <c r="KOA506" s="259"/>
      <c r="KOB506" s="259"/>
      <c r="KOC506" s="259"/>
      <c r="KOD506" s="259"/>
      <c r="KOE506" s="259"/>
      <c r="KOF506" s="259"/>
      <c r="KOG506" s="259"/>
      <c r="KOH506" s="259"/>
      <c r="KOI506" s="259"/>
      <c r="KOJ506" s="259"/>
      <c r="KOK506" s="259"/>
      <c r="KOL506" s="259"/>
      <c r="KOM506" s="259"/>
      <c r="KON506" s="259"/>
      <c r="KOO506" s="259"/>
      <c r="KOP506" s="259"/>
      <c r="KOQ506" s="259"/>
      <c r="KOR506" s="259"/>
      <c r="KOS506" s="259"/>
      <c r="KOT506" s="259"/>
      <c r="KOU506" s="259"/>
      <c r="KOV506" s="259"/>
      <c r="KOW506" s="259"/>
      <c r="KOX506" s="259"/>
      <c r="KOY506" s="259"/>
      <c r="KOZ506" s="259"/>
      <c r="KPA506" s="259"/>
      <c r="KPB506" s="259"/>
      <c r="KPC506" s="259"/>
      <c r="KPD506" s="259"/>
      <c r="KPE506" s="259"/>
      <c r="KPF506" s="259"/>
      <c r="KPG506" s="259"/>
      <c r="KPH506" s="259"/>
      <c r="KPI506" s="259"/>
      <c r="KPJ506" s="259"/>
      <c r="KPK506" s="259"/>
      <c r="KPL506" s="259"/>
      <c r="KPM506" s="259"/>
      <c r="KPN506" s="259"/>
      <c r="KPO506" s="259"/>
      <c r="KPP506" s="259"/>
      <c r="KPQ506" s="259"/>
      <c r="KPR506" s="259"/>
      <c r="KPS506" s="259"/>
      <c r="KPT506" s="259"/>
      <c r="KPU506" s="259"/>
      <c r="KPV506" s="259"/>
      <c r="KPW506" s="259"/>
      <c r="KPX506" s="259"/>
      <c r="KPY506" s="259"/>
      <c r="KPZ506" s="259"/>
      <c r="KQA506" s="259"/>
      <c r="KQB506" s="259"/>
      <c r="KQC506" s="259"/>
      <c r="KQD506" s="259"/>
      <c r="KQE506" s="259"/>
      <c r="KQF506" s="259"/>
      <c r="KQG506" s="259"/>
      <c r="KQH506" s="259"/>
      <c r="KQI506" s="259"/>
      <c r="KQJ506" s="259"/>
      <c r="KQK506" s="259"/>
      <c r="KQL506" s="259"/>
      <c r="KQM506" s="259"/>
      <c r="KQN506" s="259"/>
      <c r="KQO506" s="259"/>
      <c r="KQP506" s="259"/>
      <c r="KQQ506" s="259"/>
      <c r="KQR506" s="259"/>
      <c r="KQS506" s="259"/>
      <c r="KQT506" s="259"/>
      <c r="KQU506" s="259"/>
      <c r="KQV506" s="259"/>
      <c r="KQW506" s="259"/>
      <c r="KQX506" s="259"/>
      <c r="KQY506" s="259"/>
      <c r="KQZ506" s="259"/>
      <c r="KRA506" s="259"/>
      <c r="KRB506" s="259"/>
      <c r="KRC506" s="259"/>
      <c r="KRD506" s="259"/>
      <c r="KRE506" s="259"/>
      <c r="KRF506" s="259"/>
      <c r="KRG506" s="259"/>
      <c r="KRH506" s="259"/>
      <c r="KRI506" s="259"/>
      <c r="KRJ506" s="259"/>
      <c r="KRK506" s="259"/>
      <c r="KRL506" s="259"/>
      <c r="KRM506" s="259"/>
      <c r="KRN506" s="259"/>
      <c r="KRO506" s="259"/>
      <c r="KRP506" s="259"/>
      <c r="KRQ506" s="259"/>
      <c r="KRR506" s="259"/>
      <c r="KRS506" s="259"/>
      <c r="KRT506" s="259"/>
      <c r="KRU506" s="259"/>
      <c r="KRV506" s="259"/>
      <c r="KRW506" s="259"/>
      <c r="KRX506" s="259"/>
      <c r="KRY506" s="259"/>
      <c r="KRZ506" s="259"/>
      <c r="KSA506" s="259"/>
      <c r="KSB506" s="259"/>
      <c r="KSC506" s="259"/>
      <c r="KSD506" s="259"/>
      <c r="KSE506" s="259"/>
      <c r="KSF506" s="259"/>
      <c r="KSG506" s="259"/>
      <c r="KSH506" s="259"/>
      <c r="KSI506" s="259"/>
      <c r="KSJ506" s="259"/>
      <c r="KSK506" s="259"/>
      <c r="KSL506" s="259"/>
      <c r="KSM506" s="259"/>
      <c r="KSN506" s="259"/>
      <c r="KSO506" s="259"/>
      <c r="KSP506" s="259"/>
      <c r="KSQ506" s="259"/>
      <c r="KSR506" s="259"/>
      <c r="KSS506" s="259"/>
      <c r="KST506" s="259"/>
      <c r="KSU506" s="259"/>
      <c r="KSV506" s="259"/>
      <c r="KSW506" s="259"/>
      <c r="KSX506" s="259"/>
      <c r="KSY506" s="259"/>
      <c r="KSZ506" s="259"/>
      <c r="KTA506" s="259"/>
      <c r="KTB506" s="259"/>
      <c r="KTC506" s="259"/>
      <c r="KTD506" s="259"/>
      <c r="KTE506" s="259"/>
      <c r="KTF506" s="259"/>
      <c r="KTG506" s="259"/>
      <c r="KTH506" s="259"/>
      <c r="KTI506" s="259"/>
      <c r="KTJ506" s="259"/>
      <c r="KTK506" s="259"/>
      <c r="KTL506" s="259"/>
      <c r="KTM506" s="259"/>
      <c r="KTN506" s="259"/>
      <c r="KTO506" s="259"/>
      <c r="KTP506" s="259"/>
      <c r="KTQ506" s="259"/>
      <c r="KTR506" s="259"/>
      <c r="KTS506" s="259"/>
      <c r="KTT506" s="259"/>
      <c r="KTU506" s="259"/>
      <c r="KTV506" s="259"/>
      <c r="KTW506" s="259"/>
      <c r="KTX506" s="259"/>
      <c r="KTY506" s="259"/>
      <c r="KTZ506" s="259"/>
      <c r="KUA506" s="259"/>
      <c r="KUB506" s="259"/>
      <c r="KUC506" s="259"/>
      <c r="KUD506" s="259"/>
      <c r="KUE506" s="259"/>
      <c r="KUF506" s="259"/>
      <c r="KUG506" s="259"/>
      <c r="KUH506" s="259"/>
      <c r="KUI506" s="259"/>
      <c r="KUJ506" s="259"/>
      <c r="KUK506" s="259"/>
      <c r="KUL506" s="259"/>
      <c r="KUM506" s="259"/>
      <c r="KUN506" s="259"/>
      <c r="KUO506" s="259"/>
      <c r="KUP506" s="259"/>
      <c r="KUQ506" s="259"/>
      <c r="KUR506" s="259"/>
      <c r="KUS506" s="259"/>
      <c r="KUT506" s="259"/>
      <c r="KUU506" s="259"/>
      <c r="KUV506" s="259"/>
      <c r="KUW506" s="259"/>
      <c r="KUX506" s="259"/>
      <c r="KUY506" s="259"/>
      <c r="KUZ506" s="259"/>
      <c r="KVA506" s="259"/>
      <c r="KVB506" s="259"/>
      <c r="KVC506" s="259"/>
      <c r="KVD506" s="259"/>
      <c r="KVE506" s="259"/>
      <c r="KVF506" s="259"/>
      <c r="KVG506" s="259"/>
      <c r="KVH506" s="259"/>
      <c r="KVI506" s="259"/>
      <c r="KVJ506" s="259"/>
      <c r="KVK506" s="259"/>
      <c r="KVL506" s="259"/>
      <c r="KVM506" s="259"/>
      <c r="KVN506" s="259"/>
      <c r="KVO506" s="259"/>
      <c r="KVP506" s="259"/>
      <c r="KVQ506" s="259"/>
      <c r="KVR506" s="259"/>
      <c r="KVS506" s="259"/>
      <c r="KVT506" s="259"/>
      <c r="KVU506" s="259"/>
      <c r="KVV506" s="259"/>
      <c r="KVW506" s="259"/>
      <c r="KVX506" s="259"/>
      <c r="KVY506" s="259"/>
      <c r="KVZ506" s="259"/>
      <c r="KWA506" s="259"/>
      <c r="KWB506" s="259"/>
      <c r="KWC506" s="259"/>
      <c r="KWD506" s="259"/>
      <c r="KWE506" s="259"/>
      <c r="KWF506" s="259"/>
      <c r="KWG506" s="259"/>
      <c r="KWH506" s="259"/>
      <c r="KWI506" s="259"/>
      <c r="KWJ506" s="259"/>
      <c r="KWK506" s="259"/>
      <c r="KWL506" s="259"/>
      <c r="KWM506" s="259"/>
      <c r="KWN506" s="259"/>
      <c r="KWO506" s="259"/>
      <c r="KWP506" s="259"/>
      <c r="KWQ506" s="259"/>
      <c r="KWR506" s="259"/>
      <c r="KWS506" s="259"/>
      <c r="KWT506" s="259"/>
      <c r="KWU506" s="259"/>
      <c r="KWV506" s="259"/>
      <c r="KWW506" s="259"/>
      <c r="KWX506" s="259"/>
      <c r="KWY506" s="259"/>
      <c r="KWZ506" s="259"/>
      <c r="KXA506" s="259"/>
      <c r="KXB506" s="259"/>
      <c r="KXC506" s="259"/>
      <c r="KXD506" s="259"/>
      <c r="KXE506" s="259"/>
      <c r="KXF506" s="259"/>
      <c r="KXG506" s="259"/>
      <c r="KXH506" s="259"/>
      <c r="KXI506" s="259"/>
      <c r="KXJ506" s="259"/>
      <c r="KXK506" s="259"/>
      <c r="KXL506" s="259"/>
      <c r="KXM506" s="259"/>
      <c r="KXN506" s="259"/>
      <c r="KXO506" s="259"/>
      <c r="KXP506" s="259"/>
      <c r="KXQ506" s="259"/>
      <c r="KXR506" s="259"/>
      <c r="KXS506" s="259"/>
      <c r="KXT506" s="259"/>
      <c r="KXU506" s="259"/>
      <c r="KXV506" s="259"/>
      <c r="KXW506" s="259"/>
      <c r="KXX506" s="259"/>
      <c r="KXY506" s="259"/>
      <c r="KXZ506" s="259"/>
      <c r="KYA506" s="259"/>
      <c r="KYB506" s="259"/>
      <c r="KYC506" s="259"/>
      <c r="KYD506" s="259"/>
      <c r="KYE506" s="259"/>
      <c r="KYF506" s="259"/>
      <c r="KYG506" s="259"/>
      <c r="KYH506" s="259"/>
      <c r="KYI506" s="259"/>
      <c r="KYJ506" s="259"/>
      <c r="KYK506" s="259"/>
      <c r="KYL506" s="259"/>
      <c r="KYM506" s="259"/>
      <c r="KYN506" s="259"/>
      <c r="KYO506" s="259"/>
      <c r="KYP506" s="259"/>
      <c r="KYQ506" s="259"/>
      <c r="KYR506" s="259"/>
      <c r="KYS506" s="259"/>
      <c r="KYT506" s="259"/>
      <c r="KYU506" s="259"/>
      <c r="KYV506" s="259"/>
      <c r="KYW506" s="259"/>
      <c r="KYX506" s="259"/>
      <c r="KYY506" s="259"/>
      <c r="KYZ506" s="259"/>
      <c r="KZA506" s="259"/>
      <c r="KZB506" s="259"/>
      <c r="KZC506" s="259"/>
      <c r="KZD506" s="259"/>
      <c r="KZE506" s="259"/>
      <c r="KZF506" s="259"/>
      <c r="KZG506" s="259"/>
      <c r="KZH506" s="259"/>
      <c r="KZI506" s="259"/>
      <c r="KZJ506" s="259"/>
      <c r="KZK506" s="259"/>
      <c r="KZL506" s="259"/>
      <c r="KZM506" s="259"/>
      <c r="KZN506" s="259"/>
      <c r="KZO506" s="259"/>
      <c r="KZP506" s="259"/>
      <c r="KZQ506" s="259"/>
      <c r="KZR506" s="259"/>
      <c r="KZS506" s="259"/>
      <c r="KZT506" s="259"/>
      <c r="KZU506" s="259"/>
      <c r="KZV506" s="259"/>
      <c r="KZW506" s="259"/>
      <c r="KZX506" s="259"/>
      <c r="KZY506" s="259"/>
      <c r="KZZ506" s="259"/>
      <c r="LAA506" s="259"/>
      <c r="LAB506" s="259"/>
      <c r="LAC506" s="259"/>
      <c r="LAD506" s="259"/>
      <c r="LAE506" s="259"/>
      <c r="LAF506" s="259"/>
      <c r="LAG506" s="259"/>
      <c r="LAH506" s="259"/>
      <c r="LAI506" s="259"/>
      <c r="LAJ506" s="259"/>
      <c r="LAK506" s="259"/>
      <c r="LAL506" s="259"/>
      <c r="LAM506" s="259"/>
      <c r="LAN506" s="259"/>
      <c r="LAO506" s="259"/>
      <c r="LAP506" s="259"/>
      <c r="LAQ506" s="259"/>
      <c r="LAR506" s="259"/>
      <c r="LAS506" s="259"/>
      <c r="LAT506" s="259"/>
      <c r="LAU506" s="259"/>
      <c r="LAV506" s="259"/>
      <c r="LAW506" s="259"/>
      <c r="LAX506" s="259"/>
      <c r="LAY506" s="259"/>
      <c r="LAZ506" s="259"/>
      <c r="LBA506" s="259"/>
      <c r="LBB506" s="259"/>
      <c r="LBC506" s="259"/>
      <c r="LBD506" s="259"/>
      <c r="LBE506" s="259"/>
      <c r="LBF506" s="259"/>
      <c r="LBG506" s="259"/>
      <c r="LBH506" s="259"/>
      <c r="LBI506" s="259"/>
      <c r="LBJ506" s="259"/>
      <c r="LBK506" s="259"/>
      <c r="LBL506" s="259"/>
      <c r="LBM506" s="259"/>
      <c r="LBN506" s="259"/>
      <c r="LBO506" s="259"/>
      <c r="LBP506" s="259"/>
      <c r="LBQ506" s="259"/>
      <c r="LBR506" s="259"/>
      <c r="LBS506" s="259"/>
      <c r="LBT506" s="259"/>
      <c r="LBU506" s="259"/>
      <c r="LBV506" s="259"/>
      <c r="LBW506" s="259"/>
      <c r="LBX506" s="259"/>
      <c r="LBY506" s="259"/>
      <c r="LBZ506" s="259"/>
      <c r="LCA506" s="259"/>
      <c r="LCB506" s="259"/>
      <c r="LCC506" s="259"/>
      <c r="LCD506" s="259"/>
      <c r="LCE506" s="259"/>
      <c r="LCF506" s="259"/>
      <c r="LCG506" s="259"/>
      <c r="LCH506" s="259"/>
      <c r="LCI506" s="259"/>
      <c r="LCJ506" s="259"/>
      <c r="LCK506" s="259"/>
      <c r="LCL506" s="259"/>
      <c r="LCM506" s="259"/>
      <c r="LCN506" s="259"/>
      <c r="LCO506" s="259"/>
      <c r="LCP506" s="259"/>
      <c r="LCQ506" s="259"/>
      <c r="LCR506" s="259"/>
      <c r="LCS506" s="259"/>
      <c r="LCT506" s="259"/>
      <c r="LCU506" s="259"/>
      <c r="LCV506" s="259"/>
      <c r="LCW506" s="259"/>
      <c r="LCX506" s="259"/>
      <c r="LCY506" s="259"/>
      <c r="LCZ506" s="259"/>
      <c r="LDA506" s="259"/>
      <c r="LDB506" s="259"/>
      <c r="LDC506" s="259"/>
      <c r="LDD506" s="259"/>
      <c r="LDE506" s="259"/>
      <c r="LDF506" s="259"/>
      <c r="LDG506" s="259"/>
      <c r="LDH506" s="259"/>
      <c r="LDI506" s="259"/>
      <c r="LDJ506" s="259"/>
      <c r="LDK506" s="259"/>
      <c r="LDL506" s="259"/>
      <c r="LDM506" s="259"/>
      <c r="LDN506" s="259"/>
      <c r="LDO506" s="259"/>
      <c r="LDP506" s="259"/>
      <c r="LDQ506" s="259"/>
      <c r="LDR506" s="259"/>
      <c r="LDS506" s="259"/>
      <c r="LDT506" s="259"/>
      <c r="LDU506" s="259"/>
      <c r="LDV506" s="259"/>
      <c r="LDW506" s="259"/>
      <c r="LDX506" s="259"/>
      <c r="LDY506" s="259"/>
      <c r="LDZ506" s="259"/>
      <c r="LEA506" s="259"/>
      <c r="LEB506" s="259"/>
      <c r="LEC506" s="259"/>
      <c r="LED506" s="259"/>
      <c r="LEE506" s="259"/>
      <c r="LEF506" s="259"/>
      <c r="LEG506" s="259"/>
      <c r="LEH506" s="259"/>
      <c r="LEI506" s="259"/>
      <c r="LEJ506" s="259"/>
      <c r="LEK506" s="259"/>
      <c r="LEL506" s="259"/>
      <c r="LEM506" s="259"/>
      <c r="LEN506" s="259"/>
      <c r="LEO506" s="259"/>
      <c r="LEP506" s="259"/>
      <c r="LEQ506" s="259"/>
      <c r="LER506" s="259"/>
      <c r="LES506" s="259"/>
      <c r="LET506" s="259"/>
      <c r="LEU506" s="259"/>
      <c r="LEV506" s="259"/>
      <c r="LEW506" s="259"/>
      <c r="LEX506" s="259"/>
      <c r="LEY506" s="259"/>
      <c r="LEZ506" s="259"/>
      <c r="LFA506" s="259"/>
      <c r="LFB506" s="259"/>
      <c r="LFC506" s="259"/>
      <c r="LFD506" s="259"/>
      <c r="LFE506" s="259"/>
      <c r="LFF506" s="259"/>
      <c r="LFG506" s="259"/>
      <c r="LFH506" s="259"/>
      <c r="LFI506" s="259"/>
      <c r="LFJ506" s="259"/>
      <c r="LFK506" s="259"/>
      <c r="LFL506" s="259"/>
      <c r="LFM506" s="259"/>
      <c r="LFN506" s="259"/>
      <c r="LFO506" s="259"/>
      <c r="LFP506" s="259"/>
      <c r="LFQ506" s="259"/>
      <c r="LFR506" s="259"/>
      <c r="LFS506" s="259"/>
      <c r="LFT506" s="259"/>
      <c r="LFU506" s="259"/>
      <c r="LFV506" s="259"/>
      <c r="LFW506" s="259"/>
      <c r="LFX506" s="259"/>
      <c r="LFY506" s="259"/>
      <c r="LFZ506" s="259"/>
      <c r="LGA506" s="259"/>
      <c r="LGB506" s="259"/>
      <c r="LGC506" s="259"/>
      <c r="LGD506" s="259"/>
      <c r="LGE506" s="259"/>
      <c r="LGF506" s="259"/>
      <c r="LGG506" s="259"/>
      <c r="LGH506" s="259"/>
      <c r="LGI506" s="259"/>
      <c r="LGJ506" s="259"/>
      <c r="LGK506" s="259"/>
      <c r="LGL506" s="259"/>
      <c r="LGM506" s="259"/>
      <c r="LGN506" s="259"/>
      <c r="LGO506" s="259"/>
      <c r="LGP506" s="259"/>
      <c r="LGQ506" s="259"/>
      <c r="LGR506" s="259"/>
      <c r="LGS506" s="259"/>
      <c r="LGT506" s="259"/>
      <c r="LGU506" s="259"/>
      <c r="LGV506" s="259"/>
      <c r="LGW506" s="259"/>
      <c r="LGX506" s="259"/>
      <c r="LGY506" s="259"/>
      <c r="LGZ506" s="259"/>
      <c r="LHA506" s="259"/>
      <c r="LHB506" s="259"/>
      <c r="LHC506" s="259"/>
      <c r="LHD506" s="259"/>
      <c r="LHE506" s="259"/>
      <c r="LHF506" s="259"/>
      <c r="LHG506" s="259"/>
      <c r="LHH506" s="259"/>
      <c r="LHI506" s="259"/>
      <c r="LHJ506" s="259"/>
      <c r="LHK506" s="259"/>
      <c r="LHL506" s="259"/>
      <c r="LHM506" s="259"/>
      <c r="LHN506" s="259"/>
      <c r="LHO506" s="259"/>
      <c r="LHP506" s="259"/>
      <c r="LHQ506" s="259"/>
      <c r="LHR506" s="259"/>
      <c r="LHS506" s="259"/>
      <c r="LHT506" s="259"/>
      <c r="LHU506" s="259"/>
      <c r="LHV506" s="259"/>
      <c r="LHW506" s="259"/>
      <c r="LHX506" s="259"/>
      <c r="LHY506" s="259"/>
      <c r="LHZ506" s="259"/>
      <c r="LIA506" s="259"/>
      <c r="LIB506" s="259"/>
      <c r="LIC506" s="259"/>
      <c r="LID506" s="259"/>
      <c r="LIE506" s="259"/>
      <c r="LIF506" s="259"/>
      <c r="LIG506" s="259"/>
      <c r="LIH506" s="259"/>
      <c r="LII506" s="259"/>
      <c r="LIJ506" s="259"/>
      <c r="LIK506" s="259"/>
      <c r="LIL506" s="259"/>
      <c r="LIM506" s="259"/>
      <c r="LIN506" s="259"/>
      <c r="LIO506" s="259"/>
      <c r="LIP506" s="259"/>
      <c r="LIQ506" s="259"/>
      <c r="LIR506" s="259"/>
      <c r="LIS506" s="259"/>
      <c r="LIT506" s="259"/>
      <c r="LIU506" s="259"/>
      <c r="LIV506" s="259"/>
      <c r="LIW506" s="259"/>
      <c r="LIX506" s="259"/>
      <c r="LIY506" s="259"/>
      <c r="LIZ506" s="259"/>
      <c r="LJA506" s="259"/>
      <c r="LJB506" s="259"/>
      <c r="LJC506" s="259"/>
      <c r="LJD506" s="259"/>
      <c r="LJE506" s="259"/>
      <c r="LJF506" s="259"/>
      <c r="LJG506" s="259"/>
      <c r="LJH506" s="259"/>
      <c r="LJI506" s="259"/>
      <c r="LJJ506" s="259"/>
      <c r="LJK506" s="259"/>
      <c r="LJL506" s="259"/>
      <c r="LJM506" s="259"/>
      <c r="LJN506" s="259"/>
      <c r="LJO506" s="259"/>
      <c r="LJP506" s="259"/>
      <c r="LJQ506" s="259"/>
      <c r="LJR506" s="259"/>
      <c r="LJS506" s="259"/>
      <c r="LJT506" s="259"/>
      <c r="LJU506" s="259"/>
      <c r="LJV506" s="259"/>
      <c r="LJW506" s="259"/>
      <c r="LJX506" s="259"/>
      <c r="LJY506" s="259"/>
      <c r="LJZ506" s="259"/>
      <c r="LKA506" s="259"/>
      <c r="LKB506" s="259"/>
      <c r="LKC506" s="259"/>
      <c r="LKD506" s="259"/>
      <c r="LKE506" s="259"/>
      <c r="LKF506" s="259"/>
      <c r="LKG506" s="259"/>
      <c r="LKH506" s="259"/>
      <c r="LKI506" s="259"/>
      <c r="LKJ506" s="259"/>
      <c r="LKK506" s="259"/>
      <c r="LKL506" s="259"/>
      <c r="LKM506" s="259"/>
      <c r="LKN506" s="259"/>
      <c r="LKO506" s="259"/>
      <c r="LKP506" s="259"/>
      <c r="LKQ506" s="259"/>
      <c r="LKR506" s="259"/>
      <c r="LKS506" s="259"/>
      <c r="LKT506" s="259"/>
      <c r="LKU506" s="259"/>
      <c r="LKV506" s="259"/>
      <c r="LKW506" s="259"/>
      <c r="LKX506" s="259"/>
      <c r="LKY506" s="259"/>
      <c r="LKZ506" s="259"/>
      <c r="LLA506" s="259"/>
      <c r="LLB506" s="259"/>
      <c r="LLC506" s="259"/>
      <c r="LLD506" s="259"/>
      <c r="LLE506" s="259"/>
      <c r="LLF506" s="259"/>
      <c r="LLG506" s="259"/>
      <c r="LLH506" s="259"/>
      <c r="LLI506" s="259"/>
      <c r="LLJ506" s="259"/>
      <c r="LLK506" s="259"/>
      <c r="LLL506" s="259"/>
      <c r="LLM506" s="259"/>
      <c r="LLN506" s="259"/>
      <c r="LLO506" s="259"/>
      <c r="LLP506" s="259"/>
      <c r="LLQ506" s="259"/>
      <c r="LLR506" s="259"/>
      <c r="LLS506" s="259"/>
      <c r="LLT506" s="259"/>
      <c r="LLU506" s="259"/>
      <c r="LLV506" s="259"/>
      <c r="LLW506" s="259"/>
      <c r="LLX506" s="259"/>
      <c r="LLY506" s="259"/>
      <c r="LLZ506" s="259"/>
      <c r="LMA506" s="259"/>
      <c r="LMB506" s="259"/>
      <c r="LMC506" s="259"/>
      <c r="LMD506" s="259"/>
      <c r="LME506" s="259"/>
      <c r="LMF506" s="259"/>
      <c r="LMG506" s="259"/>
      <c r="LMH506" s="259"/>
      <c r="LMI506" s="259"/>
      <c r="LMJ506" s="259"/>
      <c r="LMK506" s="259"/>
      <c r="LML506" s="259"/>
      <c r="LMM506" s="259"/>
      <c r="LMN506" s="259"/>
      <c r="LMO506" s="259"/>
      <c r="LMP506" s="259"/>
      <c r="LMQ506" s="259"/>
      <c r="LMR506" s="259"/>
      <c r="LMS506" s="259"/>
      <c r="LMT506" s="259"/>
      <c r="LMU506" s="259"/>
      <c r="LMV506" s="259"/>
      <c r="LMW506" s="259"/>
      <c r="LMX506" s="259"/>
      <c r="LMY506" s="259"/>
      <c r="LMZ506" s="259"/>
      <c r="LNA506" s="259"/>
      <c r="LNB506" s="259"/>
      <c r="LNC506" s="259"/>
      <c r="LND506" s="259"/>
      <c r="LNE506" s="259"/>
      <c r="LNF506" s="259"/>
      <c r="LNG506" s="259"/>
      <c r="LNH506" s="259"/>
      <c r="LNI506" s="259"/>
      <c r="LNJ506" s="259"/>
      <c r="LNK506" s="259"/>
      <c r="LNL506" s="259"/>
      <c r="LNM506" s="259"/>
      <c r="LNN506" s="259"/>
      <c r="LNO506" s="259"/>
      <c r="LNP506" s="259"/>
      <c r="LNQ506" s="259"/>
      <c r="LNR506" s="259"/>
      <c r="LNS506" s="259"/>
      <c r="LNT506" s="259"/>
      <c r="LNU506" s="259"/>
      <c r="LNV506" s="259"/>
      <c r="LNW506" s="259"/>
      <c r="LNX506" s="259"/>
      <c r="LNY506" s="259"/>
      <c r="LNZ506" s="259"/>
      <c r="LOA506" s="259"/>
      <c r="LOB506" s="259"/>
      <c r="LOC506" s="259"/>
      <c r="LOD506" s="259"/>
      <c r="LOE506" s="259"/>
      <c r="LOF506" s="259"/>
      <c r="LOG506" s="259"/>
      <c r="LOH506" s="259"/>
      <c r="LOI506" s="259"/>
      <c r="LOJ506" s="259"/>
      <c r="LOK506" s="259"/>
      <c r="LOL506" s="259"/>
      <c r="LOM506" s="259"/>
      <c r="LON506" s="259"/>
      <c r="LOO506" s="259"/>
      <c r="LOP506" s="259"/>
      <c r="LOQ506" s="259"/>
      <c r="LOR506" s="259"/>
      <c r="LOS506" s="259"/>
      <c r="LOT506" s="259"/>
      <c r="LOU506" s="259"/>
      <c r="LOV506" s="259"/>
      <c r="LOW506" s="259"/>
      <c r="LOX506" s="259"/>
      <c r="LOY506" s="259"/>
      <c r="LOZ506" s="259"/>
      <c r="LPA506" s="259"/>
      <c r="LPB506" s="259"/>
      <c r="LPC506" s="259"/>
      <c r="LPD506" s="259"/>
      <c r="LPE506" s="259"/>
      <c r="LPF506" s="259"/>
      <c r="LPG506" s="259"/>
      <c r="LPH506" s="259"/>
      <c r="LPI506" s="259"/>
      <c r="LPJ506" s="259"/>
      <c r="LPK506" s="259"/>
      <c r="LPL506" s="259"/>
      <c r="LPM506" s="259"/>
      <c r="LPN506" s="259"/>
      <c r="LPO506" s="259"/>
      <c r="LPP506" s="259"/>
      <c r="LPQ506" s="259"/>
      <c r="LPR506" s="259"/>
      <c r="LPS506" s="259"/>
      <c r="LPT506" s="259"/>
      <c r="LPU506" s="259"/>
      <c r="LPV506" s="259"/>
      <c r="LPW506" s="259"/>
      <c r="LPX506" s="259"/>
      <c r="LPY506" s="259"/>
      <c r="LPZ506" s="259"/>
      <c r="LQA506" s="259"/>
      <c r="LQB506" s="259"/>
      <c r="LQC506" s="259"/>
      <c r="LQD506" s="259"/>
      <c r="LQE506" s="259"/>
      <c r="LQF506" s="259"/>
      <c r="LQG506" s="259"/>
      <c r="LQH506" s="259"/>
      <c r="LQI506" s="259"/>
      <c r="LQJ506" s="259"/>
      <c r="LQK506" s="259"/>
      <c r="LQL506" s="259"/>
      <c r="LQM506" s="259"/>
      <c r="LQN506" s="259"/>
      <c r="LQO506" s="259"/>
      <c r="LQP506" s="259"/>
      <c r="LQQ506" s="259"/>
      <c r="LQR506" s="259"/>
      <c r="LQS506" s="259"/>
      <c r="LQT506" s="259"/>
      <c r="LQU506" s="259"/>
      <c r="LQV506" s="259"/>
      <c r="LQW506" s="259"/>
      <c r="LQX506" s="259"/>
      <c r="LQY506" s="259"/>
      <c r="LQZ506" s="259"/>
      <c r="LRA506" s="259"/>
      <c r="LRB506" s="259"/>
      <c r="LRC506" s="259"/>
      <c r="LRD506" s="259"/>
      <c r="LRE506" s="259"/>
      <c r="LRF506" s="259"/>
      <c r="LRG506" s="259"/>
      <c r="LRH506" s="259"/>
      <c r="LRI506" s="259"/>
      <c r="LRJ506" s="259"/>
      <c r="LRK506" s="259"/>
      <c r="LRL506" s="259"/>
      <c r="LRM506" s="259"/>
      <c r="LRN506" s="259"/>
      <c r="LRO506" s="259"/>
      <c r="LRP506" s="259"/>
      <c r="LRQ506" s="259"/>
      <c r="LRR506" s="259"/>
      <c r="LRS506" s="259"/>
      <c r="LRT506" s="259"/>
      <c r="LRU506" s="259"/>
      <c r="LRV506" s="259"/>
      <c r="LRW506" s="259"/>
      <c r="LRX506" s="259"/>
      <c r="LRY506" s="259"/>
      <c r="LRZ506" s="259"/>
      <c r="LSA506" s="259"/>
      <c r="LSB506" s="259"/>
      <c r="LSC506" s="259"/>
      <c r="LSD506" s="259"/>
      <c r="LSE506" s="259"/>
      <c r="LSF506" s="259"/>
      <c r="LSG506" s="259"/>
      <c r="LSH506" s="259"/>
      <c r="LSI506" s="259"/>
      <c r="LSJ506" s="259"/>
      <c r="LSK506" s="259"/>
      <c r="LSL506" s="259"/>
      <c r="LSM506" s="259"/>
      <c r="LSN506" s="259"/>
      <c r="LSO506" s="259"/>
      <c r="LSP506" s="259"/>
      <c r="LSQ506" s="259"/>
      <c r="LSR506" s="259"/>
      <c r="LSS506" s="259"/>
      <c r="LST506" s="259"/>
      <c r="LSU506" s="259"/>
      <c r="LSV506" s="259"/>
      <c r="LSW506" s="259"/>
      <c r="LSX506" s="259"/>
      <c r="LSY506" s="259"/>
      <c r="LSZ506" s="259"/>
      <c r="LTA506" s="259"/>
      <c r="LTB506" s="259"/>
      <c r="LTC506" s="259"/>
      <c r="LTD506" s="259"/>
      <c r="LTE506" s="259"/>
      <c r="LTF506" s="259"/>
      <c r="LTG506" s="259"/>
      <c r="LTH506" s="259"/>
      <c r="LTI506" s="259"/>
      <c r="LTJ506" s="259"/>
      <c r="LTK506" s="259"/>
      <c r="LTL506" s="259"/>
      <c r="LTM506" s="259"/>
      <c r="LTN506" s="259"/>
      <c r="LTO506" s="259"/>
      <c r="LTP506" s="259"/>
      <c r="LTQ506" s="259"/>
      <c r="LTR506" s="259"/>
      <c r="LTS506" s="259"/>
      <c r="LTT506" s="259"/>
      <c r="LTU506" s="259"/>
      <c r="LTV506" s="259"/>
      <c r="LTW506" s="259"/>
      <c r="LTX506" s="259"/>
      <c r="LTY506" s="259"/>
      <c r="LTZ506" s="259"/>
      <c r="LUA506" s="259"/>
      <c r="LUB506" s="259"/>
      <c r="LUC506" s="259"/>
      <c r="LUD506" s="259"/>
      <c r="LUE506" s="259"/>
      <c r="LUF506" s="259"/>
      <c r="LUG506" s="259"/>
      <c r="LUH506" s="259"/>
      <c r="LUI506" s="259"/>
      <c r="LUJ506" s="259"/>
      <c r="LUK506" s="259"/>
      <c r="LUL506" s="259"/>
      <c r="LUM506" s="259"/>
      <c r="LUN506" s="259"/>
      <c r="LUO506" s="259"/>
      <c r="LUP506" s="259"/>
      <c r="LUQ506" s="259"/>
      <c r="LUR506" s="259"/>
      <c r="LUS506" s="259"/>
      <c r="LUT506" s="259"/>
      <c r="LUU506" s="259"/>
      <c r="LUV506" s="259"/>
      <c r="LUW506" s="259"/>
      <c r="LUX506" s="259"/>
      <c r="LUY506" s="259"/>
      <c r="LUZ506" s="259"/>
      <c r="LVA506" s="259"/>
      <c r="LVB506" s="259"/>
      <c r="LVC506" s="259"/>
      <c r="LVD506" s="259"/>
      <c r="LVE506" s="259"/>
      <c r="LVF506" s="259"/>
      <c r="LVG506" s="259"/>
      <c r="LVH506" s="259"/>
      <c r="LVI506" s="259"/>
      <c r="LVJ506" s="259"/>
      <c r="LVK506" s="259"/>
      <c r="LVL506" s="259"/>
      <c r="LVM506" s="259"/>
      <c r="LVN506" s="259"/>
      <c r="LVO506" s="259"/>
      <c r="LVP506" s="259"/>
      <c r="LVQ506" s="259"/>
      <c r="LVR506" s="259"/>
      <c r="LVS506" s="259"/>
      <c r="LVT506" s="259"/>
      <c r="LVU506" s="259"/>
      <c r="LVV506" s="259"/>
      <c r="LVW506" s="259"/>
      <c r="LVX506" s="259"/>
      <c r="LVY506" s="259"/>
      <c r="LVZ506" s="259"/>
      <c r="LWA506" s="259"/>
      <c r="LWB506" s="259"/>
      <c r="LWC506" s="259"/>
      <c r="LWD506" s="259"/>
      <c r="LWE506" s="259"/>
      <c r="LWF506" s="259"/>
      <c r="LWG506" s="259"/>
      <c r="LWH506" s="259"/>
      <c r="LWI506" s="259"/>
      <c r="LWJ506" s="259"/>
      <c r="LWK506" s="259"/>
      <c r="LWL506" s="259"/>
      <c r="LWM506" s="259"/>
      <c r="LWN506" s="259"/>
      <c r="LWO506" s="259"/>
      <c r="LWP506" s="259"/>
      <c r="LWQ506" s="259"/>
      <c r="LWR506" s="259"/>
      <c r="LWS506" s="259"/>
      <c r="LWT506" s="259"/>
      <c r="LWU506" s="259"/>
      <c r="LWV506" s="259"/>
      <c r="LWW506" s="259"/>
      <c r="LWX506" s="259"/>
      <c r="LWY506" s="259"/>
      <c r="LWZ506" s="259"/>
      <c r="LXA506" s="259"/>
      <c r="LXB506" s="259"/>
      <c r="LXC506" s="259"/>
      <c r="LXD506" s="259"/>
      <c r="LXE506" s="259"/>
      <c r="LXF506" s="259"/>
      <c r="LXG506" s="259"/>
      <c r="LXH506" s="259"/>
      <c r="LXI506" s="259"/>
      <c r="LXJ506" s="259"/>
      <c r="LXK506" s="259"/>
      <c r="LXL506" s="259"/>
      <c r="LXM506" s="259"/>
      <c r="LXN506" s="259"/>
      <c r="LXO506" s="259"/>
      <c r="LXP506" s="259"/>
      <c r="LXQ506" s="259"/>
      <c r="LXR506" s="259"/>
      <c r="LXS506" s="259"/>
      <c r="LXT506" s="259"/>
      <c r="LXU506" s="259"/>
      <c r="LXV506" s="259"/>
      <c r="LXW506" s="259"/>
      <c r="LXX506" s="259"/>
      <c r="LXY506" s="259"/>
      <c r="LXZ506" s="259"/>
      <c r="LYA506" s="259"/>
      <c r="LYB506" s="259"/>
      <c r="LYC506" s="259"/>
      <c r="LYD506" s="259"/>
      <c r="LYE506" s="259"/>
      <c r="LYF506" s="259"/>
      <c r="LYG506" s="259"/>
      <c r="LYH506" s="259"/>
      <c r="LYI506" s="259"/>
      <c r="LYJ506" s="259"/>
      <c r="LYK506" s="259"/>
      <c r="LYL506" s="259"/>
      <c r="LYM506" s="259"/>
      <c r="LYN506" s="259"/>
      <c r="LYO506" s="259"/>
      <c r="LYP506" s="259"/>
      <c r="LYQ506" s="259"/>
      <c r="LYR506" s="259"/>
      <c r="LYS506" s="259"/>
      <c r="LYT506" s="259"/>
      <c r="LYU506" s="259"/>
      <c r="LYV506" s="259"/>
      <c r="LYW506" s="259"/>
      <c r="LYX506" s="259"/>
      <c r="LYY506" s="259"/>
      <c r="LYZ506" s="259"/>
      <c r="LZA506" s="259"/>
      <c r="LZB506" s="259"/>
      <c r="LZC506" s="259"/>
      <c r="LZD506" s="259"/>
      <c r="LZE506" s="259"/>
      <c r="LZF506" s="259"/>
      <c r="LZG506" s="259"/>
      <c r="LZH506" s="259"/>
      <c r="LZI506" s="259"/>
      <c r="LZJ506" s="259"/>
      <c r="LZK506" s="259"/>
      <c r="LZL506" s="259"/>
      <c r="LZM506" s="259"/>
      <c r="LZN506" s="259"/>
      <c r="LZO506" s="259"/>
      <c r="LZP506" s="259"/>
      <c r="LZQ506" s="259"/>
      <c r="LZR506" s="259"/>
      <c r="LZS506" s="259"/>
      <c r="LZT506" s="259"/>
      <c r="LZU506" s="259"/>
      <c r="LZV506" s="259"/>
      <c r="LZW506" s="259"/>
      <c r="LZX506" s="259"/>
      <c r="LZY506" s="259"/>
      <c r="LZZ506" s="259"/>
      <c r="MAA506" s="259"/>
      <c r="MAB506" s="259"/>
      <c r="MAC506" s="259"/>
      <c r="MAD506" s="259"/>
      <c r="MAE506" s="259"/>
      <c r="MAF506" s="259"/>
      <c r="MAG506" s="259"/>
      <c r="MAH506" s="259"/>
      <c r="MAI506" s="259"/>
      <c r="MAJ506" s="259"/>
      <c r="MAK506" s="259"/>
      <c r="MAL506" s="259"/>
      <c r="MAM506" s="259"/>
      <c r="MAN506" s="259"/>
      <c r="MAO506" s="259"/>
      <c r="MAP506" s="259"/>
      <c r="MAQ506" s="259"/>
      <c r="MAR506" s="259"/>
      <c r="MAS506" s="259"/>
      <c r="MAT506" s="259"/>
      <c r="MAU506" s="259"/>
      <c r="MAV506" s="259"/>
      <c r="MAW506" s="259"/>
      <c r="MAX506" s="259"/>
      <c r="MAY506" s="259"/>
      <c r="MAZ506" s="259"/>
      <c r="MBA506" s="259"/>
      <c r="MBB506" s="259"/>
      <c r="MBC506" s="259"/>
      <c r="MBD506" s="259"/>
      <c r="MBE506" s="259"/>
      <c r="MBF506" s="259"/>
      <c r="MBG506" s="259"/>
      <c r="MBH506" s="259"/>
      <c r="MBI506" s="259"/>
      <c r="MBJ506" s="259"/>
      <c r="MBK506" s="259"/>
      <c r="MBL506" s="259"/>
      <c r="MBM506" s="259"/>
      <c r="MBN506" s="259"/>
      <c r="MBO506" s="259"/>
      <c r="MBP506" s="259"/>
      <c r="MBQ506" s="259"/>
      <c r="MBR506" s="259"/>
      <c r="MBS506" s="259"/>
      <c r="MBT506" s="259"/>
      <c r="MBU506" s="259"/>
      <c r="MBV506" s="259"/>
      <c r="MBW506" s="259"/>
      <c r="MBX506" s="259"/>
      <c r="MBY506" s="259"/>
      <c r="MBZ506" s="259"/>
      <c r="MCA506" s="259"/>
      <c r="MCB506" s="259"/>
      <c r="MCC506" s="259"/>
      <c r="MCD506" s="259"/>
      <c r="MCE506" s="259"/>
      <c r="MCF506" s="259"/>
      <c r="MCG506" s="259"/>
      <c r="MCH506" s="259"/>
      <c r="MCI506" s="259"/>
      <c r="MCJ506" s="259"/>
      <c r="MCK506" s="259"/>
      <c r="MCL506" s="259"/>
      <c r="MCM506" s="259"/>
      <c r="MCN506" s="259"/>
      <c r="MCO506" s="259"/>
      <c r="MCP506" s="259"/>
      <c r="MCQ506" s="259"/>
      <c r="MCR506" s="259"/>
      <c r="MCS506" s="259"/>
      <c r="MCT506" s="259"/>
      <c r="MCU506" s="259"/>
      <c r="MCV506" s="259"/>
      <c r="MCW506" s="259"/>
      <c r="MCX506" s="259"/>
      <c r="MCY506" s="259"/>
      <c r="MCZ506" s="259"/>
      <c r="MDA506" s="259"/>
      <c r="MDB506" s="259"/>
      <c r="MDC506" s="259"/>
      <c r="MDD506" s="259"/>
      <c r="MDE506" s="259"/>
      <c r="MDF506" s="259"/>
      <c r="MDG506" s="259"/>
      <c r="MDH506" s="259"/>
      <c r="MDI506" s="259"/>
      <c r="MDJ506" s="259"/>
      <c r="MDK506" s="259"/>
      <c r="MDL506" s="259"/>
      <c r="MDM506" s="259"/>
      <c r="MDN506" s="259"/>
      <c r="MDO506" s="259"/>
      <c r="MDP506" s="259"/>
      <c r="MDQ506" s="259"/>
      <c r="MDR506" s="259"/>
      <c r="MDS506" s="259"/>
      <c r="MDT506" s="259"/>
      <c r="MDU506" s="259"/>
      <c r="MDV506" s="259"/>
      <c r="MDW506" s="259"/>
      <c r="MDX506" s="259"/>
      <c r="MDY506" s="259"/>
      <c r="MDZ506" s="259"/>
      <c r="MEA506" s="259"/>
      <c r="MEB506" s="259"/>
      <c r="MEC506" s="259"/>
      <c r="MED506" s="259"/>
      <c r="MEE506" s="259"/>
      <c r="MEF506" s="259"/>
      <c r="MEG506" s="259"/>
      <c r="MEH506" s="259"/>
      <c r="MEI506" s="259"/>
      <c r="MEJ506" s="259"/>
      <c r="MEK506" s="259"/>
      <c r="MEL506" s="259"/>
      <c r="MEM506" s="259"/>
      <c r="MEN506" s="259"/>
      <c r="MEO506" s="259"/>
      <c r="MEP506" s="259"/>
      <c r="MEQ506" s="259"/>
      <c r="MER506" s="259"/>
      <c r="MES506" s="259"/>
      <c r="MET506" s="259"/>
      <c r="MEU506" s="259"/>
      <c r="MEV506" s="259"/>
      <c r="MEW506" s="259"/>
      <c r="MEX506" s="259"/>
      <c r="MEY506" s="259"/>
      <c r="MEZ506" s="259"/>
      <c r="MFA506" s="259"/>
      <c r="MFB506" s="259"/>
      <c r="MFC506" s="259"/>
      <c r="MFD506" s="259"/>
      <c r="MFE506" s="259"/>
      <c r="MFF506" s="259"/>
      <c r="MFG506" s="259"/>
      <c r="MFH506" s="259"/>
      <c r="MFI506" s="259"/>
      <c r="MFJ506" s="259"/>
      <c r="MFK506" s="259"/>
      <c r="MFL506" s="259"/>
      <c r="MFM506" s="259"/>
      <c r="MFN506" s="259"/>
      <c r="MFO506" s="259"/>
      <c r="MFP506" s="259"/>
      <c r="MFQ506" s="259"/>
      <c r="MFR506" s="259"/>
      <c r="MFS506" s="259"/>
      <c r="MFT506" s="259"/>
      <c r="MFU506" s="259"/>
      <c r="MFV506" s="259"/>
      <c r="MFW506" s="259"/>
      <c r="MFX506" s="259"/>
      <c r="MFY506" s="259"/>
      <c r="MFZ506" s="259"/>
      <c r="MGA506" s="259"/>
      <c r="MGB506" s="259"/>
      <c r="MGC506" s="259"/>
      <c r="MGD506" s="259"/>
      <c r="MGE506" s="259"/>
      <c r="MGF506" s="259"/>
      <c r="MGG506" s="259"/>
      <c r="MGH506" s="259"/>
      <c r="MGI506" s="259"/>
      <c r="MGJ506" s="259"/>
      <c r="MGK506" s="259"/>
      <c r="MGL506" s="259"/>
      <c r="MGM506" s="259"/>
      <c r="MGN506" s="259"/>
      <c r="MGO506" s="259"/>
      <c r="MGP506" s="259"/>
      <c r="MGQ506" s="259"/>
      <c r="MGR506" s="259"/>
      <c r="MGS506" s="259"/>
      <c r="MGT506" s="259"/>
      <c r="MGU506" s="259"/>
      <c r="MGV506" s="259"/>
      <c r="MGW506" s="259"/>
      <c r="MGX506" s="259"/>
      <c r="MGY506" s="259"/>
      <c r="MGZ506" s="259"/>
      <c r="MHA506" s="259"/>
      <c r="MHB506" s="259"/>
      <c r="MHC506" s="259"/>
      <c r="MHD506" s="259"/>
      <c r="MHE506" s="259"/>
      <c r="MHF506" s="259"/>
      <c r="MHG506" s="259"/>
      <c r="MHH506" s="259"/>
      <c r="MHI506" s="259"/>
      <c r="MHJ506" s="259"/>
      <c r="MHK506" s="259"/>
      <c r="MHL506" s="259"/>
      <c r="MHM506" s="259"/>
      <c r="MHN506" s="259"/>
      <c r="MHO506" s="259"/>
      <c r="MHP506" s="259"/>
      <c r="MHQ506" s="259"/>
      <c r="MHR506" s="259"/>
      <c r="MHS506" s="259"/>
      <c r="MHT506" s="259"/>
      <c r="MHU506" s="259"/>
      <c r="MHV506" s="259"/>
      <c r="MHW506" s="259"/>
      <c r="MHX506" s="259"/>
      <c r="MHY506" s="259"/>
      <c r="MHZ506" s="259"/>
      <c r="MIA506" s="259"/>
      <c r="MIB506" s="259"/>
      <c r="MIC506" s="259"/>
      <c r="MID506" s="259"/>
      <c r="MIE506" s="259"/>
      <c r="MIF506" s="259"/>
      <c r="MIG506" s="259"/>
      <c r="MIH506" s="259"/>
      <c r="MII506" s="259"/>
      <c r="MIJ506" s="259"/>
      <c r="MIK506" s="259"/>
      <c r="MIL506" s="259"/>
      <c r="MIM506" s="259"/>
      <c r="MIN506" s="259"/>
      <c r="MIO506" s="259"/>
      <c r="MIP506" s="259"/>
      <c r="MIQ506" s="259"/>
      <c r="MIR506" s="259"/>
      <c r="MIS506" s="259"/>
      <c r="MIT506" s="259"/>
      <c r="MIU506" s="259"/>
      <c r="MIV506" s="259"/>
      <c r="MIW506" s="259"/>
      <c r="MIX506" s="259"/>
      <c r="MIY506" s="259"/>
      <c r="MIZ506" s="259"/>
      <c r="MJA506" s="259"/>
      <c r="MJB506" s="259"/>
      <c r="MJC506" s="259"/>
      <c r="MJD506" s="259"/>
      <c r="MJE506" s="259"/>
      <c r="MJF506" s="259"/>
      <c r="MJG506" s="259"/>
      <c r="MJH506" s="259"/>
      <c r="MJI506" s="259"/>
      <c r="MJJ506" s="259"/>
      <c r="MJK506" s="259"/>
      <c r="MJL506" s="259"/>
      <c r="MJM506" s="259"/>
      <c r="MJN506" s="259"/>
      <c r="MJO506" s="259"/>
      <c r="MJP506" s="259"/>
      <c r="MJQ506" s="259"/>
      <c r="MJR506" s="259"/>
      <c r="MJS506" s="259"/>
      <c r="MJT506" s="259"/>
      <c r="MJU506" s="259"/>
      <c r="MJV506" s="259"/>
      <c r="MJW506" s="259"/>
      <c r="MJX506" s="259"/>
      <c r="MJY506" s="259"/>
      <c r="MJZ506" s="259"/>
      <c r="MKA506" s="259"/>
      <c r="MKB506" s="259"/>
      <c r="MKC506" s="259"/>
      <c r="MKD506" s="259"/>
      <c r="MKE506" s="259"/>
      <c r="MKF506" s="259"/>
      <c r="MKG506" s="259"/>
      <c r="MKH506" s="259"/>
      <c r="MKI506" s="259"/>
      <c r="MKJ506" s="259"/>
      <c r="MKK506" s="259"/>
      <c r="MKL506" s="259"/>
      <c r="MKM506" s="259"/>
      <c r="MKN506" s="259"/>
      <c r="MKO506" s="259"/>
      <c r="MKP506" s="259"/>
      <c r="MKQ506" s="259"/>
      <c r="MKR506" s="259"/>
      <c r="MKS506" s="259"/>
      <c r="MKT506" s="259"/>
      <c r="MKU506" s="259"/>
      <c r="MKV506" s="259"/>
      <c r="MKW506" s="259"/>
      <c r="MKX506" s="259"/>
      <c r="MKY506" s="259"/>
      <c r="MKZ506" s="259"/>
      <c r="MLA506" s="259"/>
      <c r="MLB506" s="259"/>
      <c r="MLC506" s="259"/>
      <c r="MLD506" s="259"/>
      <c r="MLE506" s="259"/>
      <c r="MLF506" s="259"/>
      <c r="MLG506" s="259"/>
      <c r="MLH506" s="259"/>
      <c r="MLI506" s="259"/>
      <c r="MLJ506" s="259"/>
      <c r="MLK506" s="259"/>
      <c r="MLL506" s="259"/>
      <c r="MLM506" s="259"/>
      <c r="MLN506" s="259"/>
      <c r="MLO506" s="259"/>
      <c r="MLP506" s="259"/>
      <c r="MLQ506" s="259"/>
      <c r="MLR506" s="259"/>
      <c r="MLS506" s="259"/>
      <c r="MLT506" s="259"/>
      <c r="MLU506" s="259"/>
      <c r="MLV506" s="259"/>
      <c r="MLW506" s="259"/>
      <c r="MLX506" s="259"/>
      <c r="MLY506" s="259"/>
      <c r="MLZ506" s="259"/>
      <c r="MMA506" s="259"/>
      <c r="MMB506" s="259"/>
      <c r="MMC506" s="259"/>
      <c r="MMD506" s="259"/>
      <c r="MME506" s="259"/>
      <c r="MMF506" s="259"/>
      <c r="MMG506" s="259"/>
      <c r="MMH506" s="259"/>
      <c r="MMI506" s="259"/>
      <c r="MMJ506" s="259"/>
      <c r="MMK506" s="259"/>
      <c r="MML506" s="259"/>
      <c r="MMM506" s="259"/>
      <c r="MMN506" s="259"/>
      <c r="MMO506" s="259"/>
      <c r="MMP506" s="259"/>
      <c r="MMQ506" s="259"/>
      <c r="MMR506" s="259"/>
      <c r="MMS506" s="259"/>
      <c r="MMT506" s="259"/>
      <c r="MMU506" s="259"/>
      <c r="MMV506" s="259"/>
      <c r="MMW506" s="259"/>
      <c r="MMX506" s="259"/>
      <c r="MMY506" s="259"/>
      <c r="MMZ506" s="259"/>
      <c r="MNA506" s="259"/>
      <c r="MNB506" s="259"/>
      <c r="MNC506" s="259"/>
      <c r="MND506" s="259"/>
      <c r="MNE506" s="259"/>
      <c r="MNF506" s="259"/>
      <c r="MNG506" s="259"/>
      <c r="MNH506" s="259"/>
      <c r="MNI506" s="259"/>
      <c r="MNJ506" s="259"/>
      <c r="MNK506" s="259"/>
      <c r="MNL506" s="259"/>
      <c r="MNM506" s="259"/>
      <c r="MNN506" s="259"/>
      <c r="MNO506" s="259"/>
      <c r="MNP506" s="259"/>
      <c r="MNQ506" s="259"/>
      <c r="MNR506" s="259"/>
      <c r="MNS506" s="259"/>
      <c r="MNT506" s="259"/>
      <c r="MNU506" s="259"/>
      <c r="MNV506" s="259"/>
      <c r="MNW506" s="259"/>
      <c r="MNX506" s="259"/>
      <c r="MNY506" s="259"/>
      <c r="MNZ506" s="259"/>
      <c r="MOA506" s="259"/>
      <c r="MOB506" s="259"/>
      <c r="MOC506" s="259"/>
      <c r="MOD506" s="259"/>
      <c r="MOE506" s="259"/>
      <c r="MOF506" s="259"/>
      <c r="MOG506" s="259"/>
      <c r="MOH506" s="259"/>
      <c r="MOI506" s="259"/>
      <c r="MOJ506" s="259"/>
      <c r="MOK506" s="259"/>
      <c r="MOL506" s="259"/>
      <c r="MOM506" s="259"/>
      <c r="MON506" s="259"/>
      <c r="MOO506" s="259"/>
      <c r="MOP506" s="259"/>
      <c r="MOQ506" s="259"/>
      <c r="MOR506" s="259"/>
      <c r="MOS506" s="259"/>
      <c r="MOT506" s="259"/>
      <c r="MOU506" s="259"/>
      <c r="MOV506" s="259"/>
      <c r="MOW506" s="259"/>
      <c r="MOX506" s="259"/>
      <c r="MOY506" s="259"/>
      <c r="MOZ506" s="259"/>
      <c r="MPA506" s="259"/>
      <c r="MPB506" s="259"/>
      <c r="MPC506" s="259"/>
      <c r="MPD506" s="259"/>
      <c r="MPE506" s="259"/>
      <c r="MPF506" s="259"/>
      <c r="MPG506" s="259"/>
      <c r="MPH506" s="259"/>
      <c r="MPI506" s="259"/>
      <c r="MPJ506" s="259"/>
      <c r="MPK506" s="259"/>
      <c r="MPL506" s="259"/>
      <c r="MPM506" s="259"/>
      <c r="MPN506" s="259"/>
      <c r="MPO506" s="259"/>
      <c r="MPP506" s="259"/>
      <c r="MPQ506" s="259"/>
      <c r="MPR506" s="259"/>
      <c r="MPS506" s="259"/>
      <c r="MPT506" s="259"/>
      <c r="MPU506" s="259"/>
      <c r="MPV506" s="259"/>
      <c r="MPW506" s="259"/>
      <c r="MPX506" s="259"/>
      <c r="MPY506" s="259"/>
      <c r="MPZ506" s="259"/>
      <c r="MQA506" s="259"/>
      <c r="MQB506" s="259"/>
      <c r="MQC506" s="259"/>
      <c r="MQD506" s="259"/>
      <c r="MQE506" s="259"/>
      <c r="MQF506" s="259"/>
      <c r="MQG506" s="259"/>
      <c r="MQH506" s="259"/>
      <c r="MQI506" s="259"/>
      <c r="MQJ506" s="259"/>
      <c r="MQK506" s="259"/>
      <c r="MQL506" s="259"/>
      <c r="MQM506" s="259"/>
      <c r="MQN506" s="259"/>
      <c r="MQO506" s="259"/>
      <c r="MQP506" s="259"/>
      <c r="MQQ506" s="259"/>
      <c r="MQR506" s="259"/>
      <c r="MQS506" s="259"/>
      <c r="MQT506" s="259"/>
      <c r="MQU506" s="259"/>
      <c r="MQV506" s="259"/>
      <c r="MQW506" s="259"/>
      <c r="MQX506" s="259"/>
      <c r="MQY506" s="259"/>
      <c r="MQZ506" s="259"/>
      <c r="MRA506" s="259"/>
      <c r="MRB506" s="259"/>
      <c r="MRC506" s="259"/>
      <c r="MRD506" s="259"/>
      <c r="MRE506" s="259"/>
      <c r="MRF506" s="259"/>
      <c r="MRG506" s="259"/>
      <c r="MRH506" s="259"/>
      <c r="MRI506" s="259"/>
      <c r="MRJ506" s="259"/>
      <c r="MRK506" s="259"/>
      <c r="MRL506" s="259"/>
      <c r="MRM506" s="259"/>
      <c r="MRN506" s="259"/>
      <c r="MRO506" s="259"/>
      <c r="MRP506" s="259"/>
      <c r="MRQ506" s="259"/>
      <c r="MRR506" s="259"/>
      <c r="MRS506" s="259"/>
      <c r="MRT506" s="259"/>
      <c r="MRU506" s="259"/>
      <c r="MRV506" s="259"/>
      <c r="MRW506" s="259"/>
      <c r="MRX506" s="259"/>
      <c r="MRY506" s="259"/>
      <c r="MRZ506" s="259"/>
      <c r="MSA506" s="259"/>
      <c r="MSB506" s="259"/>
      <c r="MSC506" s="259"/>
      <c r="MSD506" s="259"/>
      <c r="MSE506" s="259"/>
      <c r="MSF506" s="259"/>
      <c r="MSG506" s="259"/>
      <c r="MSH506" s="259"/>
      <c r="MSI506" s="259"/>
      <c r="MSJ506" s="259"/>
      <c r="MSK506" s="259"/>
      <c r="MSL506" s="259"/>
      <c r="MSM506" s="259"/>
      <c r="MSN506" s="259"/>
      <c r="MSO506" s="259"/>
      <c r="MSP506" s="259"/>
      <c r="MSQ506" s="259"/>
      <c r="MSR506" s="259"/>
      <c r="MSS506" s="259"/>
      <c r="MST506" s="259"/>
      <c r="MSU506" s="259"/>
      <c r="MSV506" s="259"/>
      <c r="MSW506" s="259"/>
      <c r="MSX506" s="259"/>
      <c r="MSY506" s="259"/>
      <c r="MSZ506" s="259"/>
      <c r="MTA506" s="259"/>
      <c r="MTB506" s="259"/>
      <c r="MTC506" s="259"/>
      <c r="MTD506" s="259"/>
      <c r="MTE506" s="259"/>
      <c r="MTF506" s="259"/>
      <c r="MTG506" s="259"/>
      <c r="MTH506" s="259"/>
      <c r="MTI506" s="259"/>
      <c r="MTJ506" s="259"/>
      <c r="MTK506" s="259"/>
      <c r="MTL506" s="259"/>
      <c r="MTM506" s="259"/>
      <c r="MTN506" s="259"/>
      <c r="MTO506" s="259"/>
      <c r="MTP506" s="259"/>
      <c r="MTQ506" s="259"/>
      <c r="MTR506" s="259"/>
      <c r="MTS506" s="259"/>
      <c r="MTT506" s="259"/>
      <c r="MTU506" s="259"/>
      <c r="MTV506" s="259"/>
      <c r="MTW506" s="259"/>
      <c r="MTX506" s="259"/>
      <c r="MTY506" s="259"/>
      <c r="MTZ506" s="259"/>
      <c r="MUA506" s="259"/>
      <c r="MUB506" s="259"/>
      <c r="MUC506" s="259"/>
      <c r="MUD506" s="259"/>
      <c r="MUE506" s="259"/>
      <c r="MUF506" s="259"/>
      <c r="MUG506" s="259"/>
      <c r="MUH506" s="259"/>
      <c r="MUI506" s="259"/>
      <c r="MUJ506" s="259"/>
      <c r="MUK506" s="259"/>
      <c r="MUL506" s="259"/>
      <c r="MUM506" s="259"/>
      <c r="MUN506" s="259"/>
      <c r="MUO506" s="259"/>
      <c r="MUP506" s="259"/>
      <c r="MUQ506" s="259"/>
      <c r="MUR506" s="259"/>
      <c r="MUS506" s="259"/>
      <c r="MUT506" s="259"/>
      <c r="MUU506" s="259"/>
      <c r="MUV506" s="259"/>
      <c r="MUW506" s="259"/>
      <c r="MUX506" s="259"/>
      <c r="MUY506" s="259"/>
      <c r="MUZ506" s="259"/>
      <c r="MVA506" s="259"/>
      <c r="MVB506" s="259"/>
      <c r="MVC506" s="259"/>
      <c r="MVD506" s="259"/>
      <c r="MVE506" s="259"/>
      <c r="MVF506" s="259"/>
      <c r="MVG506" s="259"/>
      <c r="MVH506" s="259"/>
      <c r="MVI506" s="259"/>
      <c r="MVJ506" s="259"/>
      <c r="MVK506" s="259"/>
      <c r="MVL506" s="259"/>
      <c r="MVM506" s="259"/>
      <c r="MVN506" s="259"/>
      <c r="MVO506" s="259"/>
      <c r="MVP506" s="259"/>
      <c r="MVQ506" s="259"/>
      <c r="MVR506" s="259"/>
      <c r="MVS506" s="259"/>
      <c r="MVT506" s="259"/>
      <c r="MVU506" s="259"/>
      <c r="MVV506" s="259"/>
      <c r="MVW506" s="259"/>
      <c r="MVX506" s="259"/>
      <c r="MVY506" s="259"/>
      <c r="MVZ506" s="259"/>
      <c r="MWA506" s="259"/>
      <c r="MWB506" s="259"/>
      <c r="MWC506" s="259"/>
      <c r="MWD506" s="259"/>
      <c r="MWE506" s="259"/>
      <c r="MWF506" s="259"/>
      <c r="MWG506" s="259"/>
      <c r="MWH506" s="259"/>
      <c r="MWI506" s="259"/>
      <c r="MWJ506" s="259"/>
      <c r="MWK506" s="259"/>
      <c r="MWL506" s="259"/>
      <c r="MWM506" s="259"/>
      <c r="MWN506" s="259"/>
      <c r="MWO506" s="259"/>
      <c r="MWP506" s="259"/>
      <c r="MWQ506" s="259"/>
      <c r="MWR506" s="259"/>
      <c r="MWS506" s="259"/>
      <c r="MWT506" s="259"/>
      <c r="MWU506" s="259"/>
      <c r="MWV506" s="259"/>
      <c r="MWW506" s="259"/>
      <c r="MWX506" s="259"/>
      <c r="MWY506" s="259"/>
      <c r="MWZ506" s="259"/>
      <c r="MXA506" s="259"/>
      <c r="MXB506" s="259"/>
      <c r="MXC506" s="259"/>
      <c r="MXD506" s="259"/>
      <c r="MXE506" s="259"/>
      <c r="MXF506" s="259"/>
      <c r="MXG506" s="259"/>
      <c r="MXH506" s="259"/>
      <c r="MXI506" s="259"/>
      <c r="MXJ506" s="259"/>
      <c r="MXK506" s="259"/>
      <c r="MXL506" s="259"/>
      <c r="MXM506" s="259"/>
      <c r="MXN506" s="259"/>
      <c r="MXO506" s="259"/>
      <c r="MXP506" s="259"/>
      <c r="MXQ506" s="259"/>
      <c r="MXR506" s="259"/>
      <c r="MXS506" s="259"/>
      <c r="MXT506" s="259"/>
      <c r="MXU506" s="259"/>
      <c r="MXV506" s="259"/>
      <c r="MXW506" s="259"/>
      <c r="MXX506" s="259"/>
      <c r="MXY506" s="259"/>
      <c r="MXZ506" s="259"/>
      <c r="MYA506" s="259"/>
      <c r="MYB506" s="259"/>
      <c r="MYC506" s="259"/>
      <c r="MYD506" s="259"/>
      <c r="MYE506" s="259"/>
      <c r="MYF506" s="259"/>
      <c r="MYG506" s="259"/>
      <c r="MYH506" s="259"/>
      <c r="MYI506" s="259"/>
      <c r="MYJ506" s="259"/>
      <c r="MYK506" s="259"/>
      <c r="MYL506" s="259"/>
      <c r="MYM506" s="259"/>
      <c r="MYN506" s="259"/>
      <c r="MYO506" s="259"/>
      <c r="MYP506" s="259"/>
      <c r="MYQ506" s="259"/>
      <c r="MYR506" s="259"/>
      <c r="MYS506" s="259"/>
      <c r="MYT506" s="259"/>
      <c r="MYU506" s="259"/>
      <c r="MYV506" s="259"/>
      <c r="MYW506" s="259"/>
      <c r="MYX506" s="259"/>
      <c r="MYY506" s="259"/>
      <c r="MYZ506" s="259"/>
      <c r="MZA506" s="259"/>
      <c r="MZB506" s="259"/>
      <c r="MZC506" s="259"/>
      <c r="MZD506" s="259"/>
      <c r="MZE506" s="259"/>
      <c r="MZF506" s="259"/>
      <c r="MZG506" s="259"/>
      <c r="MZH506" s="259"/>
      <c r="MZI506" s="259"/>
      <c r="MZJ506" s="259"/>
      <c r="MZK506" s="259"/>
      <c r="MZL506" s="259"/>
      <c r="MZM506" s="259"/>
      <c r="MZN506" s="259"/>
      <c r="MZO506" s="259"/>
      <c r="MZP506" s="259"/>
      <c r="MZQ506" s="259"/>
      <c r="MZR506" s="259"/>
      <c r="MZS506" s="259"/>
      <c r="MZT506" s="259"/>
      <c r="MZU506" s="259"/>
      <c r="MZV506" s="259"/>
      <c r="MZW506" s="259"/>
      <c r="MZX506" s="259"/>
      <c r="MZY506" s="259"/>
      <c r="MZZ506" s="259"/>
      <c r="NAA506" s="259"/>
      <c r="NAB506" s="259"/>
      <c r="NAC506" s="259"/>
      <c r="NAD506" s="259"/>
      <c r="NAE506" s="259"/>
      <c r="NAF506" s="259"/>
      <c r="NAG506" s="259"/>
      <c r="NAH506" s="259"/>
      <c r="NAI506" s="259"/>
      <c r="NAJ506" s="259"/>
      <c r="NAK506" s="259"/>
      <c r="NAL506" s="259"/>
      <c r="NAM506" s="259"/>
      <c r="NAN506" s="259"/>
      <c r="NAO506" s="259"/>
      <c r="NAP506" s="259"/>
      <c r="NAQ506" s="259"/>
      <c r="NAR506" s="259"/>
      <c r="NAS506" s="259"/>
      <c r="NAT506" s="259"/>
      <c r="NAU506" s="259"/>
      <c r="NAV506" s="259"/>
      <c r="NAW506" s="259"/>
      <c r="NAX506" s="259"/>
      <c r="NAY506" s="259"/>
      <c r="NAZ506" s="259"/>
      <c r="NBA506" s="259"/>
      <c r="NBB506" s="259"/>
      <c r="NBC506" s="259"/>
      <c r="NBD506" s="259"/>
      <c r="NBE506" s="259"/>
      <c r="NBF506" s="259"/>
      <c r="NBG506" s="259"/>
      <c r="NBH506" s="259"/>
      <c r="NBI506" s="259"/>
      <c r="NBJ506" s="259"/>
      <c r="NBK506" s="259"/>
      <c r="NBL506" s="259"/>
      <c r="NBM506" s="259"/>
      <c r="NBN506" s="259"/>
      <c r="NBO506" s="259"/>
      <c r="NBP506" s="259"/>
      <c r="NBQ506" s="259"/>
      <c r="NBR506" s="259"/>
      <c r="NBS506" s="259"/>
      <c r="NBT506" s="259"/>
      <c r="NBU506" s="259"/>
      <c r="NBV506" s="259"/>
      <c r="NBW506" s="259"/>
      <c r="NBX506" s="259"/>
      <c r="NBY506" s="259"/>
      <c r="NBZ506" s="259"/>
      <c r="NCA506" s="259"/>
      <c r="NCB506" s="259"/>
      <c r="NCC506" s="259"/>
      <c r="NCD506" s="259"/>
      <c r="NCE506" s="259"/>
      <c r="NCF506" s="259"/>
      <c r="NCG506" s="259"/>
      <c r="NCH506" s="259"/>
      <c r="NCI506" s="259"/>
      <c r="NCJ506" s="259"/>
      <c r="NCK506" s="259"/>
      <c r="NCL506" s="259"/>
      <c r="NCM506" s="259"/>
      <c r="NCN506" s="259"/>
      <c r="NCO506" s="259"/>
      <c r="NCP506" s="259"/>
      <c r="NCQ506" s="259"/>
      <c r="NCR506" s="259"/>
      <c r="NCS506" s="259"/>
      <c r="NCT506" s="259"/>
      <c r="NCU506" s="259"/>
      <c r="NCV506" s="259"/>
      <c r="NCW506" s="259"/>
      <c r="NCX506" s="259"/>
      <c r="NCY506" s="259"/>
      <c r="NCZ506" s="259"/>
      <c r="NDA506" s="259"/>
      <c r="NDB506" s="259"/>
      <c r="NDC506" s="259"/>
      <c r="NDD506" s="259"/>
      <c r="NDE506" s="259"/>
      <c r="NDF506" s="259"/>
      <c r="NDG506" s="259"/>
      <c r="NDH506" s="259"/>
      <c r="NDI506" s="259"/>
      <c r="NDJ506" s="259"/>
      <c r="NDK506" s="259"/>
      <c r="NDL506" s="259"/>
      <c r="NDM506" s="259"/>
      <c r="NDN506" s="259"/>
      <c r="NDO506" s="259"/>
      <c r="NDP506" s="259"/>
      <c r="NDQ506" s="259"/>
      <c r="NDR506" s="259"/>
      <c r="NDS506" s="259"/>
      <c r="NDT506" s="259"/>
      <c r="NDU506" s="259"/>
      <c r="NDV506" s="259"/>
      <c r="NDW506" s="259"/>
      <c r="NDX506" s="259"/>
      <c r="NDY506" s="259"/>
      <c r="NDZ506" s="259"/>
      <c r="NEA506" s="259"/>
      <c r="NEB506" s="259"/>
      <c r="NEC506" s="259"/>
      <c r="NED506" s="259"/>
      <c r="NEE506" s="259"/>
      <c r="NEF506" s="259"/>
      <c r="NEG506" s="259"/>
      <c r="NEH506" s="259"/>
      <c r="NEI506" s="259"/>
      <c r="NEJ506" s="259"/>
      <c r="NEK506" s="259"/>
      <c r="NEL506" s="259"/>
      <c r="NEM506" s="259"/>
      <c r="NEN506" s="259"/>
      <c r="NEO506" s="259"/>
      <c r="NEP506" s="259"/>
      <c r="NEQ506" s="259"/>
      <c r="NER506" s="259"/>
      <c r="NES506" s="259"/>
      <c r="NET506" s="259"/>
      <c r="NEU506" s="259"/>
      <c r="NEV506" s="259"/>
      <c r="NEW506" s="259"/>
      <c r="NEX506" s="259"/>
      <c r="NEY506" s="259"/>
      <c r="NEZ506" s="259"/>
      <c r="NFA506" s="259"/>
      <c r="NFB506" s="259"/>
      <c r="NFC506" s="259"/>
      <c r="NFD506" s="259"/>
      <c r="NFE506" s="259"/>
      <c r="NFF506" s="259"/>
      <c r="NFG506" s="259"/>
      <c r="NFH506" s="259"/>
      <c r="NFI506" s="259"/>
      <c r="NFJ506" s="259"/>
      <c r="NFK506" s="259"/>
      <c r="NFL506" s="259"/>
      <c r="NFM506" s="259"/>
      <c r="NFN506" s="259"/>
      <c r="NFO506" s="259"/>
      <c r="NFP506" s="259"/>
      <c r="NFQ506" s="259"/>
      <c r="NFR506" s="259"/>
      <c r="NFS506" s="259"/>
      <c r="NFT506" s="259"/>
      <c r="NFU506" s="259"/>
      <c r="NFV506" s="259"/>
      <c r="NFW506" s="259"/>
      <c r="NFX506" s="259"/>
      <c r="NFY506" s="259"/>
      <c r="NFZ506" s="259"/>
      <c r="NGA506" s="259"/>
      <c r="NGB506" s="259"/>
      <c r="NGC506" s="259"/>
      <c r="NGD506" s="259"/>
      <c r="NGE506" s="259"/>
      <c r="NGF506" s="259"/>
      <c r="NGG506" s="259"/>
      <c r="NGH506" s="259"/>
      <c r="NGI506" s="259"/>
      <c r="NGJ506" s="259"/>
      <c r="NGK506" s="259"/>
      <c r="NGL506" s="259"/>
      <c r="NGM506" s="259"/>
      <c r="NGN506" s="259"/>
      <c r="NGO506" s="259"/>
      <c r="NGP506" s="259"/>
      <c r="NGQ506" s="259"/>
      <c r="NGR506" s="259"/>
      <c r="NGS506" s="259"/>
      <c r="NGT506" s="259"/>
      <c r="NGU506" s="259"/>
      <c r="NGV506" s="259"/>
      <c r="NGW506" s="259"/>
      <c r="NGX506" s="259"/>
      <c r="NGY506" s="259"/>
      <c r="NGZ506" s="259"/>
      <c r="NHA506" s="259"/>
      <c r="NHB506" s="259"/>
      <c r="NHC506" s="259"/>
      <c r="NHD506" s="259"/>
      <c r="NHE506" s="259"/>
      <c r="NHF506" s="259"/>
      <c r="NHG506" s="259"/>
      <c r="NHH506" s="259"/>
      <c r="NHI506" s="259"/>
      <c r="NHJ506" s="259"/>
      <c r="NHK506" s="259"/>
      <c r="NHL506" s="259"/>
      <c r="NHM506" s="259"/>
      <c r="NHN506" s="259"/>
      <c r="NHO506" s="259"/>
      <c r="NHP506" s="259"/>
      <c r="NHQ506" s="259"/>
      <c r="NHR506" s="259"/>
      <c r="NHS506" s="259"/>
      <c r="NHT506" s="259"/>
      <c r="NHU506" s="259"/>
      <c r="NHV506" s="259"/>
      <c r="NHW506" s="259"/>
      <c r="NHX506" s="259"/>
      <c r="NHY506" s="259"/>
      <c r="NHZ506" s="259"/>
      <c r="NIA506" s="259"/>
      <c r="NIB506" s="259"/>
      <c r="NIC506" s="259"/>
      <c r="NID506" s="259"/>
      <c r="NIE506" s="259"/>
      <c r="NIF506" s="259"/>
      <c r="NIG506" s="259"/>
      <c r="NIH506" s="259"/>
      <c r="NII506" s="259"/>
      <c r="NIJ506" s="259"/>
      <c r="NIK506" s="259"/>
      <c r="NIL506" s="259"/>
      <c r="NIM506" s="259"/>
      <c r="NIN506" s="259"/>
      <c r="NIO506" s="259"/>
      <c r="NIP506" s="259"/>
      <c r="NIQ506" s="259"/>
      <c r="NIR506" s="259"/>
      <c r="NIS506" s="259"/>
      <c r="NIT506" s="259"/>
      <c r="NIU506" s="259"/>
      <c r="NIV506" s="259"/>
      <c r="NIW506" s="259"/>
      <c r="NIX506" s="259"/>
      <c r="NIY506" s="259"/>
      <c r="NIZ506" s="259"/>
      <c r="NJA506" s="259"/>
      <c r="NJB506" s="259"/>
      <c r="NJC506" s="259"/>
      <c r="NJD506" s="259"/>
      <c r="NJE506" s="259"/>
      <c r="NJF506" s="259"/>
      <c r="NJG506" s="259"/>
      <c r="NJH506" s="259"/>
      <c r="NJI506" s="259"/>
      <c r="NJJ506" s="259"/>
      <c r="NJK506" s="259"/>
      <c r="NJL506" s="259"/>
      <c r="NJM506" s="259"/>
      <c r="NJN506" s="259"/>
      <c r="NJO506" s="259"/>
      <c r="NJP506" s="259"/>
      <c r="NJQ506" s="259"/>
      <c r="NJR506" s="259"/>
      <c r="NJS506" s="259"/>
      <c r="NJT506" s="259"/>
      <c r="NJU506" s="259"/>
      <c r="NJV506" s="259"/>
      <c r="NJW506" s="259"/>
      <c r="NJX506" s="259"/>
      <c r="NJY506" s="259"/>
      <c r="NJZ506" s="259"/>
      <c r="NKA506" s="259"/>
      <c r="NKB506" s="259"/>
      <c r="NKC506" s="259"/>
      <c r="NKD506" s="259"/>
      <c r="NKE506" s="259"/>
      <c r="NKF506" s="259"/>
      <c r="NKG506" s="259"/>
      <c r="NKH506" s="259"/>
      <c r="NKI506" s="259"/>
      <c r="NKJ506" s="259"/>
      <c r="NKK506" s="259"/>
      <c r="NKL506" s="259"/>
      <c r="NKM506" s="259"/>
      <c r="NKN506" s="259"/>
      <c r="NKO506" s="259"/>
      <c r="NKP506" s="259"/>
      <c r="NKQ506" s="259"/>
      <c r="NKR506" s="259"/>
      <c r="NKS506" s="259"/>
      <c r="NKT506" s="259"/>
      <c r="NKU506" s="259"/>
      <c r="NKV506" s="259"/>
      <c r="NKW506" s="259"/>
      <c r="NKX506" s="259"/>
      <c r="NKY506" s="259"/>
      <c r="NKZ506" s="259"/>
      <c r="NLA506" s="259"/>
      <c r="NLB506" s="259"/>
      <c r="NLC506" s="259"/>
      <c r="NLD506" s="259"/>
      <c r="NLE506" s="259"/>
      <c r="NLF506" s="259"/>
      <c r="NLG506" s="259"/>
      <c r="NLH506" s="259"/>
      <c r="NLI506" s="259"/>
      <c r="NLJ506" s="259"/>
      <c r="NLK506" s="259"/>
      <c r="NLL506" s="259"/>
      <c r="NLM506" s="259"/>
      <c r="NLN506" s="259"/>
      <c r="NLO506" s="259"/>
      <c r="NLP506" s="259"/>
      <c r="NLQ506" s="259"/>
      <c r="NLR506" s="259"/>
      <c r="NLS506" s="259"/>
      <c r="NLT506" s="259"/>
      <c r="NLU506" s="259"/>
      <c r="NLV506" s="259"/>
      <c r="NLW506" s="259"/>
      <c r="NLX506" s="259"/>
      <c r="NLY506" s="259"/>
      <c r="NLZ506" s="259"/>
      <c r="NMA506" s="259"/>
      <c r="NMB506" s="259"/>
      <c r="NMC506" s="259"/>
      <c r="NMD506" s="259"/>
      <c r="NME506" s="259"/>
      <c r="NMF506" s="259"/>
      <c r="NMG506" s="259"/>
      <c r="NMH506" s="259"/>
      <c r="NMI506" s="259"/>
      <c r="NMJ506" s="259"/>
      <c r="NMK506" s="259"/>
      <c r="NML506" s="259"/>
      <c r="NMM506" s="259"/>
      <c r="NMN506" s="259"/>
      <c r="NMO506" s="259"/>
      <c r="NMP506" s="259"/>
      <c r="NMQ506" s="259"/>
      <c r="NMR506" s="259"/>
      <c r="NMS506" s="259"/>
      <c r="NMT506" s="259"/>
      <c r="NMU506" s="259"/>
      <c r="NMV506" s="259"/>
      <c r="NMW506" s="259"/>
      <c r="NMX506" s="259"/>
      <c r="NMY506" s="259"/>
      <c r="NMZ506" s="259"/>
      <c r="NNA506" s="259"/>
      <c r="NNB506" s="259"/>
      <c r="NNC506" s="259"/>
      <c r="NND506" s="259"/>
      <c r="NNE506" s="259"/>
      <c r="NNF506" s="259"/>
      <c r="NNG506" s="259"/>
      <c r="NNH506" s="259"/>
      <c r="NNI506" s="259"/>
      <c r="NNJ506" s="259"/>
      <c r="NNK506" s="259"/>
      <c r="NNL506" s="259"/>
      <c r="NNM506" s="259"/>
      <c r="NNN506" s="259"/>
      <c r="NNO506" s="259"/>
      <c r="NNP506" s="259"/>
      <c r="NNQ506" s="259"/>
      <c r="NNR506" s="259"/>
      <c r="NNS506" s="259"/>
      <c r="NNT506" s="259"/>
      <c r="NNU506" s="259"/>
      <c r="NNV506" s="259"/>
      <c r="NNW506" s="259"/>
      <c r="NNX506" s="259"/>
      <c r="NNY506" s="259"/>
      <c r="NNZ506" s="259"/>
      <c r="NOA506" s="259"/>
      <c r="NOB506" s="259"/>
      <c r="NOC506" s="259"/>
      <c r="NOD506" s="259"/>
      <c r="NOE506" s="259"/>
      <c r="NOF506" s="259"/>
      <c r="NOG506" s="259"/>
      <c r="NOH506" s="259"/>
      <c r="NOI506" s="259"/>
      <c r="NOJ506" s="259"/>
      <c r="NOK506" s="259"/>
      <c r="NOL506" s="259"/>
      <c r="NOM506" s="259"/>
      <c r="NON506" s="259"/>
      <c r="NOO506" s="259"/>
      <c r="NOP506" s="259"/>
      <c r="NOQ506" s="259"/>
      <c r="NOR506" s="259"/>
      <c r="NOS506" s="259"/>
      <c r="NOT506" s="259"/>
      <c r="NOU506" s="259"/>
      <c r="NOV506" s="259"/>
      <c r="NOW506" s="259"/>
      <c r="NOX506" s="259"/>
      <c r="NOY506" s="259"/>
      <c r="NOZ506" s="259"/>
      <c r="NPA506" s="259"/>
      <c r="NPB506" s="259"/>
      <c r="NPC506" s="259"/>
      <c r="NPD506" s="259"/>
      <c r="NPE506" s="259"/>
      <c r="NPF506" s="259"/>
      <c r="NPG506" s="259"/>
      <c r="NPH506" s="259"/>
      <c r="NPI506" s="259"/>
      <c r="NPJ506" s="259"/>
      <c r="NPK506" s="259"/>
      <c r="NPL506" s="259"/>
      <c r="NPM506" s="259"/>
      <c r="NPN506" s="259"/>
      <c r="NPO506" s="259"/>
      <c r="NPP506" s="259"/>
      <c r="NPQ506" s="259"/>
      <c r="NPR506" s="259"/>
      <c r="NPS506" s="259"/>
      <c r="NPT506" s="259"/>
      <c r="NPU506" s="259"/>
      <c r="NPV506" s="259"/>
      <c r="NPW506" s="259"/>
      <c r="NPX506" s="259"/>
      <c r="NPY506" s="259"/>
      <c r="NPZ506" s="259"/>
      <c r="NQA506" s="259"/>
      <c r="NQB506" s="259"/>
      <c r="NQC506" s="259"/>
      <c r="NQD506" s="259"/>
      <c r="NQE506" s="259"/>
      <c r="NQF506" s="259"/>
      <c r="NQG506" s="259"/>
      <c r="NQH506" s="259"/>
      <c r="NQI506" s="259"/>
      <c r="NQJ506" s="259"/>
      <c r="NQK506" s="259"/>
      <c r="NQL506" s="259"/>
      <c r="NQM506" s="259"/>
      <c r="NQN506" s="259"/>
      <c r="NQO506" s="259"/>
      <c r="NQP506" s="259"/>
      <c r="NQQ506" s="259"/>
      <c r="NQR506" s="259"/>
      <c r="NQS506" s="259"/>
      <c r="NQT506" s="259"/>
      <c r="NQU506" s="259"/>
      <c r="NQV506" s="259"/>
      <c r="NQW506" s="259"/>
      <c r="NQX506" s="259"/>
      <c r="NQY506" s="259"/>
      <c r="NQZ506" s="259"/>
      <c r="NRA506" s="259"/>
      <c r="NRB506" s="259"/>
      <c r="NRC506" s="259"/>
      <c r="NRD506" s="259"/>
      <c r="NRE506" s="259"/>
      <c r="NRF506" s="259"/>
      <c r="NRG506" s="259"/>
      <c r="NRH506" s="259"/>
      <c r="NRI506" s="259"/>
      <c r="NRJ506" s="259"/>
      <c r="NRK506" s="259"/>
      <c r="NRL506" s="259"/>
      <c r="NRM506" s="259"/>
      <c r="NRN506" s="259"/>
      <c r="NRO506" s="259"/>
      <c r="NRP506" s="259"/>
      <c r="NRQ506" s="259"/>
      <c r="NRR506" s="259"/>
      <c r="NRS506" s="259"/>
      <c r="NRT506" s="259"/>
      <c r="NRU506" s="259"/>
      <c r="NRV506" s="259"/>
      <c r="NRW506" s="259"/>
      <c r="NRX506" s="259"/>
      <c r="NRY506" s="259"/>
      <c r="NRZ506" s="259"/>
      <c r="NSA506" s="259"/>
      <c r="NSB506" s="259"/>
      <c r="NSC506" s="259"/>
      <c r="NSD506" s="259"/>
      <c r="NSE506" s="259"/>
      <c r="NSF506" s="259"/>
      <c r="NSG506" s="259"/>
      <c r="NSH506" s="259"/>
      <c r="NSI506" s="259"/>
      <c r="NSJ506" s="259"/>
      <c r="NSK506" s="259"/>
      <c r="NSL506" s="259"/>
      <c r="NSM506" s="259"/>
      <c r="NSN506" s="259"/>
      <c r="NSO506" s="259"/>
      <c r="NSP506" s="259"/>
      <c r="NSQ506" s="259"/>
      <c r="NSR506" s="259"/>
      <c r="NSS506" s="259"/>
      <c r="NST506" s="259"/>
      <c r="NSU506" s="259"/>
      <c r="NSV506" s="259"/>
      <c r="NSW506" s="259"/>
      <c r="NSX506" s="259"/>
      <c r="NSY506" s="259"/>
      <c r="NSZ506" s="259"/>
      <c r="NTA506" s="259"/>
      <c r="NTB506" s="259"/>
      <c r="NTC506" s="259"/>
      <c r="NTD506" s="259"/>
      <c r="NTE506" s="259"/>
      <c r="NTF506" s="259"/>
      <c r="NTG506" s="259"/>
      <c r="NTH506" s="259"/>
      <c r="NTI506" s="259"/>
      <c r="NTJ506" s="259"/>
      <c r="NTK506" s="259"/>
      <c r="NTL506" s="259"/>
      <c r="NTM506" s="259"/>
      <c r="NTN506" s="259"/>
      <c r="NTO506" s="259"/>
      <c r="NTP506" s="259"/>
      <c r="NTQ506" s="259"/>
      <c r="NTR506" s="259"/>
      <c r="NTS506" s="259"/>
      <c r="NTT506" s="259"/>
      <c r="NTU506" s="259"/>
      <c r="NTV506" s="259"/>
      <c r="NTW506" s="259"/>
      <c r="NTX506" s="259"/>
      <c r="NTY506" s="259"/>
      <c r="NTZ506" s="259"/>
      <c r="NUA506" s="259"/>
      <c r="NUB506" s="259"/>
      <c r="NUC506" s="259"/>
      <c r="NUD506" s="259"/>
      <c r="NUE506" s="259"/>
      <c r="NUF506" s="259"/>
      <c r="NUG506" s="259"/>
      <c r="NUH506" s="259"/>
      <c r="NUI506" s="259"/>
      <c r="NUJ506" s="259"/>
      <c r="NUK506" s="259"/>
      <c r="NUL506" s="259"/>
      <c r="NUM506" s="259"/>
      <c r="NUN506" s="259"/>
      <c r="NUO506" s="259"/>
      <c r="NUP506" s="259"/>
      <c r="NUQ506" s="259"/>
      <c r="NUR506" s="259"/>
      <c r="NUS506" s="259"/>
      <c r="NUT506" s="259"/>
      <c r="NUU506" s="259"/>
      <c r="NUV506" s="259"/>
      <c r="NUW506" s="259"/>
      <c r="NUX506" s="259"/>
      <c r="NUY506" s="259"/>
      <c r="NUZ506" s="259"/>
      <c r="NVA506" s="259"/>
      <c r="NVB506" s="259"/>
      <c r="NVC506" s="259"/>
      <c r="NVD506" s="259"/>
      <c r="NVE506" s="259"/>
      <c r="NVF506" s="259"/>
      <c r="NVG506" s="259"/>
      <c r="NVH506" s="259"/>
      <c r="NVI506" s="259"/>
      <c r="NVJ506" s="259"/>
      <c r="NVK506" s="259"/>
      <c r="NVL506" s="259"/>
      <c r="NVM506" s="259"/>
      <c r="NVN506" s="259"/>
      <c r="NVO506" s="259"/>
      <c r="NVP506" s="259"/>
      <c r="NVQ506" s="259"/>
      <c r="NVR506" s="259"/>
      <c r="NVS506" s="259"/>
      <c r="NVT506" s="259"/>
      <c r="NVU506" s="259"/>
      <c r="NVV506" s="259"/>
      <c r="NVW506" s="259"/>
      <c r="NVX506" s="259"/>
      <c r="NVY506" s="259"/>
      <c r="NVZ506" s="259"/>
      <c r="NWA506" s="259"/>
      <c r="NWB506" s="259"/>
      <c r="NWC506" s="259"/>
      <c r="NWD506" s="259"/>
      <c r="NWE506" s="259"/>
      <c r="NWF506" s="259"/>
      <c r="NWG506" s="259"/>
      <c r="NWH506" s="259"/>
      <c r="NWI506" s="259"/>
      <c r="NWJ506" s="259"/>
      <c r="NWK506" s="259"/>
      <c r="NWL506" s="259"/>
      <c r="NWM506" s="259"/>
      <c r="NWN506" s="259"/>
      <c r="NWO506" s="259"/>
      <c r="NWP506" s="259"/>
      <c r="NWQ506" s="259"/>
      <c r="NWR506" s="259"/>
      <c r="NWS506" s="259"/>
      <c r="NWT506" s="259"/>
      <c r="NWU506" s="259"/>
      <c r="NWV506" s="259"/>
      <c r="NWW506" s="259"/>
      <c r="NWX506" s="259"/>
      <c r="NWY506" s="259"/>
      <c r="NWZ506" s="259"/>
      <c r="NXA506" s="259"/>
      <c r="NXB506" s="259"/>
      <c r="NXC506" s="259"/>
      <c r="NXD506" s="259"/>
      <c r="NXE506" s="259"/>
      <c r="NXF506" s="259"/>
      <c r="NXG506" s="259"/>
      <c r="NXH506" s="259"/>
      <c r="NXI506" s="259"/>
      <c r="NXJ506" s="259"/>
      <c r="NXK506" s="259"/>
      <c r="NXL506" s="259"/>
      <c r="NXM506" s="259"/>
      <c r="NXN506" s="259"/>
      <c r="NXO506" s="259"/>
      <c r="NXP506" s="259"/>
      <c r="NXQ506" s="259"/>
      <c r="NXR506" s="259"/>
      <c r="NXS506" s="259"/>
      <c r="NXT506" s="259"/>
      <c r="NXU506" s="259"/>
      <c r="NXV506" s="259"/>
      <c r="NXW506" s="259"/>
      <c r="NXX506" s="259"/>
      <c r="NXY506" s="259"/>
      <c r="NXZ506" s="259"/>
      <c r="NYA506" s="259"/>
      <c r="NYB506" s="259"/>
      <c r="NYC506" s="259"/>
      <c r="NYD506" s="259"/>
      <c r="NYE506" s="259"/>
      <c r="NYF506" s="259"/>
      <c r="NYG506" s="259"/>
      <c r="NYH506" s="259"/>
      <c r="NYI506" s="259"/>
      <c r="NYJ506" s="259"/>
      <c r="NYK506" s="259"/>
      <c r="NYL506" s="259"/>
      <c r="NYM506" s="259"/>
      <c r="NYN506" s="259"/>
      <c r="NYO506" s="259"/>
      <c r="NYP506" s="259"/>
      <c r="NYQ506" s="259"/>
      <c r="NYR506" s="259"/>
      <c r="NYS506" s="259"/>
      <c r="NYT506" s="259"/>
      <c r="NYU506" s="259"/>
      <c r="NYV506" s="259"/>
      <c r="NYW506" s="259"/>
      <c r="NYX506" s="259"/>
      <c r="NYY506" s="259"/>
      <c r="NYZ506" s="259"/>
      <c r="NZA506" s="259"/>
      <c r="NZB506" s="259"/>
      <c r="NZC506" s="259"/>
      <c r="NZD506" s="259"/>
      <c r="NZE506" s="259"/>
      <c r="NZF506" s="259"/>
      <c r="NZG506" s="259"/>
      <c r="NZH506" s="259"/>
      <c r="NZI506" s="259"/>
      <c r="NZJ506" s="259"/>
      <c r="NZK506" s="259"/>
      <c r="NZL506" s="259"/>
      <c r="NZM506" s="259"/>
      <c r="NZN506" s="259"/>
      <c r="NZO506" s="259"/>
      <c r="NZP506" s="259"/>
      <c r="NZQ506" s="259"/>
      <c r="NZR506" s="259"/>
      <c r="NZS506" s="259"/>
      <c r="NZT506" s="259"/>
      <c r="NZU506" s="259"/>
      <c r="NZV506" s="259"/>
      <c r="NZW506" s="259"/>
      <c r="NZX506" s="259"/>
      <c r="NZY506" s="259"/>
      <c r="NZZ506" s="259"/>
      <c r="OAA506" s="259"/>
      <c r="OAB506" s="259"/>
      <c r="OAC506" s="259"/>
      <c r="OAD506" s="259"/>
      <c r="OAE506" s="259"/>
      <c r="OAF506" s="259"/>
      <c r="OAG506" s="259"/>
      <c r="OAH506" s="259"/>
      <c r="OAI506" s="259"/>
      <c r="OAJ506" s="259"/>
      <c r="OAK506" s="259"/>
      <c r="OAL506" s="259"/>
      <c r="OAM506" s="259"/>
      <c r="OAN506" s="259"/>
      <c r="OAO506" s="259"/>
      <c r="OAP506" s="259"/>
      <c r="OAQ506" s="259"/>
      <c r="OAR506" s="259"/>
      <c r="OAS506" s="259"/>
      <c r="OAT506" s="259"/>
      <c r="OAU506" s="259"/>
      <c r="OAV506" s="259"/>
      <c r="OAW506" s="259"/>
      <c r="OAX506" s="259"/>
      <c r="OAY506" s="259"/>
      <c r="OAZ506" s="259"/>
      <c r="OBA506" s="259"/>
      <c r="OBB506" s="259"/>
      <c r="OBC506" s="259"/>
      <c r="OBD506" s="259"/>
      <c r="OBE506" s="259"/>
      <c r="OBF506" s="259"/>
      <c r="OBG506" s="259"/>
      <c r="OBH506" s="259"/>
      <c r="OBI506" s="259"/>
      <c r="OBJ506" s="259"/>
      <c r="OBK506" s="259"/>
      <c r="OBL506" s="259"/>
      <c r="OBM506" s="259"/>
      <c r="OBN506" s="259"/>
      <c r="OBO506" s="259"/>
      <c r="OBP506" s="259"/>
      <c r="OBQ506" s="259"/>
      <c r="OBR506" s="259"/>
      <c r="OBS506" s="259"/>
      <c r="OBT506" s="259"/>
      <c r="OBU506" s="259"/>
      <c r="OBV506" s="259"/>
      <c r="OBW506" s="259"/>
      <c r="OBX506" s="259"/>
      <c r="OBY506" s="259"/>
      <c r="OBZ506" s="259"/>
      <c r="OCA506" s="259"/>
      <c r="OCB506" s="259"/>
      <c r="OCC506" s="259"/>
      <c r="OCD506" s="259"/>
      <c r="OCE506" s="259"/>
      <c r="OCF506" s="259"/>
      <c r="OCG506" s="259"/>
      <c r="OCH506" s="259"/>
      <c r="OCI506" s="259"/>
      <c r="OCJ506" s="259"/>
      <c r="OCK506" s="259"/>
      <c r="OCL506" s="259"/>
      <c r="OCM506" s="259"/>
      <c r="OCN506" s="259"/>
      <c r="OCO506" s="259"/>
      <c r="OCP506" s="259"/>
      <c r="OCQ506" s="259"/>
      <c r="OCR506" s="259"/>
      <c r="OCS506" s="259"/>
      <c r="OCT506" s="259"/>
      <c r="OCU506" s="259"/>
      <c r="OCV506" s="259"/>
      <c r="OCW506" s="259"/>
      <c r="OCX506" s="259"/>
      <c r="OCY506" s="259"/>
      <c r="OCZ506" s="259"/>
      <c r="ODA506" s="259"/>
      <c r="ODB506" s="259"/>
      <c r="ODC506" s="259"/>
      <c r="ODD506" s="259"/>
      <c r="ODE506" s="259"/>
      <c r="ODF506" s="259"/>
      <c r="ODG506" s="259"/>
      <c r="ODH506" s="259"/>
      <c r="ODI506" s="259"/>
      <c r="ODJ506" s="259"/>
      <c r="ODK506" s="259"/>
      <c r="ODL506" s="259"/>
      <c r="ODM506" s="259"/>
      <c r="ODN506" s="259"/>
      <c r="ODO506" s="259"/>
      <c r="ODP506" s="259"/>
      <c r="ODQ506" s="259"/>
      <c r="ODR506" s="259"/>
      <c r="ODS506" s="259"/>
      <c r="ODT506" s="259"/>
      <c r="ODU506" s="259"/>
      <c r="ODV506" s="259"/>
      <c r="ODW506" s="259"/>
      <c r="ODX506" s="259"/>
      <c r="ODY506" s="259"/>
      <c r="ODZ506" s="259"/>
      <c r="OEA506" s="259"/>
      <c r="OEB506" s="259"/>
      <c r="OEC506" s="259"/>
      <c r="OED506" s="259"/>
      <c r="OEE506" s="259"/>
      <c r="OEF506" s="259"/>
      <c r="OEG506" s="259"/>
      <c r="OEH506" s="259"/>
      <c r="OEI506" s="259"/>
      <c r="OEJ506" s="259"/>
      <c r="OEK506" s="259"/>
      <c r="OEL506" s="259"/>
      <c r="OEM506" s="259"/>
      <c r="OEN506" s="259"/>
      <c r="OEO506" s="259"/>
      <c r="OEP506" s="259"/>
      <c r="OEQ506" s="259"/>
      <c r="OER506" s="259"/>
      <c r="OES506" s="259"/>
      <c r="OET506" s="259"/>
      <c r="OEU506" s="259"/>
      <c r="OEV506" s="259"/>
      <c r="OEW506" s="259"/>
      <c r="OEX506" s="259"/>
      <c r="OEY506" s="259"/>
      <c r="OEZ506" s="259"/>
      <c r="OFA506" s="259"/>
      <c r="OFB506" s="259"/>
      <c r="OFC506" s="259"/>
      <c r="OFD506" s="259"/>
      <c r="OFE506" s="259"/>
      <c r="OFF506" s="259"/>
      <c r="OFG506" s="259"/>
      <c r="OFH506" s="259"/>
      <c r="OFI506" s="259"/>
      <c r="OFJ506" s="259"/>
      <c r="OFK506" s="259"/>
      <c r="OFL506" s="259"/>
      <c r="OFM506" s="259"/>
      <c r="OFN506" s="259"/>
      <c r="OFO506" s="259"/>
      <c r="OFP506" s="259"/>
      <c r="OFQ506" s="259"/>
      <c r="OFR506" s="259"/>
      <c r="OFS506" s="259"/>
      <c r="OFT506" s="259"/>
      <c r="OFU506" s="259"/>
      <c r="OFV506" s="259"/>
      <c r="OFW506" s="259"/>
      <c r="OFX506" s="259"/>
      <c r="OFY506" s="259"/>
      <c r="OFZ506" s="259"/>
      <c r="OGA506" s="259"/>
      <c r="OGB506" s="259"/>
      <c r="OGC506" s="259"/>
      <c r="OGD506" s="259"/>
      <c r="OGE506" s="259"/>
      <c r="OGF506" s="259"/>
      <c r="OGG506" s="259"/>
      <c r="OGH506" s="259"/>
      <c r="OGI506" s="259"/>
      <c r="OGJ506" s="259"/>
      <c r="OGK506" s="259"/>
      <c r="OGL506" s="259"/>
      <c r="OGM506" s="259"/>
      <c r="OGN506" s="259"/>
      <c r="OGO506" s="259"/>
      <c r="OGP506" s="259"/>
      <c r="OGQ506" s="259"/>
      <c r="OGR506" s="259"/>
      <c r="OGS506" s="259"/>
      <c r="OGT506" s="259"/>
      <c r="OGU506" s="259"/>
      <c r="OGV506" s="259"/>
      <c r="OGW506" s="259"/>
      <c r="OGX506" s="259"/>
      <c r="OGY506" s="259"/>
      <c r="OGZ506" s="259"/>
      <c r="OHA506" s="259"/>
      <c r="OHB506" s="259"/>
      <c r="OHC506" s="259"/>
      <c r="OHD506" s="259"/>
      <c r="OHE506" s="259"/>
      <c r="OHF506" s="259"/>
      <c r="OHG506" s="259"/>
      <c r="OHH506" s="259"/>
      <c r="OHI506" s="259"/>
      <c r="OHJ506" s="259"/>
      <c r="OHK506" s="259"/>
      <c r="OHL506" s="259"/>
      <c r="OHM506" s="259"/>
      <c r="OHN506" s="259"/>
      <c r="OHO506" s="259"/>
      <c r="OHP506" s="259"/>
      <c r="OHQ506" s="259"/>
      <c r="OHR506" s="259"/>
      <c r="OHS506" s="259"/>
      <c r="OHT506" s="259"/>
      <c r="OHU506" s="259"/>
      <c r="OHV506" s="259"/>
      <c r="OHW506" s="259"/>
      <c r="OHX506" s="259"/>
      <c r="OHY506" s="259"/>
      <c r="OHZ506" s="259"/>
      <c r="OIA506" s="259"/>
      <c r="OIB506" s="259"/>
      <c r="OIC506" s="259"/>
      <c r="OID506" s="259"/>
      <c r="OIE506" s="259"/>
      <c r="OIF506" s="259"/>
      <c r="OIG506" s="259"/>
      <c r="OIH506" s="259"/>
      <c r="OII506" s="259"/>
      <c r="OIJ506" s="259"/>
      <c r="OIK506" s="259"/>
      <c r="OIL506" s="259"/>
      <c r="OIM506" s="259"/>
      <c r="OIN506" s="259"/>
      <c r="OIO506" s="259"/>
      <c r="OIP506" s="259"/>
      <c r="OIQ506" s="259"/>
      <c r="OIR506" s="259"/>
      <c r="OIS506" s="259"/>
      <c r="OIT506" s="259"/>
      <c r="OIU506" s="259"/>
      <c r="OIV506" s="259"/>
      <c r="OIW506" s="259"/>
      <c r="OIX506" s="259"/>
      <c r="OIY506" s="259"/>
      <c r="OIZ506" s="259"/>
      <c r="OJA506" s="259"/>
      <c r="OJB506" s="259"/>
      <c r="OJC506" s="259"/>
      <c r="OJD506" s="259"/>
      <c r="OJE506" s="259"/>
      <c r="OJF506" s="259"/>
      <c r="OJG506" s="259"/>
      <c r="OJH506" s="259"/>
      <c r="OJI506" s="259"/>
      <c r="OJJ506" s="259"/>
      <c r="OJK506" s="259"/>
      <c r="OJL506" s="259"/>
      <c r="OJM506" s="259"/>
      <c r="OJN506" s="259"/>
      <c r="OJO506" s="259"/>
      <c r="OJP506" s="259"/>
      <c r="OJQ506" s="259"/>
      <c r="OJR506" s="259"/>
      <c r="OJS506" s="259"/>
      <c r="OJT506" s="259"/>
      <c r="OJU506" s="259"/>
      <c r="OJV506" s="259"/>
      <c r="OJW506" s="259"/>
      <c r="OJX506" s="259"/>
      <c r="OJY506" s="259"/>
      <c r="OJZ506" s="259"/>
      <c r="OKA506" s="259"/>
      <c r="OKB506" s="259"/>
      <c r="OKC506" s="259"/>
      <c r="OKD506" s="259"/>
      <c r="OKE506" s="259"/>
      <c r="OKF506" s="259"/>
      <c r="OKG506" s="259"/>
      <c r="OKH506" s="259"/>
      <c r="OKI506" s="259"/>
      <c r="OKJ506" s="259"/>
      <c r="OKK506" s="259"/>
      <c r="OKL506" s="259"/>
      <c r="OKM506" s="259"/>
      <c r="OKN506" s="259"/>
      <c r="OKO506" s="259"/>
      <c r="OKP506" s="259"/>
      <c r="OKQ506" s="259"/>
      <c r="OKR506" s="259"/>
      <c r="OKS506" s="259"/>
      <c r="OKT506" s="259"/>
      <c r="OKU506" s="259"/>
      <c r="OKV506" s="259"/>
      <c r="OKW506" s="259"/>
      <c r="OKX506" s="259"/>
      <c r="OKY506" s="259"/>
      <c r="OKZ506" s="259"/>
      <c r="OLA506" s="259"/>
      <c r="OLB506" s="259"/>
      <c r="OLC506" s="259"/>
      <c r="OLD506" s="259"/>
      <c r="OLE506" s="259"/>
      <c r="OLF506" s="259"/>
      <c r="OLG506" s="259"/>
      <c r="OLH506" s="259"/>
      <c r="OLI506" s="259"/>
      <c r="OLJ506" s="259"/>
      <c r="OLK506" s="259"/>
      <c r="OLL506" s="259"/>
      <c r="OLM506" s="259"/>
      <c r="OLN506" s="259"/>
      <c r="OLO506" s="259"/>
      <c r="OLP506" s="259"/>
      <c r="OLQ506" s="259"/>
      <c r="OLR506" s="259"/>
      <c r="OLS506" s="259"/>
      <c r="OLT506" s="259"/>
      <c r="OLU506" s="259"/>
      <c r="OLV506" s="259"/>
      <c r="OLW506" s="259"/>
      <c r="OLX506" s="259"/>
      <c r="OLY506" s="259"/>
      <c r="OLZ506" s="259"/>
      <c r="OMA506" s="259"/>
      <c r="OMB506" s="259"/>
      <c r="OMC506" s="259"/>
      <c r="OMD506" s="259"/>
      <c r="OME506" s="259"/>
      <c r="OMF506" s="259"/>
      <c r="OMG506" s="259"/>
      <c r="OMH506" s="259"/>
      <c r="OMI506" s="259"/>
      <c r="OMJ506" s="259"/>
      <c r="OMK506" s="259"/>
      <c r="OML506" s="259"/>
      <c r="OMM506" s="259"/>
      <c r="OMN506" s="259"/>
      <c r="OMO506" s="259"/>
      <c r="OMP506" s="259"/>
      <c r="OMQ506" s="259"/>
      <c r="OMR506" s="259"/>
      <c r="OMS506" s="259"/>
      <c r="OMT506" s="259"/>
      <c r="OMU506" s="259"/>
      <c r="OMV506" s="259"/>
      <c r="OMW506" s="259"/>
      <c r="OMX506" s="259"/>
      <c r="OMY506" s="259"/>
      <c r="OMZ506" s="259"/>
      <c r="ONA506" s="259"/>
      <c r="ONB506" s="259"/>
      <c r="ONC506" s="259"/>
      <c r="OND506" s="259"/>
      <c r="ONE506" s="259"/>
      <c r="ONF506" s="259"/>
      <c r="ONG506" s="259"/>
      <c r="ONH506" s="259"/>
      <c r="ONI506" s="259"/>
      <c r="ONJ506" s="259"/>
      <c r="ONK506" s="259"/>
      <c r="ONL506" s="259"/>
      <c r="ONM506" s="259"/>
      <c r="ONN506" s="259"/>
      <c r="ONO506" s="259"/>
      <c r="ONP506" s="259"/>
      <c r="ONQ506" s="259"/>
      <c r="ONR506" s="259"/>
      <c r="ONS506" s="259"/>
      <c r="ONT506" s="259"/>
      <c r="ONU506" s="259"/>
      <c r="ONV506" s="259"/>
      <c r="ONW506" s="259"/>
      <c r="ONX506" s="259"/>
      <c r="ONY506" s="259"/>
      <c r="ONZ506" s="259"/>
      <c r="OOA506" s="259"/>
      <c r="OOB506" s="259"/>
      <c r="OOC506" s="259"/>
      <c r="OOD506" s="259"/>
      <c r="OOE506" s="259"/>
      <c r="OOF506" s="259"/>
      <c r="OOG506" s="259"/>
      <c r="OOH506" s="259"/>
      <c r="OOI506" s="259"/>
      <c r="OOJ506" s="259"/>
      <c r="OOK506" s="259"/>
      <c r="OOL506" s="259"/>
      <c r="OOM506" s="259"/>
      <c r="OON506" s="259"/>
      <c r="OOO506" s="259"/>
      <c r="OOP506" s="259"/>
      <c r="OOQ506" s="259"/>
      <c r="OOR506" s="259"/>
      <c r="OOS506" s="259"/>
      <c r="OOT506" s="259"/>
      <c r="OOU506" s="259"/>
      <c r="OOV506" s="259"/>
      <c r="OOW506" s="259"/>
      <c r="OOX506" s="259"/>
      <c r="OOY506" s="259"/>
      <c r="OOZ506" s="259"/>
      <c r="OPA506" s="259"/>
      <c r="OPB506" s="259"/>
      <c r="OPC506" s="259"/>
      <c r="OPD506" s="259"/>
      <c r="OPE506" s="259"/>
      <c r="OPF506" s="259"/>
      <c r="OPG506" s="259"/>
      <c r="OPH506" s="259"/>
      <c r="OPI506" s="259"/>
      <c r="OPJ506" s="259"/>
      <c r="OPK506" s="259"/>
      <c r="OPL506" s="259"/>
      <c r="OPM506" s="259"/>
      <c r="OPN506" s="259"/>
      <c r="OPO506" s="259"/>
      <c r="OPP506" s="259"/>
      <c r="OPQ506" s="259"/>
      <c r="OPR506" s="259"/>
      <c r="OPS506" s="259"/>
      <c r="OPT506" s="259"/>
      <c r="OPU506" s="259"/>
      <c r="OPV506" s="259"/>
      <c r="OPW506" s="259"/>
      <c r="OPX506" s="259"/>
      <c r="OPY506" s="259"/>
      <c r="OPZ506" s="259"/>
      <c r="OQA506" s="259"/>
      <c r="OQB506" s="259"/>
      <c r="OQC506" s="259"/>
      <c r="OQD506" s="259"/>
      <c r="OQE506" s="259"/>
      <c r="OQF506" s="259"/>
      <c r="OQG506" s="259"/>
      <c r="OQH506" s="259"/>
      <c r="OQI506" s="259"/>
      <c r="OQJ506" s="259"/>
      <c r="OQK506" s="259"/>
      <c r="OQL506" s="259"/>
      <c r="OQM506" s="259"/>
      <c r="OQN506" s="259"/>
      <c r="OQO506" s="259"/>
      <c r="OQP506" s="259"/>
      <c r="OQQ506" s="259"/>
      <c r="OQR506" s="259"/>
      <c r="OQS506" s="259"/>
      <c r="OQT506" s="259"/>
      <c r="OQU506" s="259"/>
      <c r="OQV506" s="259"/>
      <c r="OQW506" s="259"/>
      <c r="OQX506" s="259"/>
      <c r="OQY506" s="259"/>
      <c r="OQZ506" s="259"/>
      <c r="ORA506" s="259"/>
      <c r="ORB506" s="259"/>
      <c r="ORC506" s="259"/>
      <c r="ORD506" s="259"/>
      <c r="ORE506" s="259"/>
      <c r="ORF506" s="259"/>
      <c r="ORG506" s="259"/>
      <c r="ORH506" s="259"/>
      <c r="ORI506" s="259"/>
      <c r="ORJ506" s="259"/>
      <c r="ORK506" s="259"/>
      <c r="ORL506" s="259"/>
      <c r="ORM506" s="259"/>
      <c r="ORN506" s="259"/>
      <c r="ORO506" s="259"/>
      <c r="ORP506" s="259"/>
      <c r="ORQ506" s="259"/>
      <c r="ORR506" s="259"/>
      <c r="ORS506" s="259"/>
      <c r="ORT506" s="259"/>
      <c r="ORU506" s="259"/>
      <c r="ORV506" s="259"/>
      <c r="ORW506" s="259"/>
      <c r="ORX506" s="259"/>
      <c r="ORY506" s="259"/>
      <c r="ORZ506" s="259"/>
      <c r="OSA506" s="259"/>
      <c r="OSB506" s="259"/>
      <c r="OSC506" s="259"/>
      <c r="OSD506" s="259"/>
      <c r="OSE506" s="259"/>
      <c r="OSF506" s="259"/>
      <c r="OSG506" s="259"/>
      <c r="OSH506" s="259"/>
      <c r="OSI506" s="259"/>
      <c r="OSJ506" s="259"/>
      <c r="OSK506" s="259"/>
      <c r="OSL506" s="259"/>
      <c r="OSM506" s="259"/>
      <c r="OSN506" s="259"/>
      <c r="OSO506" s="259"/>
      <c r="OSP506" s="259"/>
      <c r="OSQ506" s="259"/>
      <c r="OSR506" s="259"/>
      <c r="OSS506" s="259"/>
      <c r="OST506" s="259"/>
      <c r="OSU506" s="259"/>
      <c r="OSV506" s="259"/>
      <c r="OSW506" s="259"/>
      <c r="OSX506" s="259"/>
      <c r="OSY506" s="259"/>
      <c r="OSZ506" s="259"/>
      <c r="OTA506" s="259"/>
      <c r="OTB506" s="259"/>
      <c r="OTC506" s="259"/>
      <c r="OTD506" s="259"/>
      <c r="OTE506" s="259"/>
      <c r="OTF506" s="259"/>
      <c r="OTG506" s="259"/>
      <c r="OTH506" s="259"/>
      <c r="OTI506" s="259"/>
      <c r="OTJ506" s="259"/>
      <c r="OTK506" s="259"/>
      <c r="OTL506" s="259"/>
      <c r="OTM506" s="259"/>
      <c r="OTN506" s="259"/>
      <c r="OTO506" s="259"/>
      <c r="OTP506" s="259"/>
      <c r="OTQ506" s="259"/>
      <c r="OTR506" s="259"/>
      <c r="OTS506" s="259"/>
      <c r="OTT506" s="259"/>
      <c r="OTU506" s="259"/>
      <c r="OTV506" s="259"/>
      <c r="OTW506" s="259"/>
      <c r="OTX506" s="259"/>
      <c r="OTY506" s="259"/>
      <c r="OTZ506" s="259"/>
      <c r="OUA506" s="259"/>
      <c r="OUB506" s="259"/>
      <c r="OUC506" s="259"/>
      <c r="OUD506" s="259"/>
      <c r="OUE506" s="259"/>
      <c r="OUF506" s="259"/>
      <c r="OUG506" s="259"/>
      <c r="OUH506" s="259"/>
      <c r="OUI506" s="259"/>
      <c r="OUJ506" s="259"/>
      <c r="OUK506" s="259"/>
      <c r="OUL506" s="259"/>
      <c r="OUM506" s="259"/>
      <c r="OUN506" s="259"/>
      <c r="OUO506" s="259"/>
      <c r="OUP506" s="259"/>
      <c r="OUQ506" s="259"/>
      <c r="OUR506" s="259"/>
      <c r="OUS506" s="259"/>
      <c r="OUT506" s="259"/>
      <c r="OUU506" s="259"/>
      <c r="OUV506" s="259"/>
      <c r="OUW506" s="259"/>
      <c r="OUX506" s="259"/>
      <c r="OUY506" s="259"/>
      <c r="OUZ506" s="259"/>
      <c r="OVA506" s="259"/>
      <c r="OVB506" s="259"/>
      <c r="OVC506" s="259"/>
      <c r="OVD506" s="259"/>
      <c r="OVE506" s="259"/>
      <c r="OVF506" s="259"/>
      <c r="OVG506" s="259"/>
      <c r="OVH506" s="259"/>
      <c r="OVI506" s="259"/>
      <c r="OVJ506" s="259"/>
      <c r="OVK506" s="259"/>
      <c r="OVL506" s="259"/>
      <c r="OVM506" s="259"/>
      <c r="OVN506" s="259"/>
      <c r="OVO506" s="259"/>
      <c r="OVP506" s="259"/>
      <c r="OVQ506" s="259"/>
      <c r="OVR506" s="259"/>
      <c r="OVS506" s="259"/>
      <c r="OVT506" s="259"/>
      <c r="OVU506" s="259"/>
      <c r="OVV506" s="259"/>
      <c r="OVW506" s="259"/>
      <c r="OVX506" s="259"/>
      <c r="OVY506" s="259"/>
      <c r="OVZ506" s="259"/>
      <c r="OWA506" s="259"/>
      <c r="OWB506" s="259"/>
      <c r="OWC506" s="259"/>
      <c r="OWD506" s="259"/>
      <c r="OWE506" s="259"/>
      <c r="OWF506" s="259"/>
      <c r="OWG506" s="259"/>
      <c r="OWH506" s="259"/>
      <c r="OWI506" s="259"/>
      <c r="OWJ506" s="259"/>
      <c r="OWK506" s="259"/>
      <c r="OWL506" s="259"/>
      <c r="OWM506" s="259"/>
      <c r="OWN506" s="259"/>
      <c r="OWO506" s="259"/>
      <c r="OWP506" s="259"/>
      <c r="OWQ506" s="259"/>
      <c r="OWR506" s="259"/>
      <c r="OWS506" s="259"/>
      <c r="OWT506" s="259"/>
      <c r="OWU506" s="259"/>
      <c r="OWV506" s="259"/>
      <c r="OWW506" s="259"/>
      <c r="OWX506" s="259"/>
      <c r="OWY506" s="259"/>
      <c r="OWZ506" s="259"/>
      <c r="OXA506" s="259"/>
      <c r="OXB506" s="259"/>
      <c r="OXC506" s="259"/>
      <c r="OXD506" s="259"/>
      <c r="OXE506" s="259"/>
      <c r="OXF506" s="259"/>
      <c r="OXG506" s="259"/>
      <c r="OXH506" s="259"/>
      <c r="OXI506" s="259"/>
      <c r="OXJ506" s="259"/>
      <c r="OXK506" s="259"/>
      <c r="OXL506" s="259"/>
      <c r="OXM506" s="259"/>
      <c r="OXN506" s="259"/>
      <c r="OXO506" s="259"/>
      <c r="OXP506" s="259"/>
      <c r="OXQ506" s="259"/>
      <c r="OXR506" s="259"/>
      <c r="OXS506" s="259"/>
      <c r="OXT506" s="259"/>
      <c r="OXU506" s="259"/>
      <c r="OXV506" s="259"/>
      <c r="OXW506" s="259"/>
      <c r="OXX506" s="259"/>
      <c r="OXY506" s="259"/>
      <c r="OXZ506" s="259"/>
      <c r="OYA506" s="259"/>
      <c r="OYB506" s="259"/>
      <c r="OYC506" s="259"/>
      <c r="OYD506" s="259"/>
      <c r="OYE506" s="259"/>
      <c r="OYF506" s="259"/>
      <c r="OYG506" s="259"/>
      <c r="OYH506" s="259"/>
      <c r="OYI506" s="259"/>
      <c r="OYJ506" s="259"/>
      <c r="OYK506" s="259"/>
      <c r="OYL506" s="259"/>
      <c r="OYM506" s="259"/>
      <c r="OYN506" s="259"/>
      <c r="OYO506" s="259"/>
      <c r="OYP506" s="259"/>
      <c r="OYQ506" s="259"/>
      <c r="OYR506" s="259"/>
      <c r="OYS506" s="259"/>
      <c r="OYT506" s="259"/>
      <c r="OYU506" s="259"/>
      <c r="OYV506" s="259"/>
      <c r="OYW506" s="259"/>
      <c r="OYX506" s="259"/>
      <c r="OYY506" s="259"/>
      <c r="OYZ506" s="259"/>
      <c r="OZA506" s="259"/>
      <c r="OZB506" s="259"/>
      <c r="OZC506" s="259"/>
      <c r="OZD506" s="259"/>
      <c r="OZE506" s="259"/>
      <c r="OZF506" s="259"/>
      <c r="OZG506" s="259"/>
      <c r="OZH506" s="259"/>
      <c r="OZI506" s="259"/>
      <c r="OZJ506" s="259"/>
      <c r="OZK506" s="259"/>
      <c r="OZL506" s="259"/>
      <c r="OZM506" s="259"/>
      <c r="OZN506" s="259"/>
      <c r="OZO506" s="259"/>
      <c r="OZP506" s="259"/>
      <c r="OZQ506" s="259"/>
      <c r="OZR506" s="259"/>
      <c r="OZS506" s="259"/>
      <c r="OZT506" s="259"/>
      <c r="OZU506" s="259"/>
      <c r="OZV506" s="259"/>
      <c r="OZW506" s="259"/>
      <c r="OZX506" s="259"/>
      <c r="OZY506" s="259"/>
      <c r="OZZ506" s="259"/>
      <c r="PAA506" s="259"/>
      <c r="PAB506" s="259"/>
      <c r="PAC506" s="259"/>
      <c r="PAD506" s="259"/>
      <c r="PAE506" s="259"/>
      <c r="PAF506" s="259"/>
      <c r="PAG506" s="259"/>
      <c r="PAH506" s="259"/>
      <c r="PAI506" s="259"/>
      <c r="PAJ506" s="259"/>
      <c r="PAK506" s="259"/>
      <c r="PAL506" s="259"/>
      <c r="PAM506" s="259"/>
      <c r="PAN506" s="259"/>
      <c r="PAO506" s="259"/>
      <c r="PAP506" s="259"/>
      <c r="PAQ506" s="259"/>
      <c r="PAR506" s="259"/>
      <c r="PAS506" s="259"/>
      <c r="PAT506" s="259"/>
      <c r="PAU506" s="259"/>
      <c r="PAV506" s="259"/>
      <c r="PAW506" s="259"/>
      <c r="PAX506" s="259"/>
      <c r="PAY506" s="259"/>
      <c r="PAZ506" s="259"/>
      <c r="PBA506" s="259"/>
      <c r="PBB506" s="259"/>
      <c r="PBC506" s="259"/>
      <c r="PBD506" s="259"/>
      <c r="PBE506" s="259"/>
      <c r="PBF506" s="259"/>
      <c r="PBG506" s="259"/>
      <c r="PBH506" s="259"/>
      <c r="PBI506" s="259"/>
      <c r="PBJ506" s="259"/>
      <c r="PBK506" s="259"/>
      <c r="PBL506" s="259"/>
      <c r="PBM506" s="259"/>
      <c r="PBN506" s="259"/>
      <c r="PBO506" s="259"/>
      <c r="PBP506" s="259"/>
      <c r="PBQ506" s="259"/>
      <c r="PBR506" s="259"/>
      <c r="PBS506" s="259"/>
      <c r="PBT506" s="259"/>
      <c r="PBU506" s="259"/>
      <c r="PBV506" s="259"/>
      <c r="PBW506" s="259"/>
      <c r="PBX506" s="259"/>
      <c r="PBY506" s="259"/>
      <c r="PBZ506" s="259"/>
      <c r="PCA506" s="259"/>
      <c r="PCB506" s="259"/>
      <c r="PCC506" s="259"/>
      <c r="PCD506" s="259"/>
      <c r="PCE506" s="259"/>
      <c r="PCF506" s="259"/>
      <c r="PCG506" s="259"/>
      <c r="PCH506" s="259"/>
      <c r="PCI506" s="259"/>
      <c r="PCJ506" s="259"/>
      <c r="PCK506" s="259"/>
      <c r="PCL506" s="259"/>
      <c r="PCM506" s="259"/>
      <c r="PCN506" s="259"/>
      <c r="PCO506" s="259"/>
      <c r="PCP506" s="259"/>
      <c r="PCQ506" s="259"/>
      <c r="PCR506" s="259"/>
      <c r="PCS506" s="259"/>
      <c r="PCT506" s="259"/>
      <c r="PCU506" s="259"/>
      <c r="PCV506" s="259"/>
      <c r="PCW506" s="259"/>
      <c r="PCX506" s="259"/>
      <c r="PCY506" s="259"/>
      <c r="PCZ506" s="259"/>
      <c r="PDA506" s="259"/>
      <c r="PDB506" s="259"/>
      <c r="PDC506" s="259"/>
      <c r="PDD506" s="259"/>
      <c r="PDE506" s="259"/>
      <c r="PDF506" s="259"/>
      <c r="PDG506" s="259"/>
      <c r="PDH506" s="259"/>
      <c r="PDI506" s="259"/>
      <c r="PDJ506" s="259"/>
      <c r="PDK506" s="259"/>
      <c r="PDL506" s="259"/>
      <c r="PDM506" s="259"/>
      <c r="PDN506" s="259"/>
      <c r="PDO506" s="259"/>
      <c r="PDP506" s="259"/>
      <c r="PDQ506" s="259"/>
      <c r="PDR506" s="259"/>
      <c r="PDS506" s="259"/>
      <c r="PDT506" s="259"/>
      <c r="PDU506" s="259"/>
      <c r="PDV506" s="259"/>
      <c r="PDW506" s="259"/>
      <c r="PDX506" s="259"/>
      <c r="PDY506" s="259"/>
      <c r="PDZ506" s="259"/>
      <c r="PEA506" s="259"/>
      <c r="PEB506" s="259"/>
      <c r="PEC506" s="259"/>
      <c r="PED506" s="259"/>
      <c r="PEE506" s="259"/>
      <c r="PEF506" s="259"/>
      <c r="PEG506" s="259"/>
      <c r="PEH506" s="259"/>
      <c r="PEI506" s="259"/>
      <c r="PEJ506" s="259"/>
      <c r="PEK506" s="259"/>
      <c r="PEL506" s="259"/>
      <c r="PEM506" s="259"/>
      <c r="PEN506" s="259"/>
      <c r="PEO506" s="259"/>
      <c r="PEP506" s="259"/>
      <c r="PEQ506" s="259"/>
      <c r="PER506" s="259"/>
      <c r="PES506" s="259"/>
      <c r="PET506" s="259"/>
      <c r="PEU506" s="259"/>
      <c r="PEV506" s="259"/>
      <c r="PEW506" s="259"/>
      <c r="PEX506" s="259"/>
      <c r="PEY506" s="259"/>
      <c r="PEZ506" s="259"/>
      <c r="PFA506" s="259"/>
      <c r="PFB506" s="259"/>
      <c r="PFC506" s="259"/>
      <c r="PFD506" s="259"/>
      <c r="PFE506" s="259"/>
      <c r="PFF506" s="259"/>
      <c r="PFG506" s="259"/>
      <c r="PFH506" s="259"/>
      <c r="PFI506" s="259"/>
      <c r="PFJ506" s="259"/>
      <c r="PFK506" s="259"/>
      <c r="PFL506" s="259"/>
      <c r="PFM506" s="259"/>
      <c r="PFN506" s="259"/>
      <c r="PFO506" s="259"/>
      <c r="PFP506" s="259"/>
      <c r="PFQ506" s="259"/>
      <c r="PFR506" s="259"/>
      <c r="PFS506" s="259"/>
      <c r="PFT506" s="259"/>
      <c r="PFU506" s="259"/>
      <c r="PFV506" s="259"/>
      <c r="PFW506" s="259"/>
      <c r="PFX506" s="259"/>
      <c r="PFY506" s="259"/>
      <c r="PFZ506" s="259"/>
      <c r="PGA506" s="259"/>
      <c r="PGB506" s="259"/>
      <c r="PGC506" s="259"/>
      <c r="PGD506" s="259"/>
      <c r="PGE506" s="259"/>
      <c r="PGF506" s="259"/>
      <c r="PGG506" s="259"/>
      <c r="PGH506" s="259"/>
      <c r="PGI506" s="259"/>
      <c r="PGJ506" s="259"/>
      <c r="PGK506" s="259"/>
      <c r="PGL506" s="259"/>
      <c r="PGM506" s="259"/>
      <c r="PGN506" s="259"/>
      <c r="PGO506" s="259"/>
      <c r="PGP506" s="259"/>
      <c r="PGQ506" s="259"/>
      <c r="PGR506" s="259"/>
      <c r="PGS506" s="259"/>
      <c r="PGT506" s="259"/>
      <c r="PGU506" s="259"/>
      <c r="PGV506" s="259"/>
      <c r="PGW506" s="259"/>
      <c r="PGX506" s="259"/>
      <c r="PGY506" s="259"/>
      <c r="PGZ506" s="259"/>
      <c r="PHA506" s="259"/>
      <c r="PHB506" s="259"/>
      <c r="PHC506" s="259"/>
      <c r="PHD506" s="259"/>
      <c r="PHE506" s="259"/>
      <c r="PHF506" s="259"/>
      <c r="PHG506" s="259"/>
      <c r="PHH506" s="259"/>
      <c r="PHI506" s="259"/>
      <c r="PHJ506" s="259"/>
      <c r="PHK506" s="259"/>
      <c r="PHL506" s="259"/>
      <c r="PHM506" s="259"/>
      <c r="PHN506" s="259"/>
      <c r="PHO506" s="259"/>
      <c r="PHP506" s="259"/>
      <c r="PHQ506" s="259"/>
      <c r="PHR506" s="259"/>
      <c r="PHS506" s="259"/>
      <c r="PHT506" s="259"/>
      <c r="PHU506" s="259"/>
      <c r="PHV506" s="259"/>
      <c r="PHW506" s="259"/>
      <c r="PHX506" s="259"/>
      <c r="PHY506" s="259"/>
      <c r="PHZ506" s="259"/>
      <c r="PIA506" s="259"/>
      <c r="PIB506" s="259"/>
      <c r="PIC506" s="259"/>
      <c r="PID506" s="259"/>
      <c r="PIE506" s="259"/>
      <c r="PIF506" s="259"/>
      <c r="PIG506" s="259"/>
      <c r="PIH506" s="259"/>
      <c r="PII506" s="259"/>
      <c r="PIJ506" s="259"/>
      <c r="PIK506" s="259"/>
      <c r="PIL506" s="259"/>
      <c r="PIM506" s="259"/>
      <c r="PIN506" s="259"/>
      <c r="PIO506" s="259"/>
      <c r="PIP506" s="259"/>
      <c r="PIQ506" s="259"/>
      <c r="PIR506" s="259"/>
      <c r="PIS506" s="259"/>
      <c r="PIT506" s="259"/>
      <c r="PIU506" s="259"/>
      <c r="PIV506" s="259"/>
      <c r="PIW506" s="259"/>
      <c r="PIX506" s="259"/>
      <c r="PIY506" s="259"/>
      <c r="PIZ506" s="259"/>
      <c r="PJA506" s="259"/>
      <c r="PJB506" s="259"/>
      <c r="PJC506" s="259"/>
      <c r="PJD506" s="259"/>
      <c r="PJE506" s="259"/>
      <c r="PJF506" s="259"/>
      <c r="PJG506" s="259"/>
      <c r="PJH506" s="259"/>
      <c r="PJI506" s="259"/>
      <c r="PJJ506" s="259"/>
      <c r="PJK506" s="259"/>
      <c r="PJL506" s="259"/>
      <c r="PJM506" s="259"/>
      <c r="PJN506" s="259"/>
      <c r="PJO506" s="259"/>
      <c r="PJP506" s="259"/>
      <c r="PJQ506" s="259"/>
      <c r="PJR506" s="259"/>
      <c r="PJS506" s="259"/>
      <c r="PJT506" s="259"/>
      <c r="PJU506" s="259"/>
      <c r="PJV506" s="259"/>
      <c r="PJW506" s="259"/>
      <c r="PJX506" s="259"/>
      <c r="PJY506" s="259"/>
      <c r="PJZ506" s="259"/>
      <c r="PKA506" s="259"/>
      <c r="PKB506" s="259"/>
      <c r="PKC506" s="259"/>
      <c r="PKD506" s="259"/>
      <c r="PKE506" s="259"/>
      <c r="PKF506" s="259"/>
      <c r="PKG506" s="259"/>
      <c r="PKH506" s="259"/>
      <c r="PKI506" s="259"/>
      <c r="PKJ506" s="259"/>
      <c r="PKK506" s="259"/>
      <c r="PKL506" s="259"/>
      <c r="PKM506" s="259"/>
      <c r="PKN506" s="259"/>
      <c r="PKO506" s="259"/>
      <c r="PKP506" s="259"/>
      <c r="PKQ506" s="259"/>
      <c r="PKR506" s="259"/>
      <c r="PKS506" s="259"/>
      <c r="PKT506" s="259"/>
      <c r="PKU506" s="259"/>
      <c r="PKV506" s="259"/>
      <c r="PKW506" s="259"/>
      <c r="PKX506" s="259"/>
      <c r="PKY506" s="259"/>
      <c r="PKZ506" s="259"/>
      <c r="PLA506" s="259"/>
      <c r="PLB506" s="259"/>
      <c r="PLC506" s="259"/>
      <c r="PLD506" s="259"/>
      <c r="PLE506" s="259"/>
      <c r="PLF506" s="259"/>
      <c r="PLG506" s="259"/>
      <c r="PLH506" s="259"/>
      <c r="PLI506" s="259"/>
      <c r="PLJ506" s="259"/>
      <c r="PLK506" s="259"/>
      <c r="PLL506" s="259"/>
      <c r="PLM506" s="259"/>
      <c r="PLN506" s="259"/>
      <c r="PLO506" s="259"/>
      <c r="PLP506" s="259"/>
      <c r="PLQ506" s="259"/>
      <c r="PLR506" s="259"/>
      <c r="PLS506" s="259"/>
      <c r="PLT506" s="259"/>
      <c r="PLU506" s="259"/>
      <c r="PLV506" s="259"/>
      <c r="PLW506" s="259"/>
      <c r="PLX506" s="259"/>
      <c r="PLY506" s="259"/>
      <c r="PLZ506" s="259"/>
      <c r="PMA506" s="259"/>
      <c r="PMB506" s="259"/>
      <c r="PMC506" s="259"/>
      <c r="PMD506" s="259"/>
      <c r="PME506" s="259"/>
      <c r="PMF506" s="259"/>
      <c r="PMG506" s="259"/>
      <c r="PMH506" s="259"/>
      <c r="PMI506" s="259"/>
      <c r="PMJ506" s="259"/>
      <c r="PMK506" s="259"/>
      <c r="PML506" s="259"/>
      <c r="PMM506" s="259"/>
      <c r="PMN506" s="259"/>
      <c r="PMO506" s="259"/>
      <c r="PMP506" s="259"/>
      <c r="PMQ506" s="259"/>
      <c r="PMR506" s="259"/>
      <c r="PMS506" s="259"/>
      <c r="PMT506" s="259"/>
      <c r="PMU506" s="259"/>
      <c r="PMV506" s="259"/>
      <c r="PMW506" s="259"/>
      <c r="PMX506" s="259"/>
      <c r="PMY506" s="259"/>
      <c r="PMZ506" s="259"/>
      <c r="PNA506" s="259"/>
      <c r="PNB506" s="259"/>
      <c r="PNC506" s="259"/>
      <c r="PND506" s="259"/>
      <c r="PNE506" s="259"/>
      <c r="PNF506" s="259"/>
      <c r="PNG506" s="259"/>
      <c r="PNH506" s="259"/>
      <c r="PNI506" s="259"/>
      <c r="PNJ506" s="259"/>
      <c r="PNK506" s="259"/>
      <c r="PNL506" s="259"/>
      <c r="PNM506" s="259"/>
      <c r="PNN506" s="259"/>
      <c r="PNO506" s="259"/>
      <c r="PNP506" s="259"/>
      <c r="PNQ506" s="259"/>
      <c r="PNR506" s="259"/>
      <c r="PNS506" s="259"/>
      <c r="PNT506" s="259"/>
      <c r="PNU506" s="259"/>
      <c r="PNV506" s="259"/>
      <c r="PNW506" s="259"/>
      <c r="PNX506" s="259"/>
      <c r="PNY506" s="259"/>
      <c r="PNZ506" s="259"/>
      <c r="POA506" s="259"/>
      <c r="POB506" s="259"/>
      <c r="POC506" s="259"/>
      <c r="POD506" s="259"/>
      <c r="POE506" s="259"/>
      <c r="POF506" s="259"/>
      <c r="POG506" s="259"/>
      <c r="POH506" s="259"/>
      <c r="POI506" s="259"/>
      <c r="POJ506" s="259"/>
      <c r="POK506" s="259"/>
      <c r="POL506" s="259"/>
      <c r="POM506" s="259"/>
      <c r="PON506" s="259"/>
      <c r="POO506" s="259"/>
      <c r="POP506" s="259"/>
      <c r="POQ506" s="259"/>
      <c r="POR506" s="259"/>
      <c r="POS506" s="259"/>
      <c r="POT506" s="259"/>
      <c r="POU506" s="259"/>
      <c r="POV506" s="259"/>
      <c r="POW506" s="259"/>
      <c r="POX506" s="259"/>
      <c r="POY506" s="259"/>
      <c r="POZ506" s="259"/>
      <c r="PPA506" s="259"/>
      <c r="PPB506" s="259"/>
      <c r="PPC506" s="259"/>
      <c r="PPD506" s="259"/>
      <c r="PPE506" s="259"/>
      <c r="PPF506" s="259"/>
      <c r="PPG506" s="259"/>
      <c r="PPH506" s="259"/>
      <c r="PPI506" s="259"/>
      <c r="PPJ506" s="259"/>
      <c r="PPK506" s="259"/>
      <c r="PPL506" s="259"/>
      <c r="PPM506" s="259"/>
      <c r="PPN506" s="259"/>
      <c r="PPO506" s="259"/>
      <c r="PPP506" s="259"/>
      <c r="PPQ506" s="259"/>
      <c r="PPR506" s="259"/>
      <c r="PPS506" s="259"/>
      <c r="PPT506" s="259"/>
      <c r="PPU506" s="259"/>
      <c r="PPV506" s="259"/>
      <c r="PPW506" s="259"/>
      <c r="PPX506" s="259"/>
      <c r="PPY506" s="259"/>
      <c r="PPZ506" s="259"/>
      <c r="PQA506" s="259"/>
      <c r="PQB506" s="259"/>
      <c r="PQC506" s="259"/>
      <c r="PQD506" s="259"/>
      <c r="PQE506" s="259"/>
      <c r="PQF506" s="259"/>
      <c r="PQG506" s="259"/>
      <c r="PQH506" s="259"/>
      <c r="PQI506" s="259"/>
      <c r="PQJ506" s="259"/>
      <c r="PQK506" s="259"/>
      <c r="PQL506" s="259"/>
      <c r="PQM506" s="259"/>
      <c r="PQN506" s="259"/>
      <c r="PQO506" s="259"/>
      <c r="PQP506" s="259"/>
      <c r="PQQ506" s="259"/>
      <c r="PQR506" s="259"/>
      <c r="PQS506" s="259"/>
      <c r="PQT506" s="259"/>
      <c r="PQU506" s="259"/>
      <c r="PQV506" s="259"/>
      <c r="PQW506" s="259"/>
      <c r="PQX506" s="259"/>
      <c r="PQY506" s="259"/>
      <c r="PQZ506" s="259"/>
      <c r="PRA506" s="259"/>
      <c r="PRB506" s="259"/>
      <c r="PRC506" s="259"/>
      <c r="PRD506" s="259"/>
      <c r="PRE506" s="259"/>
      <c r="PRF506" s="259"/>
      <c r="PRG506" s="259"/>
      <c r="PRH506" s="259"/>
      <c r="PRI506" s="259"/>
      <c r="PRJ506" s="259"/>
      <c r="PRK506" s="259"/>
      <c r="PRL506" s="259"/>
      <c r="PRM506" s="259"/>
      <c r="PRN506" s="259"/>
      <c r="PRO506" s="259"/>
      <c r="PRP506" s="259"/>
      <c r="PRQ506" s="259"/>
      <c r="PRR506" s="259"/>
      <c r="PRS506" s="259"/>
      <c r="PRT506" s="259"/>
      <c r="PRU506" s="259"/>
      <c r="PRV506" s="259"/>
      <c r="PRW506" s="259"/>
      <c r="PRX506" s="259"/>
      <c r="PRY506" s="259"/>
      <c r="PRZ506" s="259"/>
      <c r="PSA506" s="259"/>
      <c r="PSB506" s="259"/>
      <c r="PSC506" s="259"/>
      <c r="PSD506" s="259"/>
      <c r="PSE506" s="259"/>
      <c r="PSF506" s="259"/>
      <c r="PSG506" s="259"/>
      <c r="PSH506" s="259"/>
      <c r="PSI506" s="259"/>
      <c r="PSJ506" s="259"/>
      <c r="PSK506" s="259"/>
      <c r="PSL506" s="259"/>
      <c r="PSM506" s="259"/>
      <c r="PSN506" s="259"/>
      <c r="PSO506" s="259"/>
      <c r="PSP506" s="259"/>
      <c r="PSQ506" s="259"/>
      <c r="PSR506" s="259"/>
      <c r="PSS506" s="259"/>
      <c r="PST506" s="259"/>
      <c r="PSU506" s="259"/>
      <c r="PSV506" s="259"/>
      <c r="PSW506" s="259"/>
      <c r="PSX506" s="259"/>
      <c r="PSY506" s="259"/>
      <c r="PSZ506" s="259"/>
      <c r="PTA506" s="259"/>
      <c r="PTB506" s="259"/>
      <c r="PTC506" s="259"/>
      <c r="PTD506" s="259"/>
      <c r="PTE506" s="259"/>
      <c r="PTF506" s="259"/>
      <c r="PTG506" s="259"/>
      <c r="PTH506" s="259"/>
      <c r="PTI506" s="259"/>
      <c r="PTJ506" s="259"/>
      <c r="PTK506" s="259"/>
      <c r="PTL506" s="259"/>
      <c r="PTM506" s="259"/>
      <c r="PTN506" s="259"/>
      <c r="PTO506" s="259"/>
      <c r="PTP506" s="259"/>
      <c r="PTQ506" s="259"/>
      <c r="PTR506" s="259"/>
      <c r="PTS506" s="259"/>
      <c r="PTT506" s="259"/>
      <c r="PTU506" s="259"/>
      <c r="PTV506" s="259"/>
      <c r="PTW506" s="259"/>
      <c r="PTX506" s="259"/>
      <c r="PTY506" s="259"/>
      <c r="PTZ506" s="259"/>
      <c r="PUA506" s="259"/>
      <c r="PUB506" s="259"/>
      <c r="PUC506" s="259"/>
      <c r="PUD506" s="259"/>
      <c r="PUE506" s="259"/>
      <c r="PUF506" s="259"/>
      <c r="PUG506" s="259"/>
      <c r="PUH506" s="259"/>
      <c r="PUI506" s="259"/>
      <c r="PUJ506" s="259"/>
      <c r="PUK506" s="259"/>
      <c r="PUL506" s="259"/>
      <c r="PUM506" s="259"/>
      <c r="PUN506" s="259"/>
      <c r="PUO506" s="259"/>
      <c r="PUP506" s="259"/>
      <c r="PUQ506" s="259"/>
      <c r="PUR506" s="259"/>
      <c r="PUS506" s="259"/>
      <c r="PUT506" s="259"/>
      <c r="PUU506" s="259"/>
      <c r="PUV506" s="259"/>
      <c r="PUW506" s="259"/>
      <c r="PUX506" s="259"/>
      <c r="PUY506" s="259"/>
      <c r="PUZ506" s="259"/>
      <c r="PVA506" s="259"/>
      <c r="PVB506" s="259"/>
      <c r="PVC506" s="259"/>
      <c r="PVD506" s="259"/>
      <c r="PVE506" s="259"/>
      <c r="PVF506" s="259"/>
      <c r="PVG506" s="259"/>
      <c r="PVH506" s="259"/>
      <c r="PVI506" s="259"/>
      <c r="PVJ506" s="259"/>
      <c r="PVK506" s="259"/>
      <c r="PVL506" s="259"/>
      <c r="PVM506" s="259"/>
      <c r="PVN506" s="259"/>
      <c r="PVO506" s="259"/>
      <c r="PVP506" s="259"/>
      <c r="PVQ506" s="259"/>
      <c r="PVR506" s="259"/>
      <c r="PVS506" s="259"/>
      <c r="PVT506" s="259"/>
      <c r="PVU506" s="259"/>
      <c r="PVV506" s="259"/>
      <c r="PVW506" s="259"/>
      <c r="PVX506" s="259"/>
      <c r="PVY506" s="259"/>
      <c r="PVZ506" s="259"/>
      <c r="PWA506" s="259"/>
      <c r="PWB506" s="259"/>
      <c r="PWC506" s="259"/>
      <c r="PWD506" s="259"/>
      <c r="PWE506" s="259"/>
      <c r="PWF506" s="259"/>
      <c r="PWG506" s="259"/>
      <c r="PWH506" s="259"/>
      <c r="PWI506" s="259"/>
      <c r="PWJ506" s="259"/>
      <c r="PWK506" s="259"/>
      <c r="PWL506" s="259"/>
      <c r="PWM506" s="259"/>
      <c r="PWN506" s="259"/>
      <c r="PWO506" s="259"/>
      <c r="PWP506" s="259"/>
      <c r="PWQ506" s="259"/>
      <c r="PWR506" s="259"/>
      <c r="PWS506" s="259"/>
      <c r="PWT506" s="259"/>
      <c r="PWU506" s="259"/>
      <c r="PWV506" s="259"/>
      <c r="PWW506" s="259"/>
      <c r="PWX506" s="259"/>
      <c r="PWY506" s="259"/>
      <c r="PWZ506" s="259"/>
      <c r="PXA506" s="259"/>
      <c r="PXB506" s="259"/>
      <c r="PXC506" s="259"/>
      <c r="PXD506" s="259"/>
      <c r="PXE506" s="259"/>
      <c r="PXF506" s="259"/>
      <c r="PXG506" s="259"/>
      <c r="PXH506" s="259"/>
      <c r="PXI506" s="259"/>
      <c r="PXJ506" s="259"/>
      <c r="PXK506" s="259"/>
      <c r="PXL506" s="259"/>
      <c r="PXM506" s="259"/>
      <c r="PXN506" s="259"/>
      <c r="PXO506" s="259"/>
      <c r="PXP506" s="259"/>
      <c r="PXQ506" s="259"/>
      <c r="PXR506" s="259"/>
      <c r="PXS506" s="259"/>
      <c r="PXT506" s="259"/>
      <c r="PXU506" s="259"/>
      <c r="PXV506" s="259"/>
      <c r="PXW506" s="259"/>
      <c r="PXX506" s="259"/>
      <c r="PXY506" s="259"/>
      <c r="PXZ506" s="259"/>
      <c r="PYA506" s="259"/>
      <c r="PYB506" s="259"/>
      <c r="PYC506" s="259"/>
      <c r="PYD506" s="259"/>
      <c r="PYE506" s="259"/>
      <c r="PYF506" s="259"/>
      <c r="PYG506" s="259"/>
      <c r="PYH506" s="259"/>
      <c r="PYI506" s="259"/>
      <c r="PYJ506" s="259"/>
      <c r="PYK506" s="259"/>
      <c r="PYL506" s="259"/>
      <c r="PYM506" s="259"/>
      <c r="PYN506" s="259"/>
      <c r="PYO506" s="259"/>
      <c r="PYP506" s="259"/>
      <c r="PYQ506" s="259"/>
      <c r="PYR506" s="259"/>
      <c r="PYS506" s="259"/>
      <c r="PYT506" s="259"/>
      <c r="PYU506" s="259"/>
      <c r="PYV506" s="259"/>
      <c r="PYW506" s="259"/>
      <c r="PYX506" s="259"/>
      <c r="PYY506" s="259"/>
      <c r="PYZ506" s="259"/>
      <c r="PZA506" s="259"/>
      <c r="PZB506" s="259"/>
      <c r="PZC506" s="259"/>
      <c r="PZD506" s="259"/>
      <c r="PZE506" s="259"/>
      <c r="PZF506" s="259"/>
      <c r="PZG506" s="259"/>
      <c r="PZH506" s="259"/>
      <c r="PZI506" s="259"/>
      <c r="PZJ506" s="259"/>
      <c r="PZK506" s="259"/>
      <c r="PZL506" s="259"/>
      <c r="PZM506" s="259"/>
      <c r="PZN506" s="259"/>
      <c r="PZO506" s="259"/>
      <c r="PZP506" s="259"/>
      <c r="PZQ506" s="259"/>
      <c r="PZR506" s="259"/>
      <c r="PZS506" s="259"/>
      <c r="PZT506" s="259"/>
      <c r="PZU506" s="259"/>
      <c r="PZV506" s="259"/>
      <c r="PZW506" s="259"/>
      <c r="PZX506" s="259"/>
      <c r="PZY506" s="259"/>
      <c r="PZZ506" s="259"/>
      <c r="QAA506" s="259"/>
      <c r="QAB506" s="259"/>
      <c r="QAC506" s="259"/>
      <c r="QAD506" s="259"/>
      <c r="QAE506" s="259"/>
      <c r="QAF506" s="259"/>
      <c r="QAG506" s="259"/>
      <c r="QAH506" s="259"/>
      <c r="QAI506" s="259"/>
      <c r="QAJ506" s="259"/>
      <c r="QAK506" s="259"/>
      <c r="QAL506" s="259"/>
      <c r="QAM506" s="259"/>
      <c r="QAN506" s="259"/>
      <c r="QAO506" s="259"/>
      <c r="QAP506" s="259"/>
      <c r="QAQ506" s="259"/>
      <c r="QAR506" s="259"/>
      <c r="QAS506" s="259"/>
      <c r="QAT506" s="259"/>
      <c r="QAU506" s="259"/>
      <c r="QAV506" s="259"/>
      <c r="QAW506" s="259"/>
      <c r="QAX506" s="259"/>
      <c r="QAY506" s="259"/>
      <c r="QAZ506" s="259"/>
      <c r="QBA506" s="259"/>
      <c r="QBB506" s="259"/>
      <c r="QBC506" s="259"/>
      <c r="QBD506" s="259"/>
      <c r="QBE506" s="259"/>
      <c r="QBF506" s="259"/>
      <c r="QBG506" s="259"/>
      <c r="QBH506" s="259"/>
      <c r="QBI506" s="259"/>
      <c r="QBJ506" s="259"/>
      <c r="QBK506" s="259"/>
      <c r="QBL506" s="259"/>
      <c r="QBM506" s="259"/>
      <c r="QBN506" s="259"/>
      <c r="QBO506" s="259"/>
      <c r="QBP506" s="259"/>
      <c r="QBQ506" s="259"/>
      <c r="QBR506" s="259"/>
      <c r="QBS506" s="259"/>
      <c r="QBT506" s="259"/>
      <c r="QBU506" s="259"/>
      <c r="QBV506" s="259"/>
      <c r="QBW506" s="259"/>
      <c r="QBX506" s="259"/>
      <c r="QBY506" s="259"/>
      <c r="QBZ506" s="259"/>
      <c r="QCA506" s="259"/>
      <c r="QCB506" s="259"/>
      <c r="QCC506" s="259"/>
      <c r="QCD506" s="259"/>
      <c r="QCE506" s="259"/>
      <c r="QCF506" s="259"/>
      <c r="QCG506" s="259"/>
      <c r="QCH506" s="259"/>
      <c r="QCI506" s="259"/>
      <c r="QCJ506" s="259"/>
      <c r="QCK506" s="259"/>
      <c r="QCL506" s="259"/>
      <c r="QCM506" s="259"/>
      <c r="QCN506" s="259"/>
      <c r="QCO506" s="259"/>
      <c r="QCP506" s="259"/>
      <c r="QCQ506" s="259"/>
      <c r="QCR506" s="259"/>
      <c r="QCS506" s="259"/>
      <c r="QCT506" s="259"/>
      <c r="QCU506" s="259"/>
      <c r="QCV506" s="259"/>
      <c r="QCW506" s="259"/>
      <c r="QCX506" s="259"/>
      <c r="QCY506" s="259"/>
      <c r="QCZ506" s="259"/>
      <c r="QDA506" s="259"/>
      <c r="QDB506" s="259"/>
      <c r="QDC506" s="259"/>
      <c r="QDD506" s="259"/>
      <c r="QDE506" s="259"/>
      <c r="QDF506" s="259"/>
      <c r="QDG506" s="259"/>
      <c r="QDH506" s="259"/>
      <c r="QDI506" s="259"/>
      <c r="QDJ506" s="259"/>
      <c r="QDK506" s="259"/>
      <c r="QDL506" s="259"/>
      <c r="QDM506" s="259"/>
      <c r="QDN506" s="259"/>
      <c r="QDO506" s="259"/>
      <c r="QDP506" s="259"/>
      <c r="QDQ506" s="259"/>
      <c r="QDR506" s="259"/>
      <c r="QDS506" s="259"/>
      <c r="QDT506" s="259"/>
      <c r="QDU506" s="259"/>
      <c r="QDV506" s="259"/>
      <c r="QDW506" s="259"/>
      <c r="QDX506" s="259"/>
      <c r="QDY506" s="259"/>
      <c r="QDZ506" s="259"/>
      <c r="QEA506" s="259"/>
      <c r="QEB506" s="259"/>
      <c r="QEC506" s="259"/>
      <c r="QED506" s="259"/>
      <c r="QEE506" s="259"/>
      <c r="QEF506" s="259"/>
      <c r="QEG506" s="259"/>
      <c r="QEH506" s="259"/>
      <c r="QEI506" s="259"/>
      <c r="QEJ506" s="259"/>
      <c r="QEK506" s="259"/>
      <c r="QEL506" s="259"/>
      <c r="QEM506" s="259"/>
      <c r="QEN506" s="259"/>
      <c r="QEO506" s="259"/>
      <c r="QEP506" s="259"/>
      <c r="QEQ506" s="259"/>
      <c r="QER506" s="259"/>
      <c r="QES506" s="259"/>
      <c r="QET506" s="259"/>
      <c r="QEU506" s="259"/>
      <c r="QEV506" s="259"/>
      <c r="QEW506" s="259"/>
      <c r="QEX506" s="259"/>
      <c r="QEY506" s="259"/>
      <c r="QEZ506" s="259"/>
      <c r="QFA506" s="259"/>
      <c r="QFB506" s="259"/>
      <c r="QFC506" s="259"/>
      <c r="QFD506" s="259"/>
      <c r="QFE506" s="259"/>
      <c r="QFF506" s="259"/>
      <c r="QFG506" s="259"/>
      <c r="QFH506" s="259"/>
      <c r="QFI506" s="259"/>
      <c r="QFJ506" s="259"/>
      <c r="QFK506" s="259"/>
      <c r="QFL506" s="259"/>
      <c r="QFM506" s="259"/>
      <c r="QFN506" s="259"/>
      <c r="QFO506" s="259"/>
      <c r="QFP506" s="259"/>
      <c r="QFQ506" s="259"/>
      <c r="QFR506" s="259"/>
      <c r="QFS506" s="259"/>
      <c r="QFT506" s="259"/>
      <c r="QFU506" s="259"/>
      <c r="QFV506" s="259"/>
      <c r="QFW506" s="259"/>
      <c r="QFX506" s="259"/>
      <c r="QFY506" s="259"/>
      <c r="QFZ506" s="259"/>
      <c r="QGA506" s="259"/>
      <c r="QGB506" s="259"/>
      <c r="QGC506" s="259"/>
      <c r="QGD506" s="259"/>
      <c r="QGE506" s="259"/>
      <c r="QGF506" s="259"/>
      <c r="QGG506" s="259"/>
      <c r="QGH506" s="259"/>
      <c r="QGI506" s="259"/>
      <c r="QGJ506" s="259"/>
      <c r="QGK506" s="259"/>
      <c r="QGL506" s="259"/>
      <c r="QGM506" s="259"/>
      <c r="QGN506" s="259"/>
      <c r="QGO506" s="259"/>
      <c r="QGP506" s="259"/>
      <c r="QGQ506" s="259"/>
      <c r="QGR506" s="259"/>
      <c r="QGS506" s="259"/>
      <c r="QGT506" s="259"/>
      <c r="QGU506" s="259"/>
      <c r="QGV506" s="259"/>
      <c r="QGW506" s="259"/>
      <c r="QGX506" s="259"/>
      <c r="QGY506" s="259"/>
      <c r="QGZ506" s="259"/>
      <c r="QHA506" s="259"/>
      <c r="QHB506" s="259"/>
      <c r="QHC506" s="259"/>
      <c r="QHD506" s="259"/>
      <c r="QHE506" s="259"/>
      <c r="QHF506" s="259"/>
      <c r="QHG506" s="259"/>
      <c r="QHH506" s="259"/>
      <c r="QHI506" s="259"/>
      <c r="QHJ506" s="259"/>
      <c r="QHK506" s="259"/>
      <c r="QHL506" s="259"/>
      <c r="QHM506" s="259"/>
      <c r="QHN506" s="259"/>
      <c r="QHO506" s="259"/>
      <c r="QHP506" s="259"/>
      <c r="QHQ506" s="259"/>
      <c r="QHR506" s="259"/>
      <c r="QHS506" s="259"/>
      <c r="QHT506" s="259"/>
      <c r="QHU506" s="259"/>
      <c r="QHV506" s="259"/>
      <c r="QHW506" s="259"/>
      <c r="QHX506" s="259"/>
      <c r="QHY506" s="259"/>
      <c r="QHZ506" s="259"/>
      <c r="QIA506" s="259"/>
      <c r="QIB506" s="259"/>
      <c r="QIC506" s="259"/>
      <c r="QID506" s="259"/>
      <c r="QIE506" s="259"/>
      <c r="QIF506" s="259"/>
      <c r="QIG506" s="259"/>
      <c r="QIH506" s="259"/>
      <c r="QII506" s="259"/>
      <c r="QIJ506" s="259"/>
      <c r="QIK506" s="259"/>
      <c r="QIL506" s="259"/>
      <c r="QIM506" s="259"/>
      <c r="QIN506" s="259"/>
      <c r="QIO506" s="259"/>
      <c r="QIP506" s="259"/>
      <c r="QIQ506" s="259"/>
      <c r="QIR506" s="259"/>
      <c r="QIS506" s="259"/>
      <c r="QIT506" s="259"/>
      <c r="QIU506" s="259"/>
      <c r="QIV506" s="259"/>
      <c r="QIW506" s="259"/>
      <c r="QIX506" s="259"/>
      <c r="QIY506" s="259"/>
      <c r="QIZ506" s="259"/>
      <c r="QJA506" s="259"/>
      <c r="QJB506" s="259"/>
      <c r="QJC506" s="259"/>
      <c r="QJD506" s="259"/>
      <c r="QJE506" s="259"/>
      <c r="QJF506" s="259"/>
      <c r="QJG506" s="259"/>
      <c r="QJH506" s="259"/>
      <c r="QJI506" s="259"/>
      <c r="QJJ506" s="259"/>
      <c r="QJK506" s="259"/>
      <c r="QJL506" s="259"/>
      <c r="QJM506" s="259"/>
      <c r="QJN506" s="259"/>
      <c r="QJO506" s="259"/>
      <c r="QJP506" s="259"/>
      <c r="QJQ506" s="259"/>
      <c r="QJR506" s="259"/>
      <c r="QJS506" s="259"/>
      <c r="QJT506" s="259"/>
      <c r="QJU506" s="259"/>
      <c r="QJV506" s="259"/>
      <c r="QJW506" s="259"/>
      <c r="QJX506" s="259"/>
      <c r="QJY506" s="259"/>
      <c r="QJZ506" s="259"/>
      <c r="QKA506" s="259"/>
      <c r="QKB506" s="259"/>
      <c r="QKC506" s="259"/>
      <c r="QKD506" s="259"/>
      <c r="QKE506" s="259"/>
      <c r="QKF506" s="259"/>
      <c r="QKG506" s="259"/>
      <c r="QKH506" s="259"/>
      <c r="QKI506" s="259"/>
      <c r="QKJ506" s="259"/>
      <c r="QKK506" s="259"/>
      <c r="QKL506" s="259"/>
      <c r="QKM506" s="259"/>
      <c r="QKN506" s="259"/>
      <c r="QKO506" s="259"/>
      <c r="QKP506" s="259"/>
      <c r="QKQ506" s="259"/>
      <c r="QKR506" s="259"/>
      <c r="QKS506" s="259"/>
      <c r="QKT506" s="259"/>
      <c r="QKU506" s="259"/>
      <c r="QKV506" s="259"/>
      <c r="QKW506" s="259"/>
      <c r="QKX506" s="259"/>
      <c r="QKY506" s="259"/>
      <c r="QKZ506" s="259"/>
      <c r="QLA506" s="259"/>
      <c r="QLB506" s="259"/>
      <c r="QLC506" s="259"/>
      <c r="QLD506" s="259"/>
      <c r="QLE506" s="259"/>
      <c r="QLF506" s="259"/>
      <c r="QLG506" s="259"/>
      <c r="QLH506" s="259"/>
      <c r="QLI506" s="259"/>
      <c r="QLJ506" s="259"/>
      <c r="QLK506" s="259"/>
      <c r="QLL506" s="259"/>
      <c r="QLM506" s="259"/>
      <c r="QLN506" s="259"/>
      <c r="QLO506" s="259"/>
      <c r="QLP506" s="259"/>
      <c r="QLQ506" s="259"/>
      <c r="QLR506" s="259"/>
      <c r="QLS506" s="259"/>
      <c r="QLT506" s="259"/>
      <c r="QLU506" s="259"/>
      <c r="QLV506" s="259"/>
      <c r="QLW506" s="259"/>
      <c r="QLX506" s="259"/>
      <c r="QLY506" s="259"/>
      <c r="QLZ506" s="259"/>
      <c r="QMA506" s="259"/>
      <c r="QMB506" s="259"/>
      <c r="QMC506" s="259"/>
      <c r="QMD506" s="259"/>
      <c r="QME506" s="259"/>
      <c r="QMF506" s="259"/>
      <c r="QMG506" s="259"/>
      <c r="QMH506" s="259"/>
      <c r="QMI506" s="259"/>
      <c r="QMJ506" s="259"/>
      <c r="QMK506" s="259"/>
      <c r="QML506" s="259"/>
      <c r="QMM506" s="259"/>
      <c r="QMN506" s="259"/>
      <c r="QMO506" s="259"/>
      <c r="QMP506" s="259"/>
      <c r="QMQ506" s="259"/>
      <c r="QMR506" s="259"/>
      <c r="QMS506" s="259"/>
      <c r="QMT506" s="259"/>
      <c r="QMU506" s="259"/>
      <c r="QMV506" s="259"/>
      <c r="QMW506" s="259"/>
      <c r="QMX506" s="259"/>
      <c r="QMY506" s="259"/>
      <c r="QMZ506" s="259"/>
      <c r="QNA506" s="259"/>
      <c r="QNB506" s="259"/>
      <c r="QNC506" s="259"/>
      <c r="QND506" s="259"/>
      <c r="QNE506" s="259"/>
      <c r="QNF506" s="259"/>
      <c r="QNG506" s="259"/>
      <c r="QNH506" s="259"/>
      <c r="QNI506" s="259"/>
      <c r="QNJ506" s="259"/>
      <c r="QNK506" s="259"/>
      <c r="QNL506" s="259"/>
      <c r="QNM506" s="259"/>
      <c r="QNN506" s="259"/>
      <c r="QNO506" s="259"/>
      <c r="QNP506" s="259"/>
      <c r="QNQ506" s="259"/>
      <c r="QNR506" s="259"/>
      <c r="QNS506" s="259"/>
      <c r="QNT506" s="259"/>
      <c r="QNU506" s="259"/>
      <c r="QNV506" s="259"/>
      <c r="QNW506" s="259"/>
      <c r="QNX506" s="259"/>
      <c r="QNY506" s="259"/>
      <c r="QNZ506" s="259"/>
      <c r="QOA506" s="259"/>
      <c r="QOB506" s="259"/>
      <c r="QOC506" s="259"/>
      <c r="QOD506" s="259"/>
      <c r="QOE506" s="259"/>
      <c r="QOF506" s="259"/>
      <c r="QOG506" s="259"/>
      <c r="QOH506" s="259"/>
      <c r="QOI506" s="259"/>
      <c r="QOJ506" s="259"/>
      <c r="QOK506" s="259"/>
      <c r="QOL506" s="259"/>
      <c r="QOM506" s="259"/>
      <c r="QON506" s="259"/>
      <c r="QOO506" s="259"/>
      <c r="QOP506" s="259"/>
      <c r="QOQ506" s="259"/>
      <c r="QOR506" s="259"/>
      <c r="QOS506" s="259"/>
      <c r="QOT506" s="259"/>
      <c r="QOU506" s="259"/>
      <c r="QOV506" s="259"/>
      <c r="QOW506" s="259"/>
      <c r="QOX506" s="259"/>
      <c r="QOY506" s="259"/>
      <c r="QOZ506" s="259"/>
      <c r="QPA506" s="259"/>
      <c r="QPB506" s="259"/>
      <c r="QPC506" s="259"/>
      <c r="QPD506" s="259"/>
      <c r="QPE506" s="259"/>
      <c r="QPF506" s="259"/>
      <c r="QPG506" s="259"/>
      <c r="QPH506" s="259"/>
      <c r="QPI506" s="259"/>
      <c r="QPJ506" s="259"/>
      <c r="QPK506" s="259"/>
      <c r="QPL506" s="259"/>
      <c r="QPM506" s="259"/>
      <c r="QPN506" s="259"/>
      <c r="QPO506" s="259"/>
      <c r="QPP506" s="259"/>
      <c r="QPQ506" s="259"/>
      <c r="QPR506" s="259"/>
      <c r="QPS506" s="259"/>
      <c r="QPT506" s="259"/>
      <c r="QPU506" s="259"/>
      <c r="QPV506" s="259"/>
      <c r="QPW506" s="259"/>
      <c r="QPX506" s="259"/>
      <c r="QPY506" s="259"/>
      <c r="QPZ506" s="259"/>
      <c r="QQA506" s="259"/>
      <c r="QQB506" s="259"/>
      <c r="QQC506" s="259"/>
      <c r="QQD506" s="259"/>
      <c r="QQE506" s="259"/>
      <c r="QQF506" s="259"/>
      <c r="QQG506" s="259"/>
      <c r="QQH506" s="259"/>
      <c r="QQI506" s="259"/>
      <c r="QQJ506" s="259"/>
      <c r="QQK506" s="259"/>
      <c r="QQL506" s="259"/>
      <c r="QQM506" s="259"/>
      <c r="QQN506" s="259"/>
      <c r="QQO506" s="259"/>
      <c r="QQP506" s="259"/>
      <c r="QQQ506" s="259"/>
      <c r="QQR506" s="259"/>
      <c r="QQS506" s="259"/>
      <c r="QQT506" s="259"/>
      <c r="QQU506" s="259"/>
      <c r="QQV506" s="259"/>
      <c r="QQW506" s="259"/>
      <c r="QQX506" s="259"/>
      <c r="QQY506" s="259"/>
      <c r="QQZ506" s="259"/>
      <c r="QRA506" s="259"/>
      <c r="QRB506" s="259"/>
      <c r="QRC506" s="259"/>
      <c r="QRD506" s="259"/>
      <c r="QRE506" s="259"/>
      <c r="QRF506" s="259"/>
      <c r="QRG506" s="259"/>
      <c r="QRH506" s="259"/>
      <c r="QRI506" s="259"/>
      <c r="QRJ506" s="259"/>
      <c r="QRK506" s="259"/>
      <c r="QRL506" s="259"/>
      <c r="QRM506" s="259"/>
      <c r="QRN506" s="259"/>
      <c r="QRO506" s="259"/>
      <c r="QRP506" s="259"/>
      <c r="QRQ506" s="259"/>
      <c r="QRR506" s="259"/>
      <c r="QRS506" s="259"/>
      <c r="QRT506" s="259"/>
      <c r="QRU506" s="259"/>
      <c r="QRV506" s="259"/>
      <c r="QRW506" s="259"/>
      <c r="QRX506" s="259"/>
      <c r="QRY506" s="259"/>
      <c r="QRZ506" s="259"/>
      <c r="QSA506" s="259"/>
      <c r="QSB506" s="259"/>
      <c r="QSC506" s="259"/>
      <c r="QSD506" s="259"/>
      <c r="QSE506" s="259"/>
      <c r="QSF506" s="259"/>
      <c r="QSG506" s="259"/>
      <c r="QSH506" s="259"/>
      <c r="QSI506" s="259"/>
      <c r="QSJ506" s="259"/>
      <c r="QSK506" s="259"/>
      <c r="QSL506" s="259"/>
      <c r="QSM506" s="259"/>
      <c r="QSN506" s="259"/>
      <c r="QSO506" s="259"/>
      <c r="QSP506" s="259"/>
      <c r="QSQ506" s="259"/>
      <c r="QSR506" s="259"/>
      <c r="QSS506" s="259"/>
      <c r="QST506" s="259"/>
      <c r="QSU506" s="259"/>
      <c r="QSV506" s="259"/>
      <c r="QSW506" s="259"/>
      <c r="QSX506" s="259"/>
      <c r="QSY506" s="259"/>
      <c r="QSZ506" s="259"/>
      <c r="QTA506" s="259"/>
      <c r="QTB506" s="259"/>
      <c r="QTC506" s="259"/>
      <c r="QTD506" s="259"/>
      <c r="QTE506" s="259"/>
      <c r="QTF506" s="259"/>
      <c r="QTG506" s="259"/>
      <c r="QTH506" s="259"/>
      <c r="QTI506" s="259"/>
      <c r="QTJ506" s="259"/>
      <c r="QTK506" s="259"/>
      <c r="QTL506" s="259"/>
      <c r="QTM506" s="259"/>
      <c r="QTN506" s="259"/>
      <c r="QTO506" s="259"/>
      <c r="QTP506" s="259"/>
      <c r="QTQ506" s="259"/>
      <c r="QTR506" s="259"/>
      <c r="QTS506" s="259"/>
      <c r="QTT506" s="259"/>
      <c r="QTU506" s="259"/>
      <c r="QTV506" s="259"/>
      <c r="QTW506" s="259"/>
      <c r="QTX506" s="259"/>
      <c r="QTY506" s="259"/>
      <c r="QTZ506" s="259"/>
      <c r="QUA506" s="259"/>
      <c r="QUB506" s="259"/>
      <c r="QUC506" s="259"/>
      <c r="QUD506" s="259"/>
      <c r="QUE506" s="259"/>
      <c r="QUF506" s="259"/>
      <c r="QUG506" s="259"/>
      <c r="QUH506" s="259"/>
      <c r="QUI506" s="259"/>
      <c r="QUJ506" s="259"/>
      <c r="QUK506" s="259"/>
      <c r="QUL506" s="259"/>
      <c r="QUM506" s="259"/>
      <c r="QUN506" s="259"/>
      <c r="QUO506" s="259"/>
      <c r="QUP506" s="259"/>
      <c r="QUQ506" s="259"/>
      <c r="QUR506" s="259"/>
      <c r="QUS506" s="259"/>
      <c r="QUT506" s="259"/>
      <c r="QUU506" s="259"/>
      <c r="QUV506" s="259"/>
      <c r="QUW506" s="259"/>
      <c r="QUX506" s="259"/>
      <c r="QUY506" s="259"/>
      <c r="QUZ506" s="259"/>
      <c r="QVA506" s="259"/>
      <c r="QVB506" s="259"/>
      <c r="QVC506" s="259"/>
      <c r="QVD506" s="259"/>
      <c r="QVE506" s="259"/>
      <c r="QVF506" s="259"/>
      <c r="QVG506" s="259"/>
      <c r="QVH506" s="259"/>
      <c r="QVI506" s="259"/>
      <c r="QVJ506" s="259"/>
      <c r="QVK506" s="259"/>
      <c r="QVL506" s="259"/>
      <c r="QVM506" s="259"/>
      <c r="QVN506" s="259"/>
      <c r="QVO506" s="259"/>
      <c r="QVP506" s="259"/>
      <c r="QVQ506" s="259"/>
      <c r="QVR506" s="259"/>
      <c r="QVS506" s="259"/>
      <c r="QVT506" s="259"/>
      <c r="QVU506" s="259"/>
      <c r="QVV506" s="259"/>
      <c r="QVW506" s="259"/>
      <c r="QVX506" s="259"/>
      <c r="QVY506" s="259"/>
      <c r="QVZ506" s="259"/>
      <c r="QWA506" s="259"/>
      <c r="QWB506" s="259"/>
      <c r="QWC506" s="259"/>
      <c r="QWD506" s="259"/>
      <c r="QWE506" s="259"/>
      <c r="QWF506" s="259"/>
      <c r="QWG506" s="259"/>
      <c r="QWH506" s="259"/>
      <c r="QWI506" s="259"/>
      <c r="QWJ506" s="259"/>
      <c r="QWK506" s="259"/>
      <c r="QWL506" s="259"/>
      <c r="QWM506" s="259"/>
      <c r="QWN506" s="259"/>
      <c r="QWO506" s="259"/>
      <c r="QWP506" s="259"/>
      <c r="QWQ506" s="259"/>
      <c r="QWR506" s="259"/>
      <c r="QWS506" s="259"/>
      <c r="QWT506" s="259"/>
      <c r="QWU506" s="259"/>
      <c r="QWV506" s="259"/>
      <c r="QWW506" s="259"/>
      <c r="QWX506" s="259"/>
      <c r="QWY506" s="259"/>
      <c r="QWZ506" s="259"/>
      <c r="QXA506" s="259"/>
      <c r="QXB506" s="259"/>
      <c r="QXC506" s="259"/>
      <c r="QXD506" s="259"/>
      <c r="QXE506" s="259"/>
      <c r="QXF506" s="259"/>
      <c r="QXG506" s="259"/>
      <c r="QXH506" s="259"/>
      <c r="QXI506" s="259"/>
      <c r="QXJ506" s="259"/>
      <c r="QXK506" s="259"/>
      <c r="QXL506" s="259"/>
      <c r="QXM506" s="259"/>
      <c r="QXN506" s="259"/>
      <c r="QXO506" s="259"/>
      <c r="QXP506" s="259"/>
      <c r="QXQ506" s="259"/>
      <c r="QXR506" s="259"/>
      <c r="QXS506" s="259"/>
      <c r="QXT506" s="259"/>
      <c r="QXU506" s="259"/>
      <c r="QXV506" s="259"/>
      <c r="QXW506" s="259"/>
      <c r="QXX506" s="259"/>
      <c r="QXY506" s="259"/>
      <c r="QXZ506" s="259"/>
      <c r="QYA506" s="259"/>
      <c r="QYB506" s="259"/>
      <c r="QYC506" s="259"/>
      <c r="QYD506" s="259"/>
      <c r="QYE506" s="259"/>
      <c r="QYF506" s="259"/>
      <c r="QYG506" s="259"/>
      <c r="QYH506" s="259"/>
      <c r="QYI506" s="259"/>
      <c r="QYJ506" s="259"/>
      <c r="QYK506" s="259"/>
      <c r="QYL506" s="259"/>
      <c r="QYM506" s="259"/>
      <c r="QYN506" s="259"/>
      <c r="QYO506" s="259"/>
      <c r="QYP506" s="259"/>
      <c r="QYQ506" s="259"/>
      <c r="QYR506" s="259"/>
      <c r="QYS506" s="259"/>
      <c r="QYT506" s="259"/>
      <c r="QYU506" s="259"/>
      <c r="QYV506" s="259"/>
      <c r="QYW506" s="259"/>
      <c r="QYX506" s="259"/>
      <c r="QYY506" s="259"/>
      <c r="QYZ506" s="259"/>
      <c r="QZA506" s="259"/>
      <c r="QZB506" s="259"/>
      <c r="QZC506" s="259"/>
      <c r="QZD506" s="259"/>
      <c r="QZE506" s="259"/>
      <c r="QZF506" s="259"/>
      <c r="QZG506" s="259"/>
      <c r="QZH506" s="259"/>
      <c r="QZI506" s="259"/>
      <c r="QZJ506" s="259"/>
      <c r="QZK506" s="259"/>
      <c r="QZL506" s="259"/>
      <c r="QZM506" s="259"/>
      <c r="QZN506" s="259"/>
      <c r="QZO506" s="259"/>
      <c r="QZP506" s="259"/>
      <c r="QZQ506" s="259"/>
      <c r="QZR506" s="259"/>
      <c r="QZS506" s="259"/>
      <c r="QZT506" s="259"/>
      <c r="QZU506" s="259"/>
      <c r="QZV506" s="259"/>
      <c r="QZW506" s="259"/>
      <c r="QZX506" s="259"/>
      <c r="QZY506" s="259"/>
      <c r="QZZ506" s="259"/>
      <c r="RAA506" s="259"/>
      <c r="RAB506" s="259"/>
      <c r="RAC506" s="259"/>
      <c r="RAD506" s="259"/>
      <c r="RAE506" s="259"/>
      <c r="RAF506" s="259"/>
      <c r="RAG506" s="259"/>
      <c r="RAH506" s="259"/>
      <c r="RAI506" s="259"/>
      <c r="RAJ506" s="259"/>
      <c r="RAK506" s="259"/>
      <c r="RAL506" s="259"/>
      <c r="RAM506" s="259"/>
      <c r="RAN506" s="259"/>
      <c r="RAO506" s="259"/>
      <c r="RAP506" s="259"/>
      <c r="RAQ506" s="259"/>
      <c r="RAR506" s="259"/>
      <c r="RAS506" s="259"/>
      <c r="RAT506" s="259"/>
      <c r="RAU506" s="259"/>
      <c r="RAV506" s="259"/>
      <c r="RAW506" s="259"/>
      <c r="RAX506" s="259"/>
      <c r="RAY506" s="259"/>
      <c r="RAZ506" s="259"/>
      <c r="RBA506" s="259"/>
      <c r="RBB506" s="259"/>
      <c r="RBC506" s="259"/>
      <c r="RBD506" s="259"/>
      <c r="RBE506" s="259"/>
      <c r="RBF506" s="259"/>
      <c r="RBG506" s="259"/>
      <c r="RBH506" s="259"/>
      <c r="RBI506" s="259"/>
      <c r="RBJ506" s="259"/>
      <c r="RBK506" s="259"/>
      <c r="RBL506" s="259"/>
      <c r="RBM506" s="259"/>
      <c r="RBN506" s="259"/>
      <c r="RBO506" s="259"/>
      <c r="RBP506" s="259"/>
      <c r="RBQ506" s="259"/>
      <c r="RBR506" s="259"/>
      <c r="RBS506" s="259"/>
      <c r="RBT506" s="259"/>
      <c r="RBU506" s="259"/>
      <c r="RBV506" s="259"/>
      <c r="RBW506" s="259"/>
      <c r="RBX506" s="259"/>
      <c r="RBY506" s="259"/>
      <c r="RBZ506" s="259"/>
      <c r="RCA506" s="259"/>
      <c r="RCB506" s="259"/>
      <c r="RCC506" s="259"/>
      <c r="RCD506" s="259"/>
      <c r="RCE506" s="259"/>
      <c r="RCF506" s="259"/>
      <c r="RCG506" s="259"/>
      <c r="RCH506" s="259"/>
      <c r="RCI506" s="259"/>
      <c r="RCJ506" s="259"/>
      <c r="RCK506" s="259"/>
      <c r="RCL506" s="259"/>
      <c r="RCM506" s="259"/>
      <c r="RCN506" s="259"/>
      <c r="RCO506" s="259"/>
      <c r="RCP506" s="259"/>
      <c r="RCQ506" s="259"/>
      <c r="RCR506" s="259"/>
      <c r="RCS506" s="259"/>
      <c r="RCT506" s="259"/>
      <c r="RCU506" s="259"/>
      <c r="RCV506" s="259"/>
      <c r="RCW506" s="259"/>
      <c r="RCX506" s="259"/>
      <c r="RCY506" s="259"/>
      <c r="RCZ506" s="259"/>
      <c r="RDA506" s="259"/>
      <c r="RDB506" s="259"/>
      <c r="RDC506" s="259"/>
      <c r="RDD506" s="259"/>
      <c r="RDE506" s="259"/>
      <c r="RDF506" s="259"/>
      <c r="RDG506" s="259"/>
      <c r="RDH506" s="259"/>
      <c r="RDI506" s="259"/>
      <c r="RDJ506" s="259"/>
      <c r="RDK506" s="259"/>
      <c r="RDL506" s="259"/>
      <c r="RDM506" s="259"/>
      <c r="RDN506" s="259"/>
      <c r="RDO506" s="259"/>
      <c r="RDP506" s="259"/>
      <c r="RDQ506" s="259"/>
      <c r="RDR506" s="259"/>
      <c r="RDS506" s="259"/>
      <c r="RDT506" s="259"/>
      <c r="RDU506" s="259"/>
      <c r="RDV506" s="259"/>
      <c r="RDW506" s="259"/>
      <c r="RDX506" s="259"/>
      <c r="RDY506" s="259"/>
      <c r="RDZ506" s="259"/>
      <c r="REA506" s="259"/>
      <c r="REB506" s="259"/>
      <c r="REC506" s="259"/>
      <c r="RED506" s="259"/>
      <c r="REE506" s="259"/>
      <c r="REF506" s="259"/>
      <c r="REG506" s="259"/>
      <c r="REH506" s="259"/>
      <c r="REI506" s="259"/>
      <c r="REJ506" s="259"/>
      <c r="REK506" s="259"/>
      <c r="REL506" s="259"/>
      <c r="REM506" s="259"/>
      <c r="REN506" s="259"/>
      <c r="REO506" s="259"/>
      <c r="REP506" s="259"/>
      <c r="REQ506" s="259"/>
      <c r="RER506" s="259"/>
      <c r="RES506" s="259"/>
      <c r="RET506" s="259"/>
      <c r="REU506" s="259"/>
      <c r="REV506" s="259"/>
      <c r="REW506" s="259"/>
      <c r="REX506" s="259"/>
      <c r="REY506" s="259"/>
      <c r="REZ506" s="259"/>
      <c r="RFA506" s="259"/>
      <c r="RFB506" s="259"/>
      <c r="RFC506" s="259"/>
      <c r="RFD506" s="259"/>
      <c r="RFE506" s="259"/>
      <c r="RFF506" s="259"/>
      <c r="RFG506" s="259"/>
      <c r="RFH506" s="259"/>
      <c r="RFI506" s="259"/>
      <c r="RFJ506" s="259"/>
      <c r="RFK506" s="259"/>
      <c r="RFL506" s="259"/>
      <c r="RFM506" s="259"/>
      <c r="RFN506" s="259"/>
      <c r="RFO506" s="259"/>
      <c r="RFP506" s="259"/>
      <c r="RFQ506" s="259"/>
      <c r="RFR506" s="259"/>
      <c r="RFS506" s="259"/>
      <c r="RFT506" s="259"/>
      <c r="RFU506" s="259"/>
      <c r="RFV506" s="259"/>
      <c r="RFW506" s="259"/>
      <c r="RFX506" s="259"/>
      <c r="RFY506" s="259"/>
      <c r="RFZ506" s="259"/>
      <c r="RGA506" s="259"/>
      <c r="RGB506" s="259"/>
      <c r="RGC506" s="259"/>
      <c r="RGD506" s="259"/>
      <c r="RGE506" s="259"/>
      <c r="RGF506" s="259"/>
      <c r="RGG506" s="259"/>
      <c r="RGH506" s="259"/>
      <c r="RGI506" s="259"/>
      <c r="RGJ506" s="259"/>
      <c r="RGK506" s="259"/>
      <c r="RGL506" s="259"/>
      <c r="RGM506" s="259"/>
      <c r="RGN506" s="259"/>
      <c r="RGO506" s="259"/>
      <c r="RGP506" s="259"/>
      <c r="RGQ506" s="259"/>
      <c r="RGR506" s="259"/>
      <c r="RGS506" s="259"/>
      <c r="RGT506" s="259"/>
      <c r="RGU506" s="259"/>
      <c r="RGV506" s="259"/>
      <c r="RGW506" s="259"/>
      <c r="RGX506" s="259"/>
      <c r="RGY506" s="259"/>
      <c r="RGZ506" s="259"/>
      <c r="RHA506" s="259"/>
      <c r="RHB506" s="259"/>
      <c r="RHC506" s="259"/>
      <c r="RHD506" s="259"/>
      <c r="RHE506" s="259"/>
      <c r="RHF506" s="259"/>
      <c r="RHG506" s="259"/>
      <c r="RHH506" s="259"/>
      <c r="RHI506" s="259"/>
      <c r="RHJ506" s="259"/>
      <c r="RHK506" s="259"/>
      <c r="RHL506" s="259"/>
      <c r="RHM506" s="259"/>
      <c r="RHN506" s="259"/>
      <c r="RHO506" s="259"/>
      <c r="RHP506" s="259"/>
      <c r="RHQ506" s="259"/>
      <c r="RHR506" s="259"/>
      <c r="RHS506" s="259"/>
      <c r="RHT506" s="259"/>
      <c r="RHU506" s="259"/>
      <c r="RHV506" s="259"/>
      <c r="RHW506" s="259"/>
      <c r="RHX506" s="259"/>
      <c r="RHY506" s="259"/>
      <c r="RHZ506" s="259"/>
      <c r="RIA506" s="259"/>
      <c r="RIB506" s="259"/>
      <c r="RIC506" s="259"/>
      <c r="RID506" s="259"/>
      <c r="RIE506" s="259"/>
      <c r="RIF506" s="259"/>
      <c r="RIG506" s="259"/>
      <c r="RIH506" s="259"/>
      <c r="RII506" s="259"/>
      <c r="RIJ506" s="259"/>
      <c r="RIK506" s="259"/>
      <c r="RIL506" s="259"/>
      <c r="RIM506" s="259"/>
      <c r="RIN506" s="259"/>
      <c r="RIO506" s="259"/>
      <c r="RIP506" s="259"/>
      <c r="RIQ506" s="259"/>
      <c r="RIR506" s="259"/>
      <c r="RIS506" s="259"/>
      <c r="RIT506" s="259"/>
      <c r="RIU506" s="259"/>
      <c r="RIV506" s="259"/>
      <c r="RIW506" s="259"/>
      <c r="RIX506" s="259"/>
      <c r="RIY506" s="259"/>
      <c r="RIZ506" s="259"/>
      <c r="RJA506" s="259"/>
      <c r="RJB506" s="259"/>
      <c r="RJC506" s="259"/>
      <c r="RJD506" s="259"/>
      <c r="RJE506" s="259"/>
      <c r="RJF506" s="259"/>
      <c r="RJG506" s="259"/>
      <c r="RJH506" s="259"/>
      <c r="RJI506" s="259"/>
      <c r="RJJ506" s="259"/>
      <c r="RJK506" s="259"/>
      <c r="RJL506" s="259"/>
      <c r="RJM506" s="259"/>
      <c r="RJN506" s="259"/>
      <c r="RJO506" s="259"/>
      <c r="RJP506" s="259"/>
      <c r="RJQ506" s="259"/>
      <c r="RJR506" s="259"/>
      <c r="RJS506" s="259"/>
      <c r="RJT506" s="259"/>
      <c r="RJU506" s="259"/>
      <c r="RJV506" s="259"/>
      <c r="RJW506" s="259"/>
      <c r="RJX506" s="259"/>
      <c r="RJY506" s="259"/>
      <c r="RJZ506" s="259"/>
      <c r="RKA506" s="259"/>
      <c r="RKB506" s="259"/>
      <c r="RKC506" s="259"/>
      <c r="RKD506" s="259"/>
      <c r="RKE506" s="259"/>
      <c r="RKF506" s="259"/>
      <c r="RKG506" s="259"/>
      <c r="RKH506" s="259"/>
      <c r="RKI506" s="259"/>
      <c r="RKJ506" s="259"/>
      <c r="RKK506" s="259"/>
      <c r="RKL506" s="259"/>
      <c r="RKM506" s="259"/>
      <c r="RKN506" s="259"/>
      <c r="RKO506" s="259"/>
      <c r="RKP506" s="259"/>
      <c r="RKQ506" s="259"/>
      <c r="RKR506" s="259"/>
      <c r="RKS506" s="259"/>
      <c r="RKT506" s="259"/>
      <c r="RKU506" s="259"/>
      <c r="RKV506" s="259"/>
      <c r="RKW506" s="259"/>
      <c r="RKX506" s="259"/>
      <c r="RKY506" s="259"/>
      <c r="RKZ506" s="259"/>
      <c r="RLA506" s="259"/>
      <c r="RLB506" s="259"/>
      <c r="RLC506" s="259"/>
      <c r="RLD506" s="259"/>
      <c r="RLE506" s="259"/>
      <c r="RLF506" s="259"/>
      <c r="RLG506" s="259"/>
      <c r="RLH506" s="259"/>
      <c r="RLI506" s="259"/>
      <c r="RLJ506" s="259"/>
      <c r="RLK506" s="259"/>
      <c r="RLL506" s="259"/>
      <c r="RLM506" s="259"/>
      <c r="RLN506" s="259"/>
      <c r="RLO506" s="259"/>
      <c r="RLP506" s="259"/>
      <c r="RLQ506" s="259"/>
      <c r="RLR506" s="259"/>
      <c r="RLS506" s="259"/>
      <c r="RLT506" s="259"/>
      <c r="RLU506" s="259"/>
      <c r="RLV506" s="259"/>
      <c r="RLW506" s="259"/>
      <c r="RLX506" s="259"/>
      <c r="RLY506" s="259"/>
      <c r="RLZ506" s="259"/>
      <c r="RMA506" s="259"/>
      <c r="RMB506" s="259"/>
      <c r="RMC506" s="259"/>
      <c r="RMD506" s="259"/>
      <c r="RME506" s="259"/>
      <c r="RMF506" s="259"/>
      <c r="RMG506" s="259"/>
      <c r="RMH506" s="259"/>
      <c r="RMI506" s="259"/>
      <c r="RMJ506" s="259"/>
      <c r="RMK506" s="259"/>
      <c r="RML506" s="259"/>
      <c r="RMM506" s="259"/>
      <c r="RMN506" s="259"/>
      <c r="RMO506" s="259"/>
      <c r="RMP506" s="259"/>
      <c r="RMQ506" s="259"/>
      <c r="RMR506" s="259"/>
      <c r="RMS506" s="259"/>
      <c r="RMT506" s="259"/>
      <c r="RMU506" s="259"/>
      <c r="RMV506" s="259"/>
      <c r="RMW506" s="259"/>
      <c r="RMX506" s="259"/>
      <c r="RMY506" s="259"/>
      <c r="RMZ506" s="259"/>
      <c r="RNA506" s="259"/>
      <c r="RNB506" s="259"/>
      <c r="RNC506" s="259"/>
      <c r="RND506" s="259"/>
      <c r="RNE506" s="259"/>
      <c r="RNF506" s="259"/>
      <c r="RNG506" s="259"/>
      <c r="RNH506" s="259"/>
      <c r="RNI506" s="259"/>
      <c r="RNJ506" s="259"/>
      <c r="RNK506" s="259"/>
      <c r="RNL506" s="259"/>
      <c r="RNM506" s="259"/>
      <c r="RNN506" s="259"/>
      <c r="RNO506" s="259"/>
      <c r="RNP506" s="259"/>
      <c r="RNQ506" s="259"/>
      <c r="RNR506" s="259"/>
      <c r="RNS506" s="259"/>
      <c r="RNT506" s="259"/>
      <c r="RNU506" s="259"/>
      <c r="RNV506" s="259"/>
      <c r="RNW506" s="259"/>
      <c r="RNX506" s="259"/>
      <c r="RNY506" s="259"/>
      <c r="RNZ506" s="259"/>
      <c r="ROA506" s="259"/>
      <c r="ROB506" s="259"/>
      <c r="ROC506" s="259"/>
      <c r="ROD506" s="259"/>
      <c r="ROE506" s="259"/>
      <c r="ROF506" s="259"/>
      <c r="ROG506" s="259"/>
      <c r="ROH506" s="259"/>
      <c r="ROI506" s="259"/>
      <c r="ROJ506" s="259"/>
      <c r="ROK506" s="259"/>
      <c r="ROL506" s="259"/>
      <c r="ROM506" s="259"/>
      <c r="RON506" s="259"/>
      <c r="ROO506" s="259"/>
      <c r="ROP506" s="259"/>
      <c r="ROQ506" s="259"/>
      <c r="ROR506" s="259"/>
      <c r="ROS506" s="259"/>
      <c r="ROT506" s="259"/>
      <c r="ROU506" s="259"/>
      <c r="ROV506" s="259"/>
      <c r="ROW506" s="259"/>
      <c r="ROX506" s="259"/>
      <c r="ROY506" s="259"/>
      <c r="ROZ506" s="259"/>
      <c r="RPA506" s="259"/>
      <c r="RPB506" s="259"/>
      <c r="RPC506" s="259"/>
      <c r="RPD506" s="259"/>
      <c r="RPE506" s="259"/>
      <c r="RPF506" s="259"/>
      <c r="RPG506" s="259"/>
      <c r="RPH506" s="259"/>
      <c r="RPI506" s="259"/>
      <c r="RPJ506" s="259"/>
      <c r="RPK506" s="259"/>
      <c r="RPL506" s="259"/>
      <c r="RPM506" s="259"/>
      <c r="RPN506" s="259"/>
      <c r="RPO506" s="259"/>
      <c r="RPP506" s="259"/>
      <c r="RPQ506" s="259"/>
      <c r="RPR506" s="259"/>
      <c r="RPS506" s="259"/>
      <c r="RPT506" s="259"/>
      <c r="RPU506" s="259"/>
      <c r="RPV506" s="259"/>
      <c r="RPW506" s="259"/>
      <c r="RPX506" s="259"/>
      <c r="RPY506" s="259"/>
      <c r="RPZ506" s="259"/>
      <c r="RQA506" s="259"/>
      <c r="RQB506" s="259"/>
      <c r="RQC506" s="259"/>
      <c r="RQD506" s="259"/>
      <c r="RQE506" s="259"/>
      <c r="RQF506" s="259"/>
      <c r="RQG506" s="259"/>
      <c r="RQH506" s="259"/>
      <c r="RQI506" s="259"/>
      <c r="RQJ506" s="259"/>
      <c r="RQK506" s="259"/>
      <c r="RQL506" s="259"/>
      <c r="RQM506" s="259"/>
      <c r="RQN506" s="259"/>
      <c r="RQO506" s="259"/>
      <c r="RQP506" s="259"/>
      <c r="RQQ506" s="259"/>
      <c r="RQR506" s="259"/>
      <c r="RQS506" s="259"/>
      <c r="RQT506" s="259"/>
      <c r="RQU506" s="259"/>
      <c r="RQV506" s="259"/>
      <c r="RQW506" s="259"/>
      <c r="RQX506" s="259"/>
      <c r="RQY506" s="259"/>
      <c r="RQZ506" s="259"/>
      <c r="RRA506" s="259"/>
      <c r="RRB506" s="259"/>
      <c r="RRC506" s="259"/>
      <c r="RRD506" s="259"/>
      <c r="RRE506" s="259"/>
      <c r="RRF506" s="259"/>
      <c r="RRG506" s="259"/>
      <c r="RRH506" s="259"/>
      <c r="RRI506" s="259"/>
      <c r="RRJ506" s="259"/>
      <c r="RRK506" s="259"/>
      <c r="RRL506" s="259"/>
      <c r="RRM506" s="259"/>
      <c r="RRN506" s="259"/>
      <c r="RRO506" s="259"/>
      <c r="RRP506" s="259"/>
      <c r="RRQ506" s="259"/>
      <c r="RRR506" s="259"/>
      <c r="RRS506" s="259"/>
      <c r="RRT506" s="259"/>
      <c r="RRU506" s="259"/>
      <c r="RRV506" s="259"/>
      <c r="RRW506" s="259"/>
      <c r="RRX506" s="259"/>
      <c r="RRY506" s="259"/>
      <c r="RRZ506" s="259"/>
      <c r="RSA506" s="259"/>
      <c r="RSB506" s="259"/>
      <c r="RSC506" s="259"/>
      <c r="RSD506" s="259"/>
      <c r="RSE506" s="259"/>
      <c r="RSF506" s="259"/>
      <c r="RSG506" s="259"/>
      <c r="RSH506" s="259"/>
      <c r="RSI506" s="259"/>
      <c r="RSJ506" s="259"/>
      <c r="RSK506" s="259"/>
      <c r="RSL506" s="259"/>
      <c r="RSM506" s="259"/>
      <c r="RSN506" s="259"/>
      <c r="RSO506" s="259"/>
      <c r="RSP506" s="259"/>
      <c r="RSQ506" s="259"/>
      <c r="RSR506" s="259"/>
      <c r="RSS506" s="259"/>
      <c r="RST506" s="259"/>
      <c r="RSU506" s="259"/>
      <c r="RSV506" s="259"/>
      <c r="RSW506" s="259"/>
      <c r="RSX506" s="259"/>
      <c r="RSY506" s="259"/>
      <c r="RSZ506" s="259"/>
      <c r="RTA506" s="259"/>
      <c r="RTB506" s="259"/>
      <c r="RTC506" s="259"/>
      <c r="RTD506" s="259"/>
      <c r="RTE506" s="259"/>
      <c r="RTF506" s="259"/>
      <c r="RTG506" s="259"/>
      <c r="RTH506" s="259"/>
      <c r="RTI506" s="259"/>
      <c r="RTJ506" s="259"/>
      <c r="RTK506" s="259"/>
      <c r="RTL506" s="259"/>
      <c r="RTM506" s="259"/>
      <c r="RTN506" s="259"/>
      <c r="RTO506" s="259"/>
      <c r="RTP506" s="259"/>
      <c r="RTQ506" s="259"/>
      <c r="RTR506" s="259"/>
      <c r="RTS506" s="259"/>
      <c r="RTT506" s="259"/>
      <c r="RTU506" s="259"/>
      <c r="RTV506" s="259"/>
      <c r="RTW506" s="259"/>
      <c r="RTX506" s="259"/>
      <c r="RTY506" s="259"/>
      <c r="RTZ506" s="259"/>
      <c r="RUA506" s="259"/>
      <c r="RUB506" s="259"/>
      <c r="RUC506" s="259"/>
      <c r="RUD506" s="259"/>
      <c r="RUE506" s="259"/>
      <c r="RUF506" s="259"/>
      <c r="RUG506" s="259"/>
      <c r="RUH506" s="259"/>
      <c r="RUI506" s="259"/>
      <c r="RUJ506" s="259"/>
      <c r="RUK506" s="259"/>
      <c r="RUL506" s="259"/>
      <c r="RUM506" s="259"/>
      <c r="RUN506" s="259"/>
      <c r="RUO506" s="259"/>
      <c r="RUP506" s="259"/>
      <c r="RUQ506" s="259"/>
      <c r="RUR506" s="259"/>
      <c r="RUS506" s="259"/>
      <c r="RUT506" s="259"/>
      <c r="RUU506" s="259"/>
      <c r="RUV506" s="259"/>
      <c r="RUW506" s="259"/>
      <c r="RUX506" s="259"/>
      <c r="RUY506" s="259"/>
      <c r="RUZ506" s="259"/>
      <c r="RVA506" s="259"/>
      <c r="RVB506" s="259"/>
      <c r="RVC506" s="259"/>
      <c r="RVD506" s="259"/>
      <c r="RVE506" s="259"/>
      <c r="RVF506" s="259"/>
      <c r="RVG506" s="259"/>
      <c r="RVH506" s="259"/>
      <c r="RVI506" s="259"/>
      <c r="RVJ506" s="259"/>
      <c r="RVK506" s="259"/>
      <c r="RVL506" s="259"/>
      <c r="RVM506" s="259"/>
      <c r="RVN506" s="259"/>
      <c r="RVO506" s="259"/>
      <c r="RVP506" s="259"/>
      <c r="RVQ506" s="259"/>
      <c r="RVR506" s="259"/>
      <c r="RVS506" s="259"/>
      <c r="RVT506" s="259"/>
      <c r="RVU506" s="259"/>
      <c r="RVV506" s="259"/>
      <c r="RVW506" s="259"/>
      <c r="RVX506" s="259"/>
      <c r="RVY506" s="259"/>
      <c r="RVZ506" s="259"/>
      <c r="RWA506" s="259"/>
      <c r="RWB506" s="259"/>
      <c r="RWC506" s="259"/>
      <c r="RWD506" s="259"/>
      <c r="RWE506" s="259"/>
      <c r="RWF506" s="259"/>
      <c r="RWG506" s="259"/>
      <c r="RWH506" s="259"/>
      <c r="RWI506" s="259"/>
      <c r="RWJ506" s="259"/>
      <c r="RWK506" s="259"/>
      <c r="RWL506" s="259"/>
      <c r="RWM506" s="259"/>
      <c r="RWN506" s="259"/>
      <c r="RWO506" s="259"/>
      <c r="RWP506" s="259"/>
      <c r="RWQ506" s="259"/>
      <c r="RWR506" s="259"/>
      <c r="RWS506" s="259"/>
      <c r="RWT506" s="259"/>
      <c r="RWU506" s="259"/>
      <c r="RWV506" s="259"/>
      <c r="RWW506" s="259"/>
      <c r="RWX506" s="259"/>
      <c r="RWY506" s="259"/>
      <c r="RWZ506" s="259"/>
      <c r="RXA506" s="259"/>
      <c r="RXB506" s="259"/>
      <c r="RXC506" s="259"/>
      <c r="RXD506" s="259"/>
      <c r="RXE506" s="259"/>
      <c r="RXF506" s="259"/>
      <c r="RXG506" s="259"/>
      <c r="RXH506" s="259"/>
      <c r="RXI506" s="259"/>
      <c r="RXJ506" s="259"/>
      <c r="RXK506" s="259"/>
      <c r="RXL506" s="259"/>
      <c r="RXM506" s="259"/>
      <c r="RXN506" s="259"/>
      <c r="RXO506" s="259"/>
      <c r="RXP506" s="259"/>
      <c r="RXQ506" s="259"/>
      <c r="RXR506" s="259"/>
      <c r="RXS506" s="259"/>
      <c r="RXT506" s="259"/>
      <c r="RXU506" s="259"/>
      <c r="RXV506" s="259"/>
      <c r="RXW506" s="259"/>
      <c r="RXX506" s="259"/>
      <c r="RXY506" s="259"/>
      <c r="RXZ506" s="259"/>
      <c r="RYA506" s="259"/>
      <c r="RYB506" s="259"/>
      <c r="RYC506" s="259"/>
      <c r="RYD506" s="259"/>
      <c r="RYE506" s="259"/>
      <c r="RYF506" s="259"/>
      <c r="RYG506" s="259"/>
      <c r="RYH506" s="259"/>
      <c r="RYI506" s="259"/>
      <c r="RYJ506" s="259"/>
      <c r="RYK506" s="259"/>
      <c r="RYL506" s="259"/>
      <c r="RYM506" s="259"/>
      <c r="RYN506" s="259"/>
      <c r="RYO506" s="259"/>
      <c r="RYP506" s="259"/>
      <c r="RYQ506" s="259"/>
      <c r="RYR506" s="259"/>
      <c r="RYS506" s="259"/>
      <c r="RYT506" s="259"/>
      <c r="RYU506" s="259"/>
      <c r="RYV506" s="259"/>
      <c r="RYW506" s="259"/>
      <c r="RYX506" s="259"/>
      <c r="RYY506" s="259"/>
      <c r="RYZ506" s="259"/>
      <c r="RZA506" s="259"/>
      <c r="RZB506" s="259"/>
      <c r="RZC506" s="259"/>
      <c r="RZD506" s="259"/>
      <c r="RZE506" s="259"/>
      <c r="RZF506" s="259"/>
      <c r="RZG506" s="259"/>
      <c r="RZH506" s="259"/>
      <c r="RZI506" s="259"/>
      <c r="RZJ506" s="259"/>
      <c r="RZK506" s="259"/>
      <c r="RZL506" s="259"/>
      <c r="RZM506" s="259"/>
      <c r="RZN506" s="259"/>
      <c r="RZO506" s="259"/>
      <c r="RZP506" s="259"/>
      <c r="RZQ506" s="259"/>
      <c r="RZR506" s="259"/>
      <c r="RZS506" s="259"/>
      <c r="RZT506" s="259"/>
      <c r="RZU506" s="259"/>
      <c r="RZV506" s="259"/>
      <c r="RZW506" s="259"/>
      <c r="RZX506" s="259"/>
      <c r="RZY506" s="259"/>
      <c r="RZZ506" s="259"/>
      <c r="SAA506" s="259"/>
      <c r="SAB506" s="259"/>
      <c r="SAC506" s="259"/>
      <c r="SAD506" s="259"/>
      <c r="SAE506" s="259"/>
      <c r="SAF506" s="259"/>
      <c r="SAG506" s="259"/>
      <c r="SAH506" s="259"/>
      <c r="SAI506" s="259"/>
      <c r="SAJ506" s="259"/>
      <c r="SAK506" s="259"/>
      <c r="SAL506" s="259"/>
      <c r="SAM506" s="259"/>
      <c r="SAN506" s="259"/>
      <c r="SAO506" s="259"/>
      <c r="SAP506" s="259"/>
      <c r="SAQ506" s="259"/>
      <c r="SAR506" s="259"/>
      <c r="SAS506" s="259"/>
      <c r="SAT506" s="259"/>
      <c r="SAU506" s="259"/>
      <c r="SAV506" s="259"/>
      <c r="SAW506" s="259"/>
      <c r="SAX506" s="259"/>
      <c r="SAY506" s="259"/>
      <c r="SAZ506" s="259"/>
      <c r="SBA506" s="259"/>
      <c r="SBB506" s="259"/>
      <c r="SBC506" s="259"/>
      <c r="SBD506" s="259"/>
      <c r="SBE506" s="259"/>
      <c r="SBF506" s="259"/>
      <c r="SBG506" s="259"/>
      <c r="SBH506" s="259"/>
      <c r="SBI506" s="259"/>
      <c r="SBJ506" s="259"/>
      <c r="SBK506" s="259"/>
      <c r="SBL506" s="259"/>
      <c r="SBM506" s="259"/>
      <c r="SBN506" s="259"/>
      <c r="SBO506" s="259"/>
      <c r="SBP506" s="259"/>
      <c r="SBQ506" s="259"/>
      <c r="SBR506" s="259"/>
      <c r="SBS506" s="259"/>
      <c r="SBT506" s="259"/>
      <c r="SBU506" s="259"/>
      <c r="SBV506" s="259"/>
      <c r="SBW506" s="259"/>
      <c r="SBX506" s="259"/>
      <c r="SBY506" s="259"/>
      <c r="SBZ506" s="259"/>
      <c r="SCA506" s="259"/>
      <c r="SCB506" s="259"/>
      <c r="SCC506" s="259"/>
      <c r="SCD506" s="259"/>
      <c r="SCE506" s="259"/>
      <c r="SCF506" s="259"/>
      <c r="SCG506" s="259"/>
      <c r="SCH506" s="259"/>
      <c r="SCI506" s="259"/>
      <c r="SCJ506" s="259"/>
      <c r="SCK506" s="259"/>
      <c r="SCL506" s="259"/>
      <c r="SCM506" s="259"/>
      <c r="SCN506" s="259"/>
      <c r="SCO506" s="259"/>
      <c r="SCP506" s="259"/>
      <c r="SCQ506" s="259"/>
      <c r="SCR506" s="259"/>
      <c r="SCS506" s="259"/>
      <c r="SCT506" s="259"/>
      <c r="SCU506" s="259"/>
      <c r="SCV506" s="259"/>
      <c r="SCW506" s="259"/>
      <c r="SCX506" s="259"/>
      <c r="SCY506" s="259"/>
      <c r="SCZ506" s="259"/>
      <c r="SDA506" s="259"/>
      <c r="SDB506" s="259"/>
      <c r="SDC506" s="259"/>
      <c r="SDD506" s="259"/>
      <c r="SDE506" s="259"/>
      <c r="SDF506" s="259"/>
      <c r="SDG506" s="259"/>
      <c r="SDH506" s="259"/>
      <c r="SDI506" s="259"/>
      <c r="SDJ506" s="259"/>
      <c r="SDK506" s="259"/>
      <c r="SDL506" s="259"/>
      <c r="SDM506" s="259"/>
      <c r="SDN506" s="259"/>
      <c r="SDO506" s="259"/>
      <c r="SDP506" s="259"/>
      <c r="SDQ506" s="259"/>
      <c r="SDR506" s="259"/>
      <c r="SDS506" s="259"/>
      <c r="SDT506" s="259"/>
      <c r="SDU506" s="259"/>
      <c r="SDV506" s="259"/>
      <c r="SDW506" s="259"/>
      <c r="SDX506" s="259"/>
      <c r="SDY506" s="259"/>
      <c r="SDZ506" s="259"/>
      <c r="SEA506" s="259"/>
      <c r="SEB506" s="259"/>
      <c r="SEC506" s="259"/>
      <c r="SED506" s="259"/>
      <c r="SEE506" s="259"/>
      <c r="SEF506" s="259"/>
      <c r="SEG506" s="259"/>
      <c r="SEH506" s="259"/>
      <c r="SEI506" s="259"/>
      <c r="SEJ506" s="259"/>
      <c r="SEK506" s="259"/>
      <c r="SEL506" s="259"/>
      <c r="SEM506" s="259"/>
      <c r="SEN506" s="259"/>
      <c r="SEO506" s="259"/>
      <c r="SEP506" s="259"/>
      <c r="SEQ506" s="259"/>
      <c r="SER506" s="259"/>
      <c r="SES506" s="259"/>
      <c r="SET506" s="259"/>
      <c r="SEU506" s="259"/>
      <c r="SEV506" s="259"/>
      <c r="SEW506" s="259"/>
      <c r="SEX506" s="259"/>
      <c r="SEY506" s="259"/>
      <c r="SEZ506" s="259"/>
      <c r="SFA506" s="259"/>
      <c r="SFB506" s="259"/>
      <c r="SFC506" s="259"/>
      <c r="SFD506" s="259"/>
      <c r="SFE506" s="259"/>
      <c r="SFF506" s="259"/>
      <c r="SFG506" s="259"/>
      <c r="SFH506" s="259"/>
      <c r="SFI506" s="259"/>
      <c r="SFJ506" s="259"/>
      <c r="SFK506" s="259"/>
      <c r="SFL506" s="259"/>
      <c r="SFM506" s="259"/>
      <c r="SFN506" s="259"/>
      <c r="SFO506" s="259"/>
      <c r="SFP506" s="259"/>
      <c r="SFQ506" s="259"/>
      <c r="SFR506" s="259"/>
      <c r="SFS506" s="259"/>
      <c r="SFT506" s="259"/>
      <c r="SFU506" s="259"/>
      <c r="SFV506" s="259"/>
      <c r="SFW506" s="259"/>
      <c r="SFX506" s="259"/>
      <c r="SFY506" s="259"/>
      <c r="SFZ506" s="259"/>
      <c r="SGA506" s="259"/>
      <c r="SGB506" s="259"/>
      <c r="SGC506" s="259"/>
      <c r="SGD506" s="259"/>
      <c r="SGE506" s="259"/>
      <c r="SGF506" s="259"/>
      <c r="SGG506" s="259"/>
      <c r="SGH506" s="259"/>
      <c r="SGI506" s="259"/>
      <c r="SGJ506" s="259"/>
      <c r="SGK506" s="259"/>
      <c r="SGL506" s="259"/>
      <c r="SGM506" s="259"/>
      <c r="SGN506" s="259"/>
      <c r="SGO506" s="259"/>
      <c r="SGP506" s="259"/>
      <c r="SGQ506" s="259"/>
      <c r="SGR506" s="259"/>
      <c r="SGS506" s="259"/>
      <c r="SGT506" s="259"/>
      <c r="SGU506" s="259"/>
      <c r="SGV506" s="259"/>
      <c r="SGW506" s="259"/>
      <c r="SGX506" s="259"/>
      <c r="SGY506" s="259"/>
      <c r="SGZ506" s="259"/>
      <c r="SHA506" s="259"/>
      <c r="SHB506" s="259"/>
      <c r="SHC506" s="259"/>
      <c r="SHD506" s="259"/>
      <c r="SHE506" s="259"/>
      <c r="SHF506" s="259"/>
      <c r="SHG506" s="259"/>
      <c r="SHH506" s="259"/>
      <c r="SHI506" s="259"/>
      <c r="SHJ506" s="259"/>
      <c r="SHK506" s="259"/>
      <c r="SHL506" s="259"/>
      <c r="SHM506" s="259"/>
      <c r="SHN506" s="259"/>
      <c r="SHO506" s="259"/>
      <c r="SHP506" s="259"/>
      <c r="SHQ506" s="259"/>
      <c r="SHR506" s="259"/>
      <c r="SHS506" s="259"/>
      <c r="SHT506" s="259"/>
      <c r="SHU506" s="259"/>
      <c r="SHV506" s="259"/>
      <c r="SHW506" s="259"/>
      <c r="SHX506" s="259"/>
      <c r="SHY506" s="259"/>
      <c r="SHZ506" s="259"/>
      <c r="SIA506" s="259"/>
      <c r="SIB506" s="259"/>
      <c r="SIC506" s="259"/>
      <c r="SID506" s="259"/>
      <c r="SIE506" s="259"/>
      <c r="SIF506" s="259"/>
      <c r="SIG506" s="259"/>
      <c r="SIH506" s="259"/>
      <c r="SII506" s="259"/>
      <c r="SIJ506" s="259"/>
      <c r="SIK506" s="259"/>
      <c r="SIL506" s="259"/>
      <c r="SIM506" s="259"/>
      <c r="SIN506" s="259"/>
      <c r="SIO506" s="259"/>
      <c r="SIP506" s="259"/>
      <c r="SIQ506" s="259"/>
      <c r="SIR506" s="259"/>
      <c r="SIS506" s="259"/>
      <c r="SIT506" s="259"/>
      <c r="SIU506" s="259"/>
      <c r="SIV506" s="259"/>
      <c r="SIW506" s="259"/>
      <c r="SIX506" s="259"/>
      <c r="SIY506" s="259"/>
      <c r="SIZ506" s="259"/>
      <c r="SJA506" s="259"/>
      <c r="SJB506" s="259"/>
      <c r="SJC506" s="259"/>
      <c r="SJD506" s="259"/>
      <c r="SJE506" s="259"/>
      <c r="SJF506" s="259"/>
      <c r="SJG506" s="259"/>
      <c r="SJH506" s="259"/>
      <c r="SJI506" s="259"/>
      <c r="SJJ506" s="259"/>
      <c r="SJK506" s="259"/>
      <c r="SJL506" s="259"/>
      <c r="SJM506" s="259"/>
      <c r="SJN506" s="259"/>
      <c r="SJO506" s="259"/>
      <c r="SJP506" s="259"/>
      <c r="SJQ506" s="259"/>
      <c r="SJR506" s="259"/>
      <c r="SJS506" s="259"/>
      <c r="SJT506" s="259"/>
      <c r="SJU506" s="259"/>
      <c r="SJV506" s="259"/>
      <c r="SJW506" s="259"/>
      <c r="SJX506" s="259"/>
      <c r="SJY506" s="259"/>
      <c r="SJZ506" s="259"/>
      <c r="SKA506" s="259"/>
      <c r="SKB506" s="259"/>
      <c r="SKC506" s="259"/>
      <c r="SKD506" s="259"/>
      <c r="SKE506" s="259"/>
      <c r="SKF506" s="259"/>
      <c r="SKG506" s="259"/>
      <c r="SKH506" s="259"/>
      <c r="SKI506" s="259"/>
      <c r="SKJ506" s="259"/>
      <c r="SKK506" s="259"/>
      <c r="SKL506" s="259"/>
      <c r="SKM506" s="259"/>
      <c r="SKN506" s="259"/>
      <c r="SKO506" s="259"/>
      <c r="SKP506" s="259"/>
      <c r="SKQ506" s="259"/>
      <c r="SKR506" s="259"/>
      <c r="SKS506" s="259"/>
      <c r="SKT506" s="259"/>
      <c r="SKU506" s="259"/>
      <c r="SKV506" s="259"/>
      <c r="SKW506" s="259"/>
      <c r="SKX506" s="259"/>
      <c r="SKY506" s="259"/>
      <c r="SKZ506" s="259"/>
      <c r="SLA506" s="259"/>
      <c r="SLB506" s="259"/>
      <c r="SLC506" s="259"/>
      <c r="SLD506" s="259"/>
      <c r="SLE506" s="259"/>
      <c r="SLF506" s="259"/>
      <c r="SLG506" s="259"/>
      <c r="SLH506" s="259"/>
      <c r="SLI506" s="259"/>
      <c r="SLJ506" s="259"/>
      <c r="SLK506" s="259"/>
      <c r="SLL506" s="259"/>
      <c r="SLM506" s="259"/>
      <c r="SLN506" s="259"/>
      <c r="SLO506" s="259"/>
      <c r="SLP506" s="259"/>
      <c r="SLQ506" s="259"/>
      <c r="SLR506" s="259"/>
      <c r="SLS506" s="259"/>
      <c r="SLT506" s="259"/>
      <c r="SLU506" s="259"/>
      <c r="SLV506" s="259"/>
      <c r="SLW506" s="259"/>
      <c r="SLX506" s="259"/>
      <c r="SLY506" s="259"/>
      <c r="SLZ506" s="259"/>
      <c r="SMA506" s="259"/>
      <c r="SMB506" s="259"/>
      <c r="SMC506" s="259"/>
      <c r="SMD506" s="259"/>
      <c r="SME506" s="259"/>
      <c r="SMF506" s="259"/>
      <c r="SMG506" s="259"/>
      <c r="SMH506" s="259"/>
      <c r="SMI506" s="259"/>
      <c r="SMJ506" s="259"/>
      <c r="SMK506" s="259"/>
      <c r="SML506" s="259"/>
      <c r="SMM506" s="259"/>
      <c r="SMN506" s="259"/>
      <c r="SMO506" s="259"/>
      <c r="SMP506" s="259"/>
      <c r="SMQ506" s="259"/>
      <c r="SMR506" s="259"/>
      <c r="SMS506" s="259"/>
      <c r="SMT506" s="259"/>
      <c r="SMU506" s="259"/>
      <c r="SMV506" s="259"/>
      <c r="SMW506" s="259"/>
      <c r="SMX506" s="259"/>
      <c r="SMY506" s="259"/>
      <c r="SMZ506" s="259"/>
      <c r="SNA506" s="259"/>
      <c r="SNB506" s="259"/>
      <c r="SNC506" s="259"/>
      <c r="SND506" s="259"/>
      <c r="SNE506" s="259"/>
      <c r="SNF506" s="259"/>
      <c r="SNG506" s="259"/>
      <c r="SNH506" s="259"/>
      <c r="SNI506" s="259"/>
      <c r="SNJ506" s="259"/>
      <c r="SNK506" s="259"/>
      <c r="SNL506" s="259"/>
      <c r="SNM506" s="259"/>
      <c r="SNN506" s="259"/>
      <c r="SNO506" s="259"/>
      <c r="SNP506" s="259"/>
      <c r="SNQ506" s="259"/>
      <c r="SNR506" s="259"/>
      <c r="SNS506" s="259"/>
      <c r="SNT506" s="259"/>
      <c r="SNU506" s="259"/>
      <c r="SNV506" s="259"/>
      <c r="SNW506" s="259"/>
      <c r="SNX506" s="259"/>
      <c r="SNY506" s="259"/>
      <c r="SNZ506" s="259"/>
      <c r="SOA506" s="259"/>
      <c r="SOB506" s="259"/>
      <c r="SOC506" s="259"/>
      <c r="SOD506" s="259"/>
      <c r="SOE506" s="259"/>
      <c r="SOF506" s="259"/>
      <c r="SOG506" s="259"/>
      <c r="SOH506" s="259"/>
      <c r="SOI506" s="259"/>
      <c r="SOJ506" s="259"/>
      <c r="SOK506" s="259"/>
      <c r="SOL506" s="259"/>
      <c r="SOM506" s="259"/>
      <c r="SON506" s="259"/>
      <c r="SOO506" s="259"/>
      <c r="SOP506" s="259"/>
      <c r="SOQ506" s="259"/>
      <c r="SOR506" s="259"/>
      <c r="SOS506" s="259"/>
      <c r="SOT506" s="259"/>
      <c r="SOU506" s="259"/>
      <c r="SOV506" s="259"/>
      <c r="SOW506" s="259"/>
      <c r="SOX506" s="259"/>
      <c r="SOY506" s="259"/>
      <c r="SOZ506" s="259"/>
      <c r="SPA506" s="259"/>
      <c r="SPB506" s="259"/>
      <c r="SPC506" s="259"/>
      <c r="SPD506" s="259"/>
      <c r="SPE506" s="259"/>
      <c r="SPF506" s="259"/>
      <c r="SPG506" s="259"/>
      <c r="SPH506" s="259"/>
      <c r="SPI506" s="259"/>
      <c r="SPJ506" s="259"/>
      <c r="SPK506" s="259"/>
      <c r="SPL506" s="259"/>
      <c r="SPM506" s="259"/>
      <c r="SPN506" s="259"/>
      <c r="SPO506" s="259"/>
      <c r="SPP506" s="259"/>
      <c r="SPQ506" s="259"/>
      <c r="SPR506" s="259"/>
      <c r="SPS506" s="259"/>
      <c r="SPT506" s="259"/>
      <c r="SPU506" s="259"/>
      <c r="SPV506" s="259"/>
      <c r="SPW506" s="259"/>
      <c r="SPX506" s="259"/>
      <c r="SPY506" s="259"/>
      <c r="SPZ506" s="259"/>
      <c r="SQA506" s="259"/>
      <c r="SQB506" s="259"/>
      <c r="SQC506" s="259"/>
      <c r="SQD506" s="259"/>
      <c r="SQE506" s="259"/>
      <c r="SQF506" s="259"/>
      <c r="SQG506" s="259"/>
      <c r="SQH506" s="259"/>
      <c r="SQI506" s="259"/>
      <c r="SQJ506" s="259"/>
      <c r="SQK506" s="259"/>
      <c r="SQL506" s="259"/>
      <c r="SQM506" s="259"/>
      <c r="SQN506" s="259"/>
      <c r="SQO506" s="259"/>
      <c r="SQP506" s="259"/>
      <c r="SQQ506" s="259"/>
      <c r="SQR506" s="259"/>
      <c r="SQS506" s="259"/>
      <c r="SQT506" s="259"/>
      <c r="SQU506" s="259"/>
      <c r="SQV506" s="259"/>
      <c r="SQW506" s="259"/>
      <c r="SQX506" s="259"/>
      <c r="SQY506" s="259"/>
      <c r="SQZ506" s="259"/>
      <c r="SRA506" s="259"/>
      <c r="SRB506" s="259"/>
      <c r="SRC506" s="259"/>
      <c r="SRD506" s="259"/>
      <c r="SRE506" s="259"/>
      <c r="SRF506" s="259"/>
      <c r="SRG506" s="259"/>
      <c r="SRH506" s="259"/>
      <c r="SRI506" s="259"/>
      <c r="SRJ506" s="259"/>
      <c r="SRK506" s="259"/>
      <c r="SRL506" s="259"/>
      <c r="SRM506" s="259"/>
      <c r="SRN506" s="259"/>
      <c r="SRO506" s="259"/>
      <c r="SRP506" s="259"/>
      <c r="SRQ506" s="259"/>
      <c r="SRR506" s="259"/>
      <c r="SRS506" s="259"/>
      <c r="SRT506" s="259"/>
      <c r="SRU506" s="259"/>
      <c r="SRV506" s="259"/>
      <c r="SRW506" s="259"/>
      <c r="SRX506" s="259"/>
      <c r="SRY506" s="259"/>
      <c r="SRZ506" s="259"/>
      <c r="SSA506" s="259"/>
      <c r="SSB506" s="259"/>
      <c r="SSC506" s="259"/>
      <c r="SSD506" s="259"/>
      <c r="SSE506" s="259"/>
      <c r="SSF506" s="259"/>
      <c r="SSG506" s="259"/>
      <c r="SSH506" s="259"/>
      <c r="SSI506" s="259"/>
      <c r="SSJ506" s="259"/>
      <c r="SSK506" s="259"/>
      <c r="SSL506" s="259"/>
      <c r="SSM506" s="259"/>
      <c r="SSN506" s="259"/>
      <c r="SSO506" s="259"/>
      <c r="SSP506" s="259"/>
      <c r="SSQ506" s="259"/>
      <c r="SSR506" s="259"/>
      <c r="SSS506" s="259"/>
      <c r="SST506" s="259"/>
      <c r="SSU506" s="259"/>
      <c r="SSV506" s="259"/>
      <c r="SSW506" s="259"/>
      <c r="SSX506" s="259"/>
      <c r="SSY506" s="259"/>
      <c r="SSZ506" s="259"/>
      <c r="STA506" s="259"/>
      <c r="STB506" s="259"/>
      <c r="STC506" s="259"/>
      <c r="STD506" s="259"/>
      <c r="STE506" s="259"/>
      <c r="STF506" s="259"/>
      <c r="STG506" s="259"/>
      <c r="STH506" s="259"/>
      <c r="STI506" s="259"/>
      <c r="STJ506" s="259"/>
      <c r="STK506" s="259"/>
      <c r="STL506" s="259"/>
      <c r="STM506" s="259"/>
      <c r="STN506" s="259"/>
      <c r="STO506" s="259"/>
      <c r="STP506" s="259"/>
      <c r="STQ506" s="259"/>
      <c r="STR506" s="259"/>
      <c r="STS506" s="259"/>
      <c r="STT506" s="259"/>
      <c r="STU506" s="259"/>
      <c r="STV506" s="259"/>
      <c r="STW506" s="259"/>
      <c r="STX506" s="259"/>
      <c r="STY506" s="259"/>
      <c r="STZ506" s="259"/>
      <c r="SUA506" s="259"/>
      <c r="SUB506" s="259"/>
      <c r="SUC506" s="259"/>
      <c r="SUD506" s="259"/>
      <c r="SUE506" s="259"/>
      <c r="SUF506" s="259"/>
      <c r="SUG506" s="259"/>
      <c r="SUH506" s="259"/>
      <c r="SUI506" s="259"/>
      <c r="SUJ506" s="259"/>
      <c r="SUK506" s="259"/>
      <c r="SUL506" s="259"/>
      <c r="SUM506" s="259"/>
      <c r="SUN506" s="259"/>
      <c r="SUO506" s="259"/>
      <c r="SUP506" s="259"/>
      <c r="SUQ506" s="259"/>
      <c r="SUR506" s="259"/>
      <c r="SUS506" s="259"/>
      <c r="SUT506" s="259"/>
      <c r="SUU506" s="259"/>
      <c r="SUV506" s="259"/>
      <c r="SUW506" s="259"/>
      <c r="SUX506" s="259"/>
      <c r="SUY506" s="259"/>
      <c r="SUZ506" s="259"/>
      <c r="SVA506" s="259"/>
      <c r="SVB506" s="259"/>
      <c r="SVC506" s="259"/>
      <c r="SVD506" s="259"/>
      <c r="SVE506" s="259"/>
      <c r="SVF506" s="259"/>
      <c r="SVG506" s="259"/>
      <c r="SVH506" s="259"/>
      <c r="SVI506" s="259"/>
      <c r="SVJ506" s="259"/>
      <c r="SVK506" s="259"/>
      <c r="SVL506" s="259"/>
      <c r="SVM506" s="259"/>
      <c r="SVN506" s="259"/>
      <c r="SVO506" s="259"/>
      <c r="SVP506" s="259"/>
      <c r="SVQ506" s="259"/>
      <c r="SVR506" s="259"/>
      <c r="SVS506" s="259"/>
      <c r="SVT506" s="259"/>
      <c r="SVU506" s="259"/>
      <c r="SVV506" s="259"/>
      <c r="SVW506" s="259"/>
      <c r="SVX506" s="259"/>
      <c r="SVY506" s="259"/>
      <c r="SVZ506" s="259"/>
      <c r="SWA506" s="259"/>
      <c r="SWB506" s="259"/>
      <c r="SWC506" s="259"/>
      <c r="SWD506" s="259"/>
      <c r="SWE506" s="259"/>
      <c r="SWF506" s="259"/>
      <c r="SWG506" s="259"/>
      <c r="SWH506" s="259"/>
      <c r="SWI506" s="259"/>
      <c r="SWJ506" s="259"/>
      <c r="SWK506" s="259"/>
      <c r="SWL506" s="259"/>
      <c r="SWM506" s="259"/>
      <c r="SWN506" s="259"/>
      <c r="SWO506" s="259"/>
      <c r="SWP506" s="259"/>
      <c r="SWQ506" s="259"/>
      <c r="SWR506" s="259"/>
      <c r="SWS506" s="259"/>
      <c r="SWT506" s="259"/>
      <c r="SWU506" s="259"/>
      <c r="SWV506" s="259"/>
      <c r="SWW506" s="259"/>
      <c r="SWX506" s="259"/>
      <c r="SWY506" s="259"/>
      <c r="SWZ506" s="259"/>
      <c r="SXA506" s="259"/>
      <c r="SXB506" s="259"/>
      <c r="SXC506" s="259"/>
      <c r="SXD506" s="259"/>
      <c r="SXE506" s="259"/>
      <c r="SXF506" s="259"/>
      <c r="SXG506" s="259"/>
      <c r="SXH506" s="259"/>
      <c r="SXI506" s="259"/>
      <c r="SXJ506" s="259"/>
      <c r="SXK506" s="259"/>
      <c r="SXL506" s="259"/>
      <c r="SXM506" s="259"/>
      <c r="SXN506" s="259"/>
      <c r="SXO506" s="259"/>
      <c r="SXP506" s="259"/>
      <c r="SXQ506" s="259"/>
      <c r="SXR506" s="259"/>
      <c r="SXS506" s="259"/>
      <c r="SXT506" s="259"/>
      <c r="SXU506" s="259"/>
      <c r="SXV506" s="259"/>
      <c r="SXW506" s="259"/>
      <c r="SXX506" s="259"/>
      <c r="SXY506" s="259"/>
      <c r="SXZ506" s="259"/>
      <c r="SYA506" s="259"/>
      <c r="SYB506" s="259"/>
      <c r="SYC506" s="259"/>
      <c r="SYD506" s="259"/>
      <c r="SYE506" s="259"/>
      <c r="SYF506" s="259"/>
      <c r="SYG506" s="259"/>
      <c r="SYH506" s="259"/>
      <c r="SYI506" s="259"/>
      <c r="SYJ506" s="259"/>
      <c r="SYK506" s="259"/>
      <c r="SYL506" s="259"/>
      <c r="SYM506" s="259"/>
      <c r="SYN506" s="259"/>
      <c r="SYO506" s="259"/>
      <c r="SYP506" s="259"/>
      <c r="SYQ506" s="259"/>
      <c r="SYR506" s="259"/>
      <c r="SYS506" s="259"/>
      <c r="SYT506" s="259"/>
      <c r="SYU506" s="259"/>
      <c r="SYV506" s="259"/>
      <c r="SYW506" s="259"/>
      <c r="SYX506" s="259"/>
      <c r="SYY506" s="259"/>
      <c r="SYZ506" s="259"/>
      <c r="SZA506" s="259"/>
      <c r="SZB506" s="259"/>
      <c r="SZC506" s="259"/>
      <c r="SZD506" s="259"/>
      <c r="SZE506" s="259"/>
      <c r="SZF506" s="259"/>
      <c r="SZG506" s="259"/>
      <c r="SZH506" s="259"/>
      <c r="SZI506" s="259"/>
      <c r="SZJ506" s="259"/>
      <c r="SZK506" s="259"/>
      <c r="SZL506" s="259"/>
      <c r="SZM506" s="259"/>
      <c r="SZN506" s="259"/>
      <c r="SZO506" s="259"/>
      <c r="SZP506" s="259"/>
      <c r="SZQ506" s="259"/>
      <c r="SZR506" s="259"/>
      <c r="SZS506" s="259"/>
      <c r="SZT506" s="259"/>
      <c r="SZU506" s="259"/>
      <c r="SZV506" s="259"/>
      <c r="SZW506" s="259"/>
      <c r="SZX506" s="259"/>
      <c r="SZY506" s="259"/>
      <c r="SZZ506" s="259"/>
      <c r="TAA506" s="259"/>
      <c r="TAB506" s="259"/>
      <c r="TAC506" s="259"/>
      <c r="TAD506" s="259"/>
      <c r="TAE506" s="259"/>
      <c r="TAF506" s="259"/>
      <c r="TAG506" s="259"/>
      <c r="TAH506" s="259"/>
      <c r="TAI506" s="259"/>
      <c r="TAJ506" s="259"/>
      <c r="TAK506" s="259"/>
      <c r="TAL506" s="259"/>
      <c r="TAM506" s="259"/>
      <c r="TAN506" s="259"/>
      <c r="TAO506" s="259"/>
      <c r="TAP506" s="259"/>
      <c r="TAQ506" s="259"/>
      <c r="TAR506" s="259"/>
      <c r="TAS506" s="259"/>
      <c r="TAT506" s="259"/>
      <c r="TAU506" s="259"/>
      <c r="TAV506" s="259"/>
      <c r="TAW506" s="259"/>
      <c r="TAX506" s="259"/>
      <c r="TAY506" s="259"/>
      <c r="TAZ506" s="259"/>
      <c r="TBA506" s="259"/>
      <c r="TBB506" s="259"/>
      <c r="TBC506" s="259"/>
      <c r="TBD506" s="259"/>
      <c r="TBE506" s="259"/>
      <c r="TBF506" s="259"/>
      <c r="TBG506" s="259"/>
      <c r="TBH506" s="259"/>
      <c r="TBI506" s="259"/>
      <c r="TBJ506" s="259"/>
      <c r="TBK506" s="259"/>
      <c r="TBL506" s="259"/>
      <c r="TBM506" s="259"/>
      <c r="TBN506" s="259"/>
      <c r="TBO506" s="259"/>
      <c r="TBP506" s="259"/>
      <c r="TBQ506" s="259"/>
      <c r="TBR506" s="259"/>
      <c r="TBS506" s="259"/>
      <c r="TBT506" s="259"/>
      <c r="TBU506" s="259"/>
      <c r="TBV506" s="259"/>
      <c r="TBW506" s="259"/>
      <c r="TBX506" s="259"/>
      <c r="TBY506" s="259"/>
      <c r="TBZ506" s="259"/>
      <c r="TCA506" s="259"/>
      <c r="TCB506" s="259"/>
      <c r="TCC506" s="259"/>
      <c r="TCD506" s="259"/>
      <c r="TCE506" s="259"/>
      <c r="TCF506" s="259"/>
      <c r="TCG506" s="259"/>
      <c r="TCH506" s="259"/>
      <c r="TCI506" s="259"/>
      <c r="TCJ506" s="259"/>
      <c r="TCK506" s="259"/>
      <c r="TCL506" s="259"/>
      <c r="TCM506" s="259"/>
      <c r="TCN506" s="259"/>
      <c r="TCO506" s="259"/>
      <c r="TCP506" s="259"/>
      <c r="TCQ506" s="259"/>
      <c r="TCR506" s="259"/>
      <c r="TCS506" s="259"/>
      <c r="TCT506" s="259"/>
      <c r="TCU506" s="259"/>
      <c r="TCV506" s="259"/>
      <c r="TCW506" s="259"/>
      <c r="TCX506" s="259"/>
      <c r="TCY506" s="259"/>
      <c r="TCZ506" s="259"/>
      <c r="TDA506" s="259"/>
      <c r="TDB506" s="259"/>
      <c r="TDC506" s="259"/>
      <c r="TDD506" s="259"/>
      <c r="TDE506" s="259"/>
      <c r="TDF506" s="259"/>
      <c r="TDG506" s="259"/>
      <c r="TDH506" s="259"/>
      <c r="TDI506" s="259"/>
      <c r="TDJ506" s="259"/>
      <c r="TDK506" s="259"/>
      <c r="TDL506" s="259"/>
      <c r="TDM506" s="259"/>
      <c r="TDN506" s="259"/>
      <c r="TDO506" s="259"/>
      <c r="TDP506" s="259"/>
      <c r="TDQ506" s="259"/>
      <c r="TDR506" s="259"/>
      <c r="TDS506" s="259"/>
      <c r="TDT506" s="259"/>
      <c r="TDU506" s="259"/>
      <c r="TDV506" s="259"/>
      <c r="TDW506" s="259"/>
      <c r="TDX506" s="259"/>
      <c r="TDY506" s="259"/>
      <c r="TDZ506" s="259"/>
      <c r="TEA506" s="259"/>
      <c r="TEB506" s="259"/>
      <c r="TEC506" s="259"/>
      <c r="TED506" s="259"/>
      <c r="TEE506" s="259"/>
      <c r="TEF506" s="259"/>
      <c r="TEG506" s="259"/>
      <c r="TEH506" s="259"/>
      <c r="TEI506" s="259"/>
      <c r="TEJ506" s="259"/>
      <c r="TEK506" s="259"/>
      <c r="TEL506" s="259"/>
      <c r="TEM506" s="259"/>
      <c r="TEN506" s="259"/>
      <c r="TEO506" s="259"/>
      <c r="TEP506" s="259"/>
      <c r="TEQ506" s="259"/>
      <c r="TER506" s="259"/>
      <c r="TES506" s="259"/>
      <c r="TET506" s="259"/>
      <c r="TEU506" s="259"/>
      <c r="TEV506" s="259"/>
      <c r="TEW506" s="259"/>
      <c r="TEX506" s="259"/>
      <c r="TEY506" s="259"/>
      <c r="TEZ506" s="259"/>
      <c r="TFA506" s="259"/>
      <c r="TFB506" s="259"/>
      <c r="TFC506" s="259"/>
      <c r="TFD506" s="259"/>
      <c r="TFE506" s="259"/>
      <c r="TFF506" s="259"/>
      <c r="TFG506" s="259"/>
      <c r="TFH506" s="259"/>
      <c r="TFI506" s="259"/>
      <c r="TFJ506" s="259"/>
      <c r="TFK506" s="259"/>
      <c r="TFL506" s="259"/>
      <c r="TFM506" s="259"/>
      <c r="TFN506" s="259"/>
      <c r="TFO506" s="259"/>
      <c r="TFP506" s="259"/>
      <c r="TFQ506" s="259"/>
      <c r="TFR506" s="259"/>
      <c r="TFS506" s="259"/>
      <c r="TFT506" s="259"/>
      <c r="TFU506" s="259"/>
      <c r="TFV506" s="259"/>
      <c r="TFW506" s="259"/>
      <c r="TFX506" s="259"/>
      <c r="TFY506" s="259"/>
      <c r="TFZ506" s="259"/>
      <c r="TGA506" s="259"/>
      <c r="TGB506" s="259"/>
      <c r="TGC506" s="259"/>
      <c r="TGD506" s="259"/>
      <c r="TGE506" s="259"/>
      <c r="TGF506" s="259"/>
      <c r="TGG506" s="259"/>
      <c r="TGH506" s="259"/>
      <c r="TGI506" s="259"/>
      <c r="TGJ506" s="259"/>
      <c r="TGK506" s="259"/>
      <c r="TGL506" s="259"/>
      <c r="TGM506" s="259"/>
      <c r="TGN506" s="259"/>
      <c r="TGO506" s="259"/>
      <c r="TGP506" s="259"/>
      <c r="TGQ506" s="259"/>
      <c r="TGR506" s="259"/>
      <c r="TGS506" s="259"/>
      <c r="TGT506" s="259"/>
      <c r="TGU506" s="259"/>
      <c r="TGV506" s="259"/>
      <c r="TGW506" s="259"/>
      <c r="TGX506" s="259"/>
      <c r="TGY506" s="259"/>
      <c r="TGZ506" s="259"/>
      <c r="THA506" s="259"/>
      <c r="THB506" s="259"/>
      <c r="THC506" s="259"/>
      <c r="THD506" s="259"/>
      <c r="THE506" s="259"/>
      <c r="THF506" s="259"/>
      <c r="THG506" s="259"/>
      <c r="THH506" s="259"/>
      <c r="THI506" s="259"/>
      <c r="THJ506" s="259"/>
      <c r="THK506" s="259"/>
      <c r="THL506" s="259"/>
      <c r="THM506" s="259"/>
      <c r="THN506" s="259"/>
      <c r="THO506" s="259"/>
      <c r="THP506" s="259"/>
      <c r="THQ506" s="259"/>
      <c r="THR506" s="259"/>
      <c r="THS506" s="259"/>
      <c r="THT506" s="259"/>
      <c r="THU506" s="259"/>
      <c r="THV506" s="259"/>
      <c r="THW506" s="259"/>
      <c r="THX506" s="259"/>
      <c r="THY506" s="259"/>
      <c r="THZ506" s="259"/>
      <c r="TIA506" s="259"/>
      <c r="TIB506" s="259"/>
      <c r="TIC506" s="259"/>
      <c r="TID506" s="259"/>
      <c r="TIE506" s="259"/>
      <c r="TIF506" s="259"/>
      <c r="TIG506" s="259"/>
      <c r="TIH506" s="259"/>
      <c r="TII506" s="259"/>
      <c r="TIJ506" s="259"/>
      <c r="TIK506" s="259"/>
      <c r="TIL506" s="259"/>
      <c r="TIM506" s="259"/>
      <c r="TIN506" s="259"/>
      <c r="TIO506" s="259"/>
      <c r="TIP506" s="259"/>
      <c r="TIQ506" s="259"/>
      <c r="TIR506" s="259"/>
      <c r="TIS506" s="259"/>
      <c r="TIT506" s="259"/>
      <c r="TIU506" s="259"/>
      <c r="TIV506" s="259"/>
      <c r="TIW506" s="259"/>
      <c r="TIX506" s="259"/>
      <c r="TIY506" s="259"/>
      <c r="TIZ506" s="259"/>
      <c r="TJA506" s="259"/>
      <c r="TJB506" s="259"/>
      <c r="TJC506" s="259"/>
      <c r="TJD506" s="259"/>
      <c r="TJE506" s="259"/>
      <c r="TJF506" s="259"/>
      <c r="TJG506" s="259"/>
      <c r="TJH506" s="259"/>
      <c r="TJI506" s="259"/>
      <c r="TJJ506" s="259"/>
      <c r="TJK506" s="259"/>
      <c r="TJL506" s="259"/>
      <c r="TJM506" s="259"/>
      <c r="TJN506" s="259"/>
      <c r="TJO506" s="259"/>
      <c r="TJP506" s="259"/>
      <c r="TJQ506" s="259"/>
      <c r="TJR506" s="259"/>
      <c r="TJS506" s="259"/>
      <c r="TJT506" s="259"/>
      <c r="TJU506" s="259"/>
      <c r="TJV506" s="259"/>
      <c r="TJW506" s="259"/>
      <c r="TJX506" s="259"/>
      <c r="TJY506" s="259"/>
      <c r="TJZ506" s="259"/>
      <c r="TKA506" s="259"/>
      <c r="TKB506" s="259"/>
      <c r="TKC506" s="259"/>
      <c r="TKD506" s="259"/>
      <c r="TKE506" s="259"/>
      <c r="TKF506" s="259"/>
      <c r="TKG506" s="259"/>
      <c r="TKH506" s="259"/>
      <c r="TKI506" s="259"/>
      <c r="TKJ506" s="259"/>
      <c r="TKK506" s="259"/>
      <c r="TKL506" s="259"/>
      <c r="TKM506" s="259"/>
      <c r="TKN506" s="259"/>
      <c r="TKO506" s="259"/>
      <c r="TKP506" s="259"/>
      <c r="TKQ506" s="259"/>
      <c r="TKR506" s="259"/>
      <c r="TKS506" s="259"/>
      <c r="TKT506" s="259"/>
      <c r="TKU506" s="259"/>
      <c r="TKV506" s="259"/>
      <c r="TKW506" s="259"/>
      <c r="TKX506" s="259"/>
      <c r="TKY506" s="259"/>
      <c r="TKZ506" s="259"/>
      <c r="TLA506" s="259"/>
      <c r="TLB506" s="259"/>
      <c r="TLC506" s="259"/>
      <c r="TLD506" s="259"/>
      <c r="TLE506" s="259"/>
      <c r="TLF506" s="259"/>
      <c r="TLG506" s="259"/>
      <c r="TLH506" s="259"/>
      <c r="TLI506" s="259"/>
      <c r="TLJ506" s="259"/>
      <c r="TLK506" s="259"/>
      <c r="TLL506" s="259"/>
      <c r="TLM506" s="259"/>
      <c r="TLN506" s="259"/>
      <c r="TLO506" s="259"/>
      <c r="TLP506" s="259"/>
      <c r="TLQ506" s="259"/>
      <c r="TLR506" s="259"/>
      <c r="TLS506" s="259"/>
      <c r="TLT506" s="259"/>
      <c r="TLU506" s="259"/>
      <c r="TLV506" s="259"/>
      <c r="TLW506" s="259"/>
      <c r="TLX506" s="259"/>
      <c r="TLY506" s="259"/>
      <c r="TLZ506" s="259"/>
      <c r="TMA506" s="259"/>
      <c r="TMB506" s="259"/>
      <c r="TMC506" s="259"/>
      <c r="TMD506" s="259"/>
      <c r="TME506" s="259"/>
      <c r="TMF506" s="259"/>
      <c r="TMG506" s="259"/>
      <c r="TMH506" s="259"/>
      <c r="TMI506" s="259"/>
      <c r="TMJ506" s="259"/>
      <c r="TMK506" s="259"/>
      <c r="TML506" s="259"/>
      <c r="TMM506" s="259"/>
      <c r="TMN506" s="259"/>
      <c r="TMO506" s="259"/>
      <c r="TMP506" s="259"/>
      <c r="TMQ506" s="259"/>
      <c r="TMR506" s="259"/>
      <c r="TMS506" s="259"/>
      <c r="TMT506" s="259"/>
      <c r="TMU506" s="259"/>
      <c r="TMV506" s="259"/>
      <c r="TMW506" s="259"/>
      <c r="TMX506" s="259"/>
      <c r="TMY506" s="259"/>
      <c r="TMZ506" s="259"/>
      <c r="TNA506" s="259"/>
      <c r="TNB506" s="259"/>
      <c r="TNC506" s="259"/>
      <c r="TND506" s="259"/>
      <c r="TNE506" s="259"/>
      <c r="TNF506" s="259"/>
      <c r="TNG506" s="259"/>
      <c r="TNH506" s="259"/>
      <c r="TNI506" s="259"/>
      <c r="TNJ506" s="259"/>
      <c r="TNK506" s="259"/>
      <c r="TNL506" s="259"/>
      <c r="TNM506" s="259"/>
      <c r="TNN506" s="259"/>
      <c r="TNO506" s="259"/>
      <c r="TNP506" s="259"/>
      <c r="TNQ506" s="259"/>
      <c r="TNR506" s="259"/>
      <c r="TNS506" s="259"/>
      <c r="TNT506" s="259"/>
      <c r="TNU506" s="259"/>
      <c r="TNV506" s="259"/>
      <c r="TNW506" s="259"/>
      <c r="TNX506" s="259"/>
      <c r="TNY506" s="259"/>
      <c r="TNZ506" s="259"/>
      <c r="TOA506" s="259"/>
      <c r="TOB506" s="259"/>
      <c r="TOC506" s="259"/>
      <c r="TOD506" s="259"/>
      <c r="TOE506" s="259"/>
      <c r="TOF506" s="259"/>
      <c r="TOG506" s="259"/>
      <c r="TOH506" s="259"/>
      <c r="TOI506" s="259"/>
      <c r="TOJ506" s="259"/>
      <c r="TOK506" s="259"/>
      <c r="TOL506" s="259"/>
      <c r="TOM506" s="259"/>
      <c r="TON506" s="259"/>
      <c r="TOO506" s="259"/>
      <c r="TOP506" s="259"/>
      <c r="TOQ506" s="259"/>
      <c r="TOR506" s="259"/>
      <c r="TOS506" s="259"/>
      <c r="TOT506" s="259"/>
      <c r="TOU506" s="259"/>
      <c r="TOV506" s="259"/>
      <c r="TOW506" s="259"/>
      <c r="TOX506" s="259"/>
      <c r="TOY506" s="259"/>
      <c r="TOZ506" s="259"/>
      <c r="TPA506" s="259"/>
      <c r="TPB506" s="259"/>
      <c r="TPC506" s="259"/>
      <c r="TPD506" s="259"/>
      <c r="TPE506" s="259"/>
      <c r="TPF506" s="259"/>
      <c r="TPG506" s="259"/>
      <c r="TPH506" s="259"/>
      <c r="TPI506" s="259"/>
      <c r="TPJ506" s="259"/>
      <c r="TPK506" s="259"/>
      <c r="TPL506" s="259"/>
      <c r="TPM506" s="259"/>
      <c r="TPN506" s="259"/>
      <c r="TPO506" s="259"/>
      <c r="TPP506" s="259"/>
      <c r="TPQ506" s="259"/>
      <c r="TPR506" s="259"/>
      <c r="TPS506" s="259"/>
      <c r="TPT506" s="259"/>
      <c r="TPU506" s="259"/>
      <c r="TPV506" s="259"/>
      <c r="TPW506" s="259"/>
      <c r="TPX506" s="259"/>
      <c r="TPY506" s="259"/>
      <c r="TPZ506" s="259"/>
      <c r="TQA506" s="259"/>
      <c r="TQB506" s="259"/>
      <c r="TQC506" s="259"/>
      <c r="TQD506" s="259"/>
      <c r="TQE506" s="259"/>
      <c r="TQF506" s="259"/>
      <c r="TQG506" s="259"/>
      <c r="TQH506" s="259"/>
      <c r="TQI506" s="259"/>
      <c r="TQJ506" s="259"/>
      <c r="TQK506" s="259"/>
      <c r="TQL506" s="259"/>
      <c r="TQM506" s="259"/>
      <c r="TQN506" s="259"/>
      <c r="TQO506" s="259"/>
      <c r="TQP506" s="259"/>
      <c r="TQQ506" s="259"/>
      <c r="TQR506" s="259"/>
      <c r="TQS506" s="259"/>
      <c r="TQT506" s="259"/>
      <c r="TQU506" s="259"/>
      <c r="TQV506" s="259"/>
      <c r="TQW506" s="259"/>
      <c r="TQX506" s="259"/>
      <c r="TQY506" s="259"/>
      <c r="TQZ506" s="259"/>
      <c r="TRA506" s="259"/>
      <c r="TRB506" s="259"/>
      <c r="TRC506" s="259"/>
      <c r="TRD506" s="259"/>
      <c r="TRE506" s="259"/>
      <c r="TRF506" s="259"/>
      <c r="TRG506" s="259"/>
      <c r="TRH506" s="259"/>
      <c r="TRI506" s="259"/>
      <c r="TRJ506" s="259"/>
      <c r="TRK506" s="259"/>
      <c r="TRL506" s="259"/>
      <c r="TRM506" s="259"/>
      <c r="TRN506" s="259"/>
      <c r="TRO506" s="259"/>
      <c r="TRP506" s="259"/>
      <c r="TRQ506" s="259"/>
      <c r="TRR506" s="259"/>
      <c r="TRS506" s="259"/>
      <c r="TRT506" s="259"/>
      <c r="TRU506" s="259"/>
      <c r="TRV506" s="259"/>
      <c r="TRW506" s="259"/>
      <c r="TRX506" s="259"/>
      <c r="TRY506" s="259"/>
      <c r="TRZ506" s="259"/>
      <c r="TSA506" s="259"/>
      <c r="TSB506" s="259"/>
      <c r="TSC506" s="259"/>
      <c r="TSD506" s="259"/>
      <c r="TSE506" s="259"/>
      <c r="TSF506" s="259"/>
      <c r="TSG506" s="259"/>
      <c r="TSH506" s="259"/>
      <c r="TSI506" s="259"/>
      <c r="TSJ506" s="259"/>
      <c r="TSK506" s="259"/>
      <c r="TSL506" s="259"/>
      <c r="TSM506" s="259"/>
      <c r="TSN506" s="259"/>
      <c r="TSO506" s="259"/>
      <c r="TSP506" s="259"/>
      <c r="TSQ506" s="259"/>
      <c r="TSR506" s="259"/>
      <c r="TSS506" s="259"/>
      <c r="TST506" s="259"/>
      <c r="TSU506" s="259"/>
      <c r="TSV506" s="259"/>
      <c r="TSW506" s="259"/>
      <c r="TSX506" s="259"/>
      <c r="TSY506" s="259"/>
      <c r="TSZ506" s="259"/>
      <c r="TTA506" s="259"/>
      <c r="TTB506" s="259"/>
      <c r="TTC506" s="259"/>
      <c r="TTD506" s="259"/>
      <c r="TTE506" s="259"/>
      <c r="TTF506" s="259"/>
      <c r="TTG506" s="259"/>
      <c r="TTH506" s="259"/>
      <c r="TTI506" s="259"/>
      <c r="TTJ506" s="259"/>
      <c r="TTK506" s="259"/>
      <c r="TTL506" s="259"/>
      <c r="TTM506" s="259"/>
      <c r="TTN506" s="259"/>
      <c r="TTO506" s="259"/>
      <c r="TTP506" s="259"/>
      <c r="TTQ506" s="259"/>
      <c r="TTR506" s="259"/>
      <c r="TTS506" s="259"/>
      <c r="TTT506" s="259"/>
      <c r="TTU506" s="259"/>
      <c r="TTV506" s="259"/>
      <c r="TTW506" s="259"/>
      <c r="TTX506" s="259"/>
      <c r="TTY506" s="259"/>
      <c r="TTZ506" s="259"/>
      <c r="TUA506" s="259"/>
      <c r="TUB506" s="259"/>
      <c r="TUC506" s="259"/>
      <c r="TUD506" s="259"/>
      <c r="TUE506" s="259"/>
      <c r="TUF506" s="259"/>
      <c r="TUG506" s="259"/>
      <c r="TUH506" s="259"/>
      <c r="TUI506" s="259"/>
      <c r="TUJ506" s="259"/>
      <c r="TUK506" s="259"/>
      <c r="TUL506" s="259"/>
      <c r="TUM506" s="259"/>
      <c r="TUN506" s="259"/>
      <c r="TUO506" s="259"/>
      <c r="TUP506" s="259"/>
      <c r="TUQ506" s="259"/>
      <c r="TUR506" s="259"/>
      <c r="TUS506" s="259"/>
      <c r="TUT506" s="259"/>
      <c r="TUU506" s="259"/>
      <c r="TUV506" s="259"/>
      <c r="TUW506" s="259"/>
      <c r="TUX506" s="259"/>
      <c r="TUY506" s="259"/>
      <c r="TUZ506" s="259"/>
      <c r="TVA506" s="259"/>
      <c r="TVB506" s="259"/>
      <c r="TVC506" s="259"/>
      <c r="TVD506" s="259"/>
      <c r="TVE506" s="259"/>
      <c r="TVF506" s="259"/>
      <c r="TVG506" s="259"/>
      <c r="TVH506" s="259"/>
      <c r="TVI506" s="259"/>
      <c r="TVJ506" s="259"/>
      <c r="TVK506" s="259"/>
      <c r="TVL506" s="259"/>
      <c r="TVM506" s="259"/>
      <c r="TVN506" s="259"/>
      <c r="TVO506" s="259"/>
      <c r="TVP506" s="259"/>
      <c r="TVQ506" s="259"/>
      <c r="TVR506" s="259"/>
      <c r="TVS506" s="259"/>
      <c r="TVT506" s="259"/>
      <c r="TVU506" s="259"/>
      <c r="TVV506" s="259"/>
      <c r="TVW506" s="259"/>
      <c r="TVX506" s="259"/>
      <c r="TVY506" s="259"/>
      <c r="TVZ506" s="259"/>
      <c r="TWA506" s="259"/>
      <c r="TWB506" s="259"/>
      <c r="TWC506" s="259"/>
      <c r="TWD506" s="259"/>
      <c r="TWE506" s="259"/>
      <c r="TWF506" s="259"/>
      <c r="TWG506" s="259"/>
      <c r="TWH506" s="259"/>
      <c r="TWI506" s="259"/>
      <c r="TWJ506" s="259"/>
      <c r="TWK506" s="259"/>
      <c r="TWL506" s="259"/>
      <c r="TWM506" s="259"/>
      <c r="TWN506" s="259"/>
      <c r="TWO506" s="259"/>
      <c r="TWP506" s="259"/>
      <c r="TWQ506" s="259"/>
      <c r="TWR506" s="259"/>
      <c r="TWS506" s="259"/>
      <c r="TWT506" s="259"/>
      <c r="TWU506" s="259"/>
      <c r="TWV506" s="259"/>
      <c r="TWW506" s="259"/>
      <c r="TWX506" s="259"/>
      <c r="TWY506" s="259"/>
      <c r="TWZ506" s="259"/>
      <c r="TXA506" s="259"/>
      <c r="TXB506" s="259"/>
      <c r="TXC506" s="259"/>
      <c r="TXD506" s="259"/>
      <c r="TXE506" s="259"/>
      <c r="TXF506" s="259"/>
      <c r="TXG506" s="259"/>
      <c r="TXH506" s="259"/>
      <c r="TXI506" s="259"/>
      <c r="TXJ506" s="259"/>
      <c r="TXK506" s="259"/>
      <c r="TXL506" s="259"/>
      <c r="TXM506" s="259"/>
      <c r="TXN506" s="259"/>
      <c r="TXO506" s="259"/>
      <c r="TXP506" s="259"/>
      <c r="TXQ506" s="259"/>
      <c r="TXR506" s="259"/>
      <c r="TXS506" s="259"/>
      <c r="TXT506" s="259"/>
      <c r="TXU506" s="259"/>
      <c r="TXV506" s="259"/>
      <c r="TXW506" s="259"/>
      <c r="TXX506" s="259"/>
      <c r="TXY506" s="259"/>
      <c r="TXZ506" s="259"/>
      <c r="TYA506" s="259"/>
      <c r="TYB506" s="259"/>
      <c r="TYC506" s="259"/>
      <c r="TYD506" s="259"/>
      <c r="TYE506" s="259"/>
      <c r="TYF506" s="259"/>
      <c r="TYG506" s="259"/>
      <c r="TYH506" s="259"/>
      <c r="TYI506" s="259"/>
      <c r="TYJ506" s="259"/>
      <c r="TYK506" s="259"/>
      <c r="TYL506" s="259"/>
      <c r="TYM506" s="259"/>
      <c r="TYN506" s="259"/>
      <c r="TYO506" s="259"/>
      <c r="TYP506" s="259"/>
      <c r="TYQ506" s="259"/>
      <c r="TYR506" s="259"/>
      <c r="TYS506" s="259"/>
      <c r="TYT506" s="259"/>
      <c r="TYU506" s="259"/>
      <c r="TYV506" s="259"/>
      <c r="TYW506" s="259"/>
      <c r="TYX506" s="259"/>
      <c r="TYY506" s="259"/>
      <c r="TYZ506" s="259"/>
      <c r="TZA506" s="259"/>
      <c r="TZB506" s="259"/>
      <c r="TZC506" s="259"/>
      <c r="TZD506" s="259"/>
      <c r="TZE506" s="259"/>
      <c r="TZF506" s="259"/>
      <c r="TZG506" s="259"/>
      <c r="TZH506" s="259"/>
      <c r="TZI506" s="259"/>
      <c r="TZJ506" s="259"/>
      <c r="TZK506" s="259"/>
      <c r="TZL506" s="259"/>
      <c r="TZM506" s="259"/>
      <c r="TZN506" s="259"/>
      <c r="TZO506" s="259"/>
      <c r="TZP506" s="259"/>
      <c r="TZQ506" s="259"/>
      <c r="TZR506" s="259"/>
      <c r="TZS506" s="259"/>
      <c r="TZT506" s="259"/>
      <c r="TZU506" s="259"/>
      <c r="TZV506" s="259"/>
      <c r="TZW506" s="259"/>
      <c r="TZX506" s="259"/>
      <c r="TZY506" s="259"/>
      <c r="TZZ506" s="259"/>
      <c r="UAA506" s="259"/>
      <c r="UAB506" s="259"/>
      <c r="UAC506" s="259"/>
      <c r="UAD506" s="259"/>
      <c r="UAE506" s="259"/>
      <c r="UAF506" s="259"/>
      <c r="UAG506" s="259"/>
      <c r="UAH506" s="259"/>
      <c r="UAI506" s="259"/>
      <c r="UAJ506" s="259"/>
      <c r="UAK506" s="259"/>
      <c r="UAL506" s="259"/>
      <c r="UAM506" s="259"/>
      <c r="UAN506" s="259"/>
      <c r="UAO506" s="259"/>
      <c r="UAP506" s="259"/>
      <c r="UAQ506" s="259"/>
      <c r="UAR506" s="259"/>
      <c r="UAS506" s="259"/>
      <c r="UAT506" s="259"/>
      <c r="UAU506" s="259"/>
      <c r="UAV506" s="259"/>
      <c r="UAW506" s="259"/>
      <c r="UAX506" s="259"/>
      <c r="UAY506" s="259"/>
      <c r="UAZ506" s="259"/>
      <c r="UBA506" s="259"/>
      <c r="UBB506" s="259"/>
      <c r="UBC506" s="259"/>
      <c r="UBD506" s="259"/>
      <c r="UBE506" s="259"/>
      <c r="UBF506" s="259"/>
      <c r="UBG506" s="259"/>
      <c r="UBH506" s="259"/>
      <c r="UBI506" s="259"/>
      <c r="UBJ506" s="259"/>
      <c r="UBK506" s="259"/>
      <c r="UBL506" s="259"/>
      <c r="UBM506" s="259"/>
      <c r="UBN506" s="259"/>
      <c r="UBO506" s="259"/>
      <c r="UBP506" s="259"/>
      <c r="UBQ506" s="259"/>
      <c r="UBR506" s="259"/>
      <c r="UBS506" s="259"/>
      <c r="UBT506" s="259"/>
      <c r="UBU506" s="259"/>
      <c r="UBV506" s="259"/>
      <c r="UBW506" s="259"/>
      <c r="UBX506" s="259"/>
      <c r="UBY506" s="259"/>
      <c r="UBZ506" s="259"/>
      <c r="UCA506" s="259"/>
      <c r="UCB506" s="259"/>
      <c r="UCC506" s="259"/>
      <c r="UCD506" s="259"/>
      <c r="UCE506" s="259"/>
      <c r="UCF506" s="259"/>
      <c r="UCG506" s="259"/>
      <c r="UCH506" s="259"/>
      <c r="UCI506" s="259"/>
      <c r="UCJ506" s="259"/>
      <c r="UCK506" s="259"/>
      <c r="UCL506" s="259"/>
      <c r="UCM506" s="259"/>
      <c r="UCN506" s="259"/>
      <c r="UCO506" s="259"/>
      <c r="UCP506" s="259"/>
      <c r="UCQ506" s="259"/>
      <c r="UCR506" s="259"/>
      <c r="UCS506" s="259"/>
      <c r="UCT506" s="259"/>
      <c r="UCU506" s="259"/>
      <c r="UCV506" s="259"/>
      <c r="UCW506" s="259"/>
      <c r="UCX506" s="259"/>
      <c r="UCY506" s="259"/>
      <c r="UCZ506" s="259"/>
      <c r="UDA506" s="259"/>
      <c r="UDB506" s="259"/>
      <c r="UDC506" s="259"/>
      <c r="UDD506" s="259"/>
      <c r="UDE506" s="259"/>
      <c r="UDF506" s="259"/>
      <c r="UDG506" s="259"/>
      <c r="UDH506" s="259"/>
      <c r="UDI506" s="259"/>
      <c r="UDJ506" s="259"/>
      <c r="UDK506" s="259"/>
      <c r="UDL506" s="259"/>
      <c r="UDM506" s="259"/>
      <c r="UDN506" s="259"/>
      <c r="UDO506" s="259"/>
      <c r="UDP506" s="259"/>
      <c r="UDQ506" s="259"/>
      <c r="UDR506" s="259"/>
      <c r="UDS506" s="259"/>
      <c r="UDT506" s="259"/>
      <c r="UDU506" s="259"/>
      <c r="UDV506" s="259"/>
      <c r="UDW506" s="259"/>
      <c r="UDX506" s="259"/>
      <c r="UDY506" s="259"/>
      <c r="UDZ506" s="259"/>
      <c r="UEA506" s="259"/>
      <c r="UEB506" s="259"/>
      <c r="UEC506" s="259"/>
      <c r="UED506" s="259"/>
      <c r="UEE506" s="259"/>
      <c r="UEF506" s="259"/>
      <c r="UEG506" s="259"/>
      <c r="UEH506" s="259"/>
      <c r="UEI506" s="259"/>
      <c r="UEJ506" s="259"/>
      <c r="UEK506" s="259"/>
      <c r="UEL506" s="259"/>
      <c r="UEM506" s="259"/>
      <c r="UEN506" s="259"/>
      <c r="UEO506" s="259"/>
      <c r="UEP506" s="259"/>
      <c r="UEQ506" s="259"/>
      <c r="UER506" s="259"/>
      <c r="UES506" s="259"/>
      <c r="UET506" s="259"/>
      <c r="UEU506" s="259"/>
      <c r="UEV506" s="259"/>
      <c r="UEW506" s="259"/>
      <c r="UEX506" s="259"/>
      <c r="UEY506" s="259"/>
      <c r="UEZ506" s="259"/>
      <c r="UFA506" s="259"/>
      <c r="UFB506" s="259"/>
      <c r="UFC506" s="259"/>
      <c r="UFD506" s="259"/>
      <c r="UFE506" s="259"/>
      <c r="UFF506" s="259"/>
      <c r="UFG506" s="259"/>
      <c r="UFH506" s="259"/>
      <c r="UFI506" s="259"/>
      <c r="UFJ506" s="259"/>
      <c r="UFK506" s="259"/>
      <c r="UFL506" s="259"/>
      <c r="UFM506" s="259"/>
      <c r="UFN506" s="259"/>
      <c r="UFO506" s="259"/>
      <c r="UFP506" s="259"/>
      <c r="UFQ506" s="259"/>
      <c r="UFR506" s="259"/>
      <c r="UFS506" s="259"/>
      <c r="UFT506" s="259"/>
      <c r="UFU506" s="259"/>
      <c r="UFV506" s="259"/>
      <c r="UFW506" s="259"/>
      <c r="UFX506" s="259"/>
      <c r="UFY506" s="259"/>
      <c r="UFZ506" s="259"/>
      <c r="UGA506" s="259"/>
      <c r="UGB506" s="259"/>
      <c r="UGC506" s="259"/>
      <c r="UGD506" s="259"/>
      <c r="UGE506" s="259"/>
      <c r="UGF506" s="259"/>
      <c r="UGG506" s="259"/>
      <c r="UGH506" s="259"/>
      <c r="UGI506" s="259"/>
      <c r="UGJ506" s="259"/>
      <c r="UGK506" s="259"/>
      <c r="UGL506" s="259"/>
      <c r="UGM506" s="259"/>
      <c r="UGN506" s="259"/>
      <c r="UGO506" s="259"/>
      <c r="UGP506" s="259"/>
      <c r="UGQ506" s="259"/>
      <c r="UGR506" s="259"/>
      <c r="UGS506" s="259"/>
      <c r="UGT506" s="259"/>
      <c r="UGU506" s="259"/>
      <c r="UGV506" s="259"/>
      <c r="UGW506" s="259"/>
      <c r="UGX506" s="259"/>
      <c r="UGY506" s="259"/>
      <c r="UGZ506" s="259"/>
      <c r="UHA506" s="259"/>
      <c r="UHB506" s="259"/>
      <c r="UHC506" s="259"/>
      <c r="UHD506" s="259"/>
      <c r="UHE506" s="259"/>
      <c r="UHF506" s="259"/>
      <c r="UHG506" s="259"/>
      <c r="UHH506" s="259"/>
      <c r="UHI506" s="259"/>
      <c r="UHJ506" s="259"/>
      <c r="UHK506" s="259"/>
      <c r="UHL506" s="259"/>
      <c r="UHM506" s="259"/>
      <c r="UHN506" s="259"/>
      <c r="UHO506" s="259"/>
      <c r="UHP506" s="259"/>
      <c r="UHQ506" s="259"/>
      <c r="UHR506" s="259"/>
      <c r="UHS506" s="259"/>
      <c r="UHT506" s="259"/>
      <c r="UHU506" s="259"/>
      <c r="UHV506" s="259"/>
      <c r="UHW506" s="259"/>
      <c r="UHX506" s="259"/>
      <c r="UHY506" s="259"/>
      <c r="UHZ506" s="259"/>
      <c r="UIA506" s="259"/>
      <c r="UIB506" s="259"/>
      <c r="UIC506" s="259"/>
      <c r="UID506" s="259"/>
      <c r="UIE506" s="259"/>
      <c r="UIF506" s="259"/>
      <c r="UIG506" s="259"/>
      <c r="UIH506" s="259"/>
      <c r="UII506" s="259"/>
      <c r="UIJ506" s="259"/>
      <c r="UIK506" s="259"/>
      <c r="UIL506" s="259"/>
      <c r="UIM506" s="259"/>
      <c r="UIN506" s="259"/>
      <c r="UIO506" s="259"/>
      <c r="UIP506" s="259"/>
      <c r="UIQ506" s="259"/>
      <c r="UIR506" s="259"/>
      <c r="UIS506" s="259"/>
      <c r="UIT506" s="259"/>
      <c r="UIU506" s="259"/>
      <c r="UIV506" s="259"/>
      <c r="UIW506" s="259"/>
      <c r="UIX506" s="259"/>
      <c r="UIY506" s="259"/>
      <c r="UIZ506" s="259"/>
      <c r="UJA506" s="259"/>
      <c r="UJB506" s="259"/>
      <c r="UJC506" s="259"/>
      <c r="UJD506" s="259"/>
      <c r="UJE506" s="259"/>
      <c r="UJF506" s="259"/>
      <c r="UJG506" s="259"/>
      <c r="UJH506" s="259"/>
      <c r="UJI506" s="259"/>
      <c r="UJJ506" s="259"/>
      <c r="UJK506" s="259"/>
      <c r="UJL506" s="259"/>
      <c r="UJM506" s="259"/>
      <c r="UJN506" s="259"/>
      <c r="UJO506" s="259"/>
      <c r="UJP506" s="259"/>
      <c r="UJQ506" s="259"/>
      <c r="UJR506" s="259"/>
      <c r="UJS506" s="259"/>
      <c r="UJT506" s="259"/>
      <c r="UJU506" s="259"/>
      <c r="UJV506" s="259"/>
      <c r="UJW506" s="259"/>
      <c r="UJX506" s="259"/>
      <c r="UJY506" s="259"/>
      <c r="UJZ506" s="259"/>
      <c r="UKA506" s="259"/>
      <c r="UKB506" s="259"/>
      <c r="UKC506" s="259"/>
      <c r="UKD506" s="259"/>
      <c r="UKE506" s="259"/>
      <c r="UKF506" s="259"/>
      <c r="UKG506" s="259"/>
      <c r="UKH506" s="259"/>
      <c r="UKI506" s="259"/>
      <c r="UKJ506" s="259"/>
      <c r="UKK506" s="259"/>
      <c r="UKL506" s="259"/>
      <c r="UKM506" s="259"/>
      <c r="UKN506" s="259"/>
      <c r="UKO506" s="259"/>
      <c r="UKP506" s="259"/>
      <c r="UKQ506" s="259"/>
      <c r="UKR506" s="259"/>
      <c r="UKS506" s="259"/>
      <c r="UKT506" s="259"/>
      <c r="UKU506" s="259"/>
      <c r="UKV506" s="259"/>
      <c r="UKW506" s="259"/>
      <c r="UKX506" s="259"/>
      <c r="UKY506" s="259"/>
      <c r="UKZ506" s="259"/>
      <c r="ULA506" s="259"/>
      <c r="ULB506" s="259"/>
      <c r="ULC506" s="259"/>
      <c r="ULD506" s="259"/>
      <c r="ULE506" s="259"/>
      <c r="ULF506" s="259"/>
      <c r="ULG506" s="259"/>
      <c r="ULH506" s="259"/>
      <c r="ULI506" s="259"/>
      <c r="ULJ506" s="259"/>
      <c r="ULK506" s="259"/>
      <c r="ULL506" s="259"/>
      <c r="ULM506" s="259"/>
      <c r="ULN506" s="259"/>
      <c r="ULO506" s="259"/>
      <c r="ULP506" s="259"/>
      <c r="ULQ506" s="259"/>
      <c r="ULR506" s="259"/>
      <c r="ULS506" s="259"/>
      <c r="ULT506" s="259"/>
      <c r="ULU506" s="259"/>
      <c r="ULV506" s="259"/>
      <c r="ULW506" s="259"/>
      <c r="ULX506" s="259"/>
      <c r="ULY506" s="259"/>
      <c r="ULZ506" s="259"/>
      <c r="UMA506" s="259"/>
      <c r="UMB506" s="259"/>
      <c r="UMC506" s="259"/>
      <c r="UMD506" s="259"/>
      <c r="UME506" s="259"/>
      <c r="UMF506" s="259"/>
      <c r="UMG506" s="259"/>
      <c r="UMH506" s="259"/>
      <c r="UMI506" s="259"/>
      <c r="UMJ506" s="259"/>
      <c r="UMK506" s="259"/>
      <c r="UML506" s="259"/>
      <c r="UMM506" s="259"/>
      <c r="UMN506" s="259"/>
      <c r="UMO506" s="259"/>
      <c r="UMP506" s="259"/>
      <c r="UMQ506" s="259"/>
      <c r="UMR506" s="259"/>
      <c r="UMS506" s="259"/>
      <c r="UMT506" s="259"/>
      <c r="UMU506" s="259"/>
      <c r="UMV506" s="259"/>
      <c r="UMW506" s="259"/>
      <c r="UMX506" s="259"/>
      <c r="UMY506" s="259"/>
      <c r="UMZ506" s="259"/>
      <c r="UNA506" s="259"/>
      <c r="UNB506" s="259"/>
      <c r="UNC506" s="259"/>
      <c r="UND506" s="259"/>
      <c r="UNE506" s="259"/>
      <c r="UNF506" s="259"/>
      <c r="UNG506" s="259"/>
      <c r="UNH506" s="259"/>
      <c r="UNI506" s="259"/>
      <c r="UNJ506" s="259"/>
      <c r="UNK506" s="259"/>
      <c r="UNL506" s="259"/>
      <c r="UNM506" s="259"/>
      <c r="UNN506" s="259"/>
      <c r="UNO506" s="259"/>
      <c r="UNP506" s="259"/>
      <c r="UNQ506" s="259"/>
      <c r="UNR506" s="259"/>
      <c r="UNS506" s="259"/>
      <c r="UNT506" s="259"/>
      <c r="UNU506" s="259"/>
      <c r="UNV506" s="259"/>
      <c r="UNW506" s="259"/>
      <c r="UNX506" s="259"/>
      <c r="UNY506" s="259"/>
      <c r="UNZ506" s="259"/>
      <c r="UOA506" s="259"/>
      <c r="UOB506" s="259"/>
      <c r="UOC506" s="259"/>
      <c r="UOD506" s="259"/>
      <c r="UOE506" s="259"/>
      <c r="UOF506" s="259"/>
      <c r="UOG506" s="259"/>
      <c r="UOH506" s="259"/>
      <c r="UOI506" s="259"/>
      <c r="UOJ506" s="259"/>
      <c r="UOK506" s="259"/>
      <c r="UOL506" s="259"/>
      <c r="UOM506" s="259"/>
      <c r="UON506" s="259"/>
      <c r="UOO506" s="259"/>
      <c r="UOP506" s="259"/>
      <c r="UOQ506" s="259"/>
      <c r="UOR506" s="259"/>
      <c r="UOS506" s="259"/>
      <c r="UOT506" s="259"/>
      <c r="UOU506" s="259"/>
      <c r="UOV506" s="259"/>
      <c r="UOW506" s="259"/>
      <c r="UOX506" s="259"/>
      <c r="UOY506" s="259"/>
      <c r="UOZ506" s="259"/>
      <c r="UPA506" s="259"/>
      <c r="UPB506" s="259"/>
      <c r="UPC506" s="259"/>
      <c r="UPD506" s="259"/>
      <c r="UPE506" s="259"/>
      <c r="UPF506" s="259"/>
      <c r="UPG506" s="259"/>
      <c r="UPH506" s="259"/>
      <c r="UPI506" s="259"/>
      <c r="UPJ506" s="259"/>
      <c r="UPK506" s="259"/>
      <c r="UPL506" s="259"/>
      <c r="UPM506" s="259"/>
      <c r="UPN506" s="259"/>
      <c r="UPO506" s="259"/>
      <c r="UPP506" s="259"/>
      <c r="UPQ506" s="259"/>
      <c r="UPR506" s="259"/>
      <c r="UPS506" s="259"/>
      <c r="UPT506" s="259"/>
      <c r="UPU506" s="259"/>
      <c r="UPV506" s="259"/>
      <c r="UPW506" s="259"/>
      <c r="UPX506" s="259"/>
      <c r="UPY506" s="259"/>
      <c r="UPZ506" s="259"/>
      <c r="UQA506" s="259"/>
      <c r="UQB506" s="259"/>
      <c r="UQC506" s="259"/>
      <c r="UQD506" s="259"/>
      <c r="UQE506" s="259"/>
      <c r="UQF506" s="259"/>
      <c r="UQG506" s="259"/>
      <c r="UQH506" s="259"/>
      <c r="UQI506" s="259"/>
      <c r="UQJ506" s="259"/>
      <c r="UQK506" s="259"/>
      <c r="UQL506" s="259"/>
      <c r="UQM506" s="259"/>
      <c r="UQN506" s="259"/>
      <c r="UQO506" s="259"/>
      <c r="UQP506" s="259"/>
      <c r="UQQ506" s="259"/>
      <c r="UQR506" s="259"/>
      <c r="UQS506" s="259"/>
      <c r="UQT506" s="259"/>
      <c r="UQU506" s="259"/>
      <c r="UQV506" s="259"/>
      <c r="UQW506" s="259"/>
      <c r="UQX506" s="259"/>
      <c r="UQY506" s="259"/>
      <c r="UQZ506" s="259"/>
      <c r="URA506" s="259"/>
      <c r="URB506" s="259"/>
      <c r="URC506" s="259"/>
      <c r="URD506" s="259"/>
      <c r="URE506" s="259"/>
      <c r="URF506" s="259"/>
      <c r="URG506" s="259"/>
      <c r="URH506" s="259"/>
      <c r="URI506" s="259"/>
      <c r="URJ506" s="259"/>
      <c r="URK506" s="259"/>
      <c r="URL506" s="259"/>
      <c r="URM506" s="259"/>
      <c r="URN506" s="259"/>
      <c r="URO506" s="259"/>
      <c r="URP506" s="259"/>
      <c r="URQ506" s="259"/>
      <c r="URR506" s="259"/>
      <c r="URS506" s="259"/>
      <c r="URT506" s="259"/>
      <c r="URU506" s="259"/>
      <c r="URV506" s="259"/>
      <c r="URW506" s="259"/>
      <c r="URX506" s="259"/>
      <c r="URY506" s="259"/>
      <c r="URZ506" s="259"/>
      <c r="USA506" s="259"/>
      <c r="USB506" s="259"/>
      <c r="USC506" s="259"/>
      <c r="USD506" s="259"/>
      <c r="USE506" s="259"/>
      <c r="USF506" s="259"/>
      <c r="USG506" s="259"/>
      <c r="USH506" s="259"/>
      <c r="USI506" s="259"/>
      <c r="USJ506" s="259"/>
      <c r="USK506" s="259"/>
      <c r="USL506" s="259"/>
      <c r="USM506" s="259"/>
      <c r="USN506" s="259"/>
      <c r="USO506" s="259"/>
      <c r="USP506" s="259"/>
      <c r="USQ506" s="259"/>
      <c r="USR506" s="259"/>
      <c r="USS506" s="259"/>
      <c r="UST506" s="259"/>
      <c r="USU506" s="259"/>
      <c r="USV506" s="259"/>
      <c r="USW506" s="259"/>
      <c r="USX506" s="259"/>
      <c r="USY506" s="259"/>
      <c r="USZ506" s="259"/>
      <c r="UTA506" s="259"/>
      <c r="UTB506" s="259"/>
      <c r="UTC506" s="259"/>
      <c r="UTD506" s="259"/>
      <c r="UTE506" s="259"/>
      <c r="UTF506" s="259"/>
      <c r="UTG506" s="259"/>
      <c r="UTH506" s="259"/>
      <c r="UTI506" s="259"/>
      <c r="UTJ506" s="259"/>
      <c r="UTK506" s="259"/>
      <c r="UTL506" s="259"/>
      <c r="UTM506" s="259"/>
      <c r="UTN506" s="259"/>
      <c r="UTO506" s="259"/>
      <c r="UTP506" s="259"/>
      <c r="UTQ506" s="259"/>
      <c r="UTR506" s="259"/>
      <c r="UTS506" s="259"/>
      <c r="UTT506" s="259"/>
      <c r="UTU506" s="259"/>
      <c r="UTV506" s="259"/>
      <c r="UTW506" s="259"/>
      <c r="UTX506" s="259"/>
      <c r="UTY506" s="259"/>
      <c r="UTZ506" s="259"/>
      <c r="UUA506" s="259"/>
      <c r="UUB506" s="259"/>
      <c r="UUC506" s="259"/>
      <c r="UUD506" s="259"/>
      <c r="UUE506" s="259"/>
      <c r="UUF506" s="259"/>
      <c r="UUG506" s="259"/>
      <c r="UUH506" s="259"/>
      <c r="UUI506" s="259"/>
      <c r="UUJ506" s="259"/>
      <c r="UUK506" s="259"/>
      <c r="UUL506" s="259"/>
      <c r="UUM506" s="259"/>
      <c r="UUN506" s="259"/>
      <c r="UUO506" s="259"/>
      <c r="UUP506" s="259"/>
      <c r="UUQ506" s="259"/>
      <c r="UUR506" s="259"/>
      <c r="UUS506" s="259"/>
      <c r="UUT506" s="259"/>
      <c r="UUU506" s="259"/>
      <c r="UUV506" s="259"/>
      <c r="UUW506" s="259"/>
      <c r="UUX506" s="259"/>
      <c r="UUY506" s="259"/>
      <c r="UUZ506" s="259"/>
      <c r="UVA506" s="259"/>
      <c r="UVB506" s="259"/>
      <c r="UVC506" s="259"/>
      <c r="UVD506" s="259"/>
      <c r="UVE506" s="259"/>
      <c r="UVF506" s="259"/>
      <c r="UVG506" s="259"/>
      <c r="UVH506" s="259"/>
      <c r="UVI506" s="259"/>
      <c r="UVJ506" s="259"/>
      <c r="UVK506" s="259"/>
      <c r="UVL506" s="259"/>
      <c r="UVM506" s="259"/>
      <c r="UVN506" s="259"/>
      <c r="UVO506" s="259"/>
      <c r="UVP506" s="259"/>
      <c r="UVQ506" s="259"/>
      <c r="UVR506" s="259"/>
      <c r="UVS506" s="259"/>
      <c r="UVT506" s="259"/>
      <c r="UVU506" s="259"/>
      <c r="UVV506" s="259"/>
      <c r="UVW506" s="259"/>
      <c r="UVX506" s="259"/>
      <c r="UVY506" s="259"/>
      <c r="UVZ506" s="259"/>
      <c r="UWA506" s="259"/>
      <c r="UWB506" s="259"/>
      <c r="UWC506" s="259"/>
      <c r="UWD506" s="259"/>
      <c r="UWE506" s="259"/>
      <c r="UWF506" s="259"/>
      <c r="UWG506" s="259"/>
      <c r="UWH506" s="259"/>
      <c r="UWI506" s="259"/>
      <c r="UWJ506" s="259"/>
      <c r="UWK506" s="259"/>
      <c r="UWL506" s="259"/>
      <c r="UWM506" s="259"/>
      <c r="UWN506" s="259"/>
      <c r="UWO506" s="259"/>
      <c r="UWP506" s="259"/>
      <c r="UWQ506" s="259"/>
      <c r="UWR506" s="259"/>
      <c r="UWS506" s="259"/>
      <c r="UWT506" s="259"/>
      <c r="UWU506" s="259"/>
      <c r="UWV506" s="259"/>
      <c r="UWW506" s="259"/>
      <c r="UWX506" s="259"/>
      <c r="UWY506" s="259"/>
      <c r="UWZ506" s="259"/>
      <c r="UXA506" s="259"/>
      <c r="UXB506" s="259"/>
      <c r="UXC506" s="259"/>
      <c r="UXD506" s="259"/>
      <c r="UXE506" s="259"/>
      <c r="UXF506" s="259"/>
      <c r="UXG506" s="259"/>
      <c r="UXH506" s="259"/>
      <c r="UXI506" s="259"/>
      <c r="UXJ506" s="259"/>
      <c r="UXK506" s="259"/>
      <c r="UXL506" s="259"/>
      <c r="UXM506" s="259"/>
      <c r="UXN506" s="259"/>
      <c r="UXO506" s="259"/>
      <c r="UXP506" s="259"/>
      <c r="UXQ506" s="259"/>
      <c r="UXR506" s="259"/>
      <c r="UXS506" s="259"/>
      <c r="UXT506" s="259"/>
      <c r="UXU506" s="259"/>
      <c r="UXV506" s="259"/>
      <c r="UXW506" s="259"/>
      <c r="UXX506" s="259"/>
      <c r="UXY506" s="259"/>
      <c r="UXZ506" s="259"/>
      <c r="UYA506" s="259"/>
      <c r="UYB506" s="259"/>
      <c r="UYC506" s="259"/>
      <c r="UYD506" s="259"/>
      <c r="UYE506" s="259"/>
      <c r="UYF506" s="259"/>
      <c r="UYG506" s="259"/>
      <c r="UYH506" s="259"/>
      <c r="UYI506" s="259"/>
      <c r="UYJ506" s="259"/>
      <c r="UYK506" s="259"/>
      <c r="UYL506" s="259"/>
      <c r="UYM506" s="259"/>
      <c r="UYN506" s="259"/>
      <c r="UYO506" s="259"/>
      <c r="UYP506" s="259"/>
      <c r="UYQ506" s="259"/>
      <c r="UYR506" s="259"/>
      <c r="UYS506" s="259"/>
      <c r="UYT506" s="259"/>
      <c r="UYU506" s="259"/>
      <c r="UYV506" s="259"/>
      <c r="UYW506" s="259"/>
      <c r="UYX506" s="259"/>
      <c r="UYY506" s="259"/>
      <c r="UYZ506" s="259"/>
      <c r="UZA506" s="259"/>
      <c r="UZB506" s="259"/>
      <c r="UZC506" s="259"/>
      <c r="UZD506" s="259"/>
      <c r="UZE506" s="259"/>
      <c r="UZF506" s="259"/>
      <c r="UZG506" s="259"/>
      <c r="UZH506" s="259"/>
      <c r="UZI506" s="259"/>
      <c r="UZJ506" s="259"/>
      <c r="UZK506" s="259"/>
      <c r="UZL506" s="259"/>
      <c r="UZM506" s="259"/>
      <c r="UZN506" s="259"/>
      <c r="UZO506" s="259"/>
      <c r="UZP506" s="259"/>
      <c r="UZQ506" s="259"/>
      <c r="UZR506" s="259"/>
      <c r="UZS506" s="259"/>
      <c r="UZT506" s="259"/>
      <c r="UZU506" s="259"/>
      <c r="UZV506" s="259"/>
      <c r="UZW506" s="259"/>
      <c r="UZX506" s="259"/>
      <c r="UZY506" s="259"/>
      <c r="UZZ506" s="259"/>
      <c r="VAA506" s="259"/>
      <c r="VAB506" s="259"/>
      <c r="VAC506" s="259"/>
      <c r="VAD506" s="259"/>
      <c r="VAE506" s="259"/>
      <c r="VAF506" s="259"/>
      <c r="VAG506" s="259"/>
      <c r="VAH506" s="259"/>
      <c r="VAI506" s="259"/>
      <c r="VAJ506" s="259"/>
      <c r="VAK506" s="259"/>
      <c r="VAL506" s="259"/>
      <c r="VAM506" s="259"/>
      <c r="VAN506" s="259"/>
      <c r="VAO506" s="259"/>
      <c r="VAP506" s="259"/>
      <c r="VAQ506" s="259"/>
      <c r="VAR506" s="259"/>
      <c r="VAS506" s="259"/>
      <c r="VAT506" s="259"/>
      <c r="VAU506" s="259"/>
      <c r="VAV506" s="259"/>
      <c r="VAW506" s="259"/>
      <c r="VAX506" s="259"/>
      <c r="VAY506" s="259"/>
      <c r="VAZ506" s="259"/>
      <c r="VBA506" s="259"/>
      <c r="VBB506" s="259"/>
      <c r="VBC506" s="259"/>
      <c r="VBD506" s="259"/>
      <c r="VBE506" s="259"/>
      <c r="VBF506" s="259"/>
      <c r="VBG506" s="259"/>
      <c r="VBH506" s="259"/>
      <c r="VBI506" s="259"/>
      <c r="VBJ506" s="259"/>
      <c r="VBK506" s="259"/>
      <c r="VBL506" s="259"/>
      <c r="VBM506" s="259"/>
      <c r="VBN506" s="259"/>
      <c r="VBO506" s="259"/>
      <c r="VBP506" s="259"/>
      <c r="VBQ506" s="259"/>
      <c r="VBR506" s="259"/>
      <c r="VBS506" s="259"/>
      <c r="VBT506" s="259"/>
      <c r="VBU506" s="259"/>
      <c r="VBV506" s="259"/>
      <c r="VBW506" s="259"/>
      <c r="VBX506" s="259"/>
      <c r="VBY506" s="259"/>
      <c r="VBZ506" s="259"/>
      <c r="VCA506" s="259"/>
      <c r="VCB506" s="259"/>
      <c r="VCC506" s="259"/>
      <c r="VCD506" s="259"/>
      <c r="VCE506" s="259"/>
      <c r="VCF506" s="259"/>
      <c r="VCG506" s="259"/>
      <c r="VCH506" s="259"/>
      <c r="VCI506" s="259"/>
      <c r="VCJ506" s="259"/>
      <c r="VCK506" s="259"/>
      <c r="VCL506" s="259"/>
      <c r="VCM506" s="259"/>
      <c r="VCN506" s="259"/>
      <c r="VCO506" s="259"/>
      <c r="VCP506" s="259"/>
      <c r="VCQ506" s="259"/>
      <c r="VCR506" s="259"/>
      <c r="VCS506" s="259"/>
      <c r="VCT506" s="259"/>
      <c r="VCU506" s="259"/>
      <c r="VCV506" s="259"/>
      <c r="VCW506" s="259"/>
      <c r="VCX506" s="259"/>
      <c r="VCY506" s="259"/>
      <c r="VCZ506" s="259"/>
      <c r="VDA506" s="259"/>
      <c r="VDB506" s="259"/>
      <c r="VDC506" s="259"/>
      <c r="VDD506" s="259"/>
      <c r="VDE506" s="259"/>
      <c r="VDF506" s="259"/>
      <c r="VDG506" s="259"/>
      <c r="VDH506" s="259"/>
      <c r="VDI506" s="259"/>
      <c r="VDJ506" s="259"/>
      <c r="VDK506" s="259"/>
      <c r="VDL506" s="259"/>
      <c r="VDM506" s="259"/>
      <c r="VDN506" s="259"/>
      <c r="VDO506" s="259"/>
      <c r="VDP506" s="259"/>
      <c r="VDQ506" s="259"/>
      <c r="VDR506" s="259"/>
      <c r="VDS506" s="259"/>
      <c r="VDT506" s="259"/>
      <c r="VDU506" s="259"/>
      <c r="VDV506" s="259"/>
      <c r="VDW506" s="259"/>
      <c r="VDX506" s="259"/>
      <c r="VDY506" s="259"/>
      <c r="VDZ506" s="259"/>
      <c r="VEA506" s="259"/>
      <c r="VEB506" s="259"/>
      <c r="VEC506" s="259"/>
      <c r="VED506" s="259"/>
      <c r="VEE506" s="259"/>
      <c r="VEF506" s="259"/>
      <c r="VEG506" s="259"/>
      <c r="VEH506" s="259"/>
      <c r="VEI506" s="259"/>
      <c r="VEJ506" s="259"/>
      <c r="VEK506" s="259"/>
      <c r="VEL506" s="259"/>
      <c r="VEM506" s="259"/>
      <c r="VEN506" s="259"/>
      <c r="VEO506" s="259"/>
      <c r="VEP506" s="259"/>
      <c r="VEQ506" s="259"/>
      <c r="VER506" s="259"/>
      <c r="VES506" s="259"/>
      <c r="VET506" s="259"/>
      <c r="VEU506" s="259"/>
      <c r="VEV506" s="259"/>
      <c r="VEW506" s="259"/>
      <c r="VEX506" s="259"/>
      <c r="VEY506" s="259"/>
      <c r="VEZ506" s="259"/>
      <c r="VFA506" s="259"/>
      <c r="VFB506" s="259"/>
      <c r="VFC506" s="259"/>
      <c r="VFD506" s="259"/>
      <c r="VFE506" s="259"/>
      <c r="VFF506" s="259"/>
      <c r="VFG506" s="259"/>
      <c r="VFH506" s="259"/>
      <c r="VFI506" s="259"/>
      <c r="VFJ506" s="259"/>
      <c r="VFK506" s="259"/>
      <c r="VFL506" s="259"/>
      <c r="VFM506" s="259"/>
      <c r="VFN506" s="259"/>
      <c r="VFO506" s="259"/>
      <c r="VFP506" s="259"/>
      <c r="VFQ506" s="259"/>
      <c r="VFR506" s="259"/>
      <c r="VFS506" s="259"/>
      <c r="VFT506" s="259"/>
      <c r="VFU506" s="259"/>
      <c r="VFV506" s="259"/>
      <c r="VFW506" s="259"/>
      <c r="VFX506" s="259"/>
      <c r="VFY506" s="259"/>
      <c r="VFZ506" s="259"/>
      <c r="VGA506" s="259"/>
      <c r="VGB506" s="259"/>
      <c r="VGC506" s="259"/>
      <c r="VGD506" s="259"/>
      <c r="VGE506" s="259"/>
      <c r="VGF506" s="259"/>
      <c r="VGG506" s="259"/>
      <c r="VGH506" s="259"/>
      <c r="VGI506" s="259"/>
      <c r="VGJ506" s="259"/>
      <c r="VGK506" s="259"/>
      <c r="VGL506" s="259"/>
      <c r="VGM506" s="259"/>
      <c r="VGN506" s="259"/>
      <c r="VGO506" s="259"/>
      <c r="VGP506" s="259"/>
      <c r="VGQ506" s="259"/>
      <c r="VGR506" s="259"/>
      <c r="VGS506" s="259"/>
      <c r="VGT506" s="259"/>
      <c r="VGU506" s="259"/>
      <c r="VGV506" s="259"/>
      <c r="VGW506" s="259"/>
      <c r="VGX506" s="259"/>
      <c r="VGY506" s="259"/>
      <c r="VGZ506" s="259"/>
      <c r="VHA506" s="259"/>
      <c r="VHB506" s="259"/>
      <c r="VHC506" s="259"/>
      <c r="VHD506" s="259"/>
      <c r="VHE506" s="259"/>
      <c r="VHF506" s="259"/>
      <c r="VHG506" s="259"/>
      <c r="VHH506" s="259"/>
      <c r="VHI506" s="259"/>
      <c r="VHJ506" s="259"/>
      <c r="VHK506" s="259"/>
      <c r="VHL506" s="259"/>
      <c r="VHM506" s="259"/>
      <c r="VHN506" s="259"/>
      <c r="VHO506" s="259"/>
      <c r="VHP506" s="259"/>
      <c r="VHQ506" s="259"/>
      <c r="VHR506" s="259"/>
      <c r="VHS506" s="259"/>
      <c r="VHT506" s="259"/>
      <c r="VHU506" s="259"/>
      <c r="VHV506" s="259"/>
      <c r="VHW506" s="259"/>
      <c r="VHX506" s="259"/>
      <c r="VHY506" s="259"/>
      <c r="VHZ506" s="259"/>
      <c r="VIA506" s="259"/>
      <c r="VIB506" s="259"/>
      <c r="VIC506" s="259"/>
      <c r="VID506" s="259"/>
      <c r="VIE506" s="259"/>
      <c r="VIF506" s="259"/>
      <c r="VIG506" s="259"/>
      <c r="VIH506" s="259"/>
      <c r="VII506" s="259"/>
      <c r="VIJ506" s="259"/>
      <c r="VIK506" s="259"/>
      <c r="VIL506" s="259"/>
      <c r="VIM506" s="259"/>
      <c r="VIN506" s="259"/>
      <c r="VIO506" s="259"/>
      <c r="VIP506" s="259"/>
      <c r="VIQ506" s="259"/>
      <c r="VIR506" s="259"/>
      <c r="VIS506" s="259"/>
      <c r="VIT506" s="259"/>
      <c r="VIU506" s="259"/>
      <c r="VIV506" s="259"/>
      <c r="VIW506" s="259"/>
      <c r="VIX506" s="259"/>
      <c r="VIY506" s="259"/>
      <c r="VIZ506" s="259"/>
      <c r="VJA506" s="259"/>
      <c r="VJB506" s="259"/>
      <c r="VJC506" s="259"/>
      <c r="VJD506" s="259"/>
      <c r="VJE506" s="259"/>
      <c r="VJF506" s="259"/>
      <c r="VJG506" s="259"/>
      <c r="VJH506" s="259"/>
      <c r="VJI506" s="259"/>
      <c r="VJJ506" s="259"/>
      <c r="VJK506" s="259"/>
      <c r="VJL506" s="259"/>
      <c r="VJM506" s="259"/>
      <c r="VJN506" s="259"/>
      <c r="VJO506" s="259"/>
      <c r="VJP506" s="259"/>
      <c r="VJQ506" s="259"/>
      <c r="VJR506" s="259"/>
      <c r="VJS506" s="259"/>
      <c r="VJT506" s="259"/>
      <c r="VJU506" s="259"/>
      <c r="VJV506" s="259"/>
      <c r="VJW506" s="259"/>
      <c r="VJX506" s="259"/>
      <c r="VJY506" s="259"/>
      <c r="VJZ506" s="259"/>
      <c r="VKA506" s="259"/>
      <c r="VKB506" s="259"/>
      <c r="VKC506" s="259"/>
      <c r="VKD506" s="259"/>
      <c r="VKE506" s="259"/>
      <c r="VKF506" s="259"/>
      <c r="VKG506" s="259"/>
      <c r="VKH506" s="259"/>
      <c r="VKI506" s="259"/>
      <c r="VKJ506" s="259"/>
      <c r="VKK506" s="259"/>
      <c r="VKL506" s="259"/>
      <c r="VKM506" s="259"/>
      <c r="VKN506" s="259"/>
      <c r="VKO506" s="259"/>
      <c r="VKP506" s="259"/>
      <c r="VKQ506" s="259"/>
      <c r="VKR506" s="259"/>
      <c r="VKS506" s="259"/>
      <c r="VKT506" s="259"/>
      <c r="VKU506" s="259"/>
      <c r="VKV506" s="259"/>
      <c r="VKW506" s="259"/>
      <c r="VKX506" s="259"/>
      <c r="VKY506" s="259"/>
      <c r="VKZ506" s="259"/>
      <c r="VLA506" s="259"/>
      <c r="VLB506" s="259"/>
      <c r="VLC506" s="259"/>
      <c r="VLD506" s="259"/>
      <c r="VLE506" s="259"/>
      <c r="VLF506" s="259"/>
      <c r="VLG506" s="259"/>
      <c r="VLH506" s="259"/>
      <c r="VLI506" s="259"/>
      <c r="VLJ506" s="259"/>
      <c r="VLK506" s="259"/>
      <c r="VLL506" s="259"/>
      <c r="VLM506" s="259"/>
      <c r="VLN506" s="259"/>
      <c r="VLO506" s="259"/>
      <c r="VLP506" s="259"/>
      <c r="VLQ506" s="259"/>
      <c r="VLR506" s="259"/>
      <c r="VLS506" s="259"/>
      <c r="VLT506" s="259"/>
      <c r="VLU506" s="259"/>
      <c r="VLV506" s="259"/>
      <c r="VLW506" s="259"/>
      <c r="VLX506" s="259"/>
      <c r="VLY506" s="259"/>
      <c r="VLZ506" s="259"/>
      <c r="VMA506" s="259"/>
      <c r="VMB506" s="259"/>
      <c r="VMC506" s="259"/>
      <c r="VMD506" s="259"/>
      <c r="VME506" s="259"/>
      <c r="VMF506" s="259"/>
      <c r="VMG506" s="259"/>
      <c r="VMH506" s="259"/>
      <c r="VMI506" s="259"/>
      <c r="VMJ506" s="259"/>
      <c r="VMK506" s="259"/>
      <c r="VML506" s="259"/>
      <c r="VMM506" s="259"/>
      <c r="VMN506" s="259"/>
      <c r="VMO506" s="259"/>
      <c r="VMP506" s="259"/>
      <c r="VMQ506" s="259"/>
      <c r="VMR506" s="259"/>
      <c r="VMS506" s="259"/>
      <c r="VMT506" s="259"/>
      <c r="VMU506" s="259"/>
      <c r="VMV506" s="259"/>
      <c r="VMW506" s="259"/>
      <c r="VMX506" s="259"/>
      <c r="VMY506" s="259"/>
      <c r="VMZ506" s="259"/>
      <c r="VNA506" s="259"/>
      <c r="VNB506" s="259"/>
      <c r="VNC506" s="259"/>
      <c r="VND506" s="259"/>
      <c r="VNE506" s="259"/>
      <c r="VNF506" s="259"/>
      <c r="VNG506" s="259"/>
      <c r="VNH506" s="259"/>
      <c r="VNI506" s="259"/>
      <c r="VNJ506" s="259"/>
      <c r="VNK506" s="259"/>
      <c r="VNL506" s="259"/>
      <c r="VNM506" s="259"/>
      <c r="VNN506" s="259"/>
      <c r="VNO506" s="259"/>
      <c r="VNP506" s="259"/>
      <c r="VNQ506" s="259"/>
      <c r="VNR506" s="259"/>
      <c r="VNS506" s="259"/>
      <c r="VNT506" s="259"/>
      <c r="VNU506" s="259"/>
      <c r="VNV506" s="259"/>
      <c r="VNW506" s="259"/>
      <c r="VNX506" s="259"/>
      <c r="VNY506" s="259"/>
      <c r="VNZ506" s="259"/>
      <c r="VOA506" s="259"/>
      <c r="VOB506" s="259"/>
      <c r="VOC506" s="259"/>
      <c r="VOD506" s="259"/>
      <c r="VOE506" s="259"/>
      <c r="VOF506" s="259"/>
      <c r="VOG506" s="259"/>
      <c r="VOH506" s="259"/>
      <c r="VOI506" s="259"/>
      <c r="VOJ506" s="259"/>
      <c r="VOK506" s="259"/>
      <c r="VOL506" s="259"/>
      <c r="VOM506" s="259"/>
      <c r="VON506" s="259"/>
      <c r="VOO506" s="259"/>
      <c r="VOP506" s="259"/>
      <c r="VOQ506" s="259"/>
      <c r="VOR506" s="259"/>
      <c r="VOS506" s="259"/>
      <c r="VOT506" s="259"/>
      <c r="VOU506" s="259"/>
      <c r="VOV506" s="259"/>
      <c r="VOW506" s="259"/>
      <c r="VOX506" s="259"/>
      <c r="VOY506" s="259"/>
      <c r="VOZ506" s="259"/>
      <c r="VPA506" s="259"/>
      <c r="VPB506" s="259"/>
      <c r="VPC506" s="259"/>
      <c r="VPD506" s="259"/>
      <c r="VPE506" s="259"/>
      <c r="VPF506" s="259"/>
      <c r="VPG506" s="259"/>
      <c r="VPH506" s="259"/>
      <c r="VPI506" s="259"/>
      <c r="VPJ506" s="259"/>
      <c r="VPK506" s="259"/>
      <c r="VPL506" s="259"/>
      <c r="VPM506" s="259"/>
      <c r="VPN506" s="259"/>
      <c r="VPO506" s="259"/>
      <c r="VPP506" s="259"/>
      <c r="VPQ506" s="259"/>
      <c r="VPR506" s="259"/>
      <c r="VPS506" s="259"/>
      <c r="VPT506" s="259"/>
      <c r="VPU506" s="259"/>
      <c r="VPV506" s="259"/>
      <c r="VPW506" s="259"/>
      <c r="VPX506" s="259"/>
      <c r="VPY506" s="259"/>
      <c r="VPZ506" s="259"/>
      <c r="VQA506" s="259"/>
      <c r="VQB506" s="259"/>
      <c r="VQC506" s="259"/>
      <c r="VQD506" s="259"/>
      <c r="VQE506" s="259"/>
      <c r="VQF506" s="259"/>
      <c r="VQG506" s="259"/>
      <c r="VQH506" s="259"/>
      <c r="VQI506" s="259"/>
      <c r="VQJ506" s="259"/>
      <c r="VQK506" s="259"/>
      <c r="VQL506" s="259"/>
      <c r="VQM506" s="259"/>
      <c r="VQN506" s="259"/>
      <c r="VQO506" s="259"/>
      <c r="VQP506" s="259"/>
      <c r="VQQ506" s="259"/>
      <c r="VQR506" s="259"/>
      <c r="VQS506" s="259"/>
      <c r="VQT506" s="259"/>
      <c r="VQU506" s="259"/>
      <c r="VQV506" s="259"/>
      <c r="VQW506" s="259"/>
      <c r="VQX506" s="259"/>
      <c r="VQY506" s="259"/>
      <c r="VQZ506" s="259"/>
      <c r="VRA506" s="259"/>
      <c r="VRB506" s="259"/>
      <c r="VRC506" s="259"/>
      <c r="VRD506" s="259"/>
      <c r="VRE506" s="259"/>
      <c r="VRF506" s="259"/>
      <c r="VRG506" s="259"/>
      <c r="VRH506" s="259"/>
      <c r="VRI506" s="259"/>
      <c r="VRJ506" s="259"/>
      <c r="VRK506" s="259"/>
      <c r="VRL506" s="259"/>
      <c r="VRM506" s="259"/>
      <c r="VRN506" s="259"/>
      <c r="VRO506" s="259"/>
      <c r="VRP506" s="259"/>
      <c r="VRQ506" s="259"/>
      <c r="VRR506" s="259"/>
      <c r="VRS506" s="259"/>
      <c r="VRT506" s="259"/>
      <c r="VRU506" s="259"/>
      <c r="VRV506" s="259"/>
      <c r="VRW506" s="259"/>
      <c r="VRX506" s="259"/>
      <c r="VRY506" s="259"/>
      <c r="VRZ506" s="259"/>
      <c r="VSA506" s="259"/>
      <c r="VSB506" s="259"/>
      <c r="VSC506" s="259"/>
      <c r="VSD506" s="259"/>
      <c r="VSE506" s="259"/>
      <c r="VSF506" s="259"/>
      <c r="VSG506" s="259"/>
      <c r="VSH506" s="259"/>
      <c r="VSI506" s="259"/>
      <c r="VSJ506" s="259"/>
      <c r="VSK506" s="259"/>
      <c r="VSL506" s="259"/>
      <c r="VSM506" s="259"/>
      <c r="VSN506" s="259"/>
      <c r="VSO506" s="259"/>
      <c r="VSP506" s="259"/>
      <c r="VSQ506" s="259"/>
      <c r="VSR506" s="259"/>
      <c r="VSS506" s="259"/>
      <c r="VST506" s="259"/>
      <c r="VSU506" s="259"/>
      <c r="VSV506" s="259"/>
      <c r="VSW506" s="259"/>
      <c r="VSX506" s="259"/>
      <c r="VSY506" s="259"/>
      <c r="VSZ506" s="259"/>
      <c r="VTA506" s="259"/>
      <c r="VTB506" s="259"/>
      <c r="VTC506" s="259"/>
      <c r="VTD506" s="259"/>
      <c r="VTE506" s="259"/>
      <c r="VTF506" s="259"/>
      <c r="VTG506" s="259"/>
      <c r="VTH506" s="259"/>
      <c r="VTI506" s="259"/>
      <c r="VTJ506" s="259"/>
      <c r="VTK506" s="259"/>
      <c r="VTL506" s="259"/>
      <c r="VTM506" s="259"/>
      <c r="VTN506" s="259"/>
      <c r="VTO506" s="259"/>
      <c r="VTP506" s="259"/>
      <c r="VTQ506" s="259"/>
      <c r="VTR506" s="259"/>
      <c r="VTS506" s="259"/>
      <c r="VTT506" s="259"/>
      <c r="VTU506" s="259"/>
      <c r="VTV506" s="259"/>
      <c r="VTW506" s="259"/>
      <c r="VTX506" s="259"/>
      <c r="VTY506" s="259"/>
      <c r="VTZ506" s="259"/>
      <c r="VUA506" s="259"/>
      <c r="VUB506" s="259"/>
      <c r="VUC506" s="259"/>
      <c r="VUD506" s="259"/>
      <c r="VUE506" s="259"/>
      <c r="VUF506" s="259"/>
      <c r="VUG506" s="259"/>
      <c r="VUH506" s="259"/>
      <c r="VUI506" s="259"/>
      <c r="VUJ506" s="259"/>
      <c r="VUK506" s="259"/>
      <c r="VUL506" s="259"/>
      <c r="VUM506" s="259"/>
      <c r="VUN506" s="259"/>
      <c r="VUO506" s="259"/>
      <c r="VUP506" s="259"/>
      <c r="VUQ506" s="259"/>
      <c r="VUR506" s="259"/>
      <c r="VUS506" s="259"/>
      <c r="VUT506" s="259"/>
      <c r="VUU506" s="259"/>
      <c r="VUV506" s="259"/>
      <c r="VUW506" s="259"/>
      <c r="VUX506" s="259"/>
      <c r="VUY506" s="259"/>
      <c r="VUZ506" s="259"/>
      <c r="VVA506" s="259"/>
      <c r="VVB506" s="259"/>
      <c r="VVC506" s="259"/>
      <c r="VVD506" s="259"/>
      <c r="VVE506" s="259"/>
      <c r="VVF506" s="259"/>
      <c r="VVG506" s="259"/>
      <c r="VVH506" s="259"/>
      <c r="VVI506" s="259"/>
      <c r="VVJ506" s="259"/>
      <c r="VVK506" s="259"/>
      <c r="VVL506" s="259"/>
      <c r="VVM506" s="259"/>
      <c r="VVN506" s="259"/>
      <c r="VVO506" s="259"/>
      <c r="VVP506" s="259"/>
      <c r="VVQ506" s="259"/>
      <c r="VVR506" s="259"/>
      <c r="VVS506" s="259"/>
      <c r="VVT506" s="259"/>
      <c r="VVU506" s="259"/>
      <c r="VVV506" s="259"/>
      <c r="VVW506" s="259"/>
      <c r="VVX506" s="259"/>
      <c r="VVY506" s="259"/>
      <c r="VVZ506" s="259"/>
      <c r="VWA506" s="259"/>
      <c r="VWB506" s="259"/>
      <c r="VWC506" s="259"/>
      <c r="VWD506" s="259"/>
      <c r="VWE506" s="259"/>
      <c r="VWF506" s="259"/>
      <c r="VWG506" s="259"/>
      <c r="VWH506" s="259"/>
      <c r="VWI506" s="259"/>
      <c r="VWJ506" s="259"/>
      <c r="VWK506" s="259"/>
      <c r="VWL506" s="259"/>
      <c r="VWM506" s="259"/>
      <c r="VWN506" s="259"/>
      <c r="VWO506" s="259"/>
      <c r="VWP506" s="259"/>
      <c r="VWQ506" s="259"/>
      <c r="VWR506" s="259"/>
      <c r="VWS506" s="259"/>
      <c r="VWT506" s="259"/>
      <c r="VWU506" s="259"/>
      <c r="VWV506" s="259"/>
      <c r="VWW506" s="259"/>
      <c r="VWX506" s="259"/>
      <c r="VWY506" s="259"/>
      <c r="VWZ506" s="259"/>
      <c r="VXA506" s="259"/>
      <c r="VXB506" s="259"/>
      <c r="VXC506" s="259"/>
      <c r="VXD506" s="259"/>
      <c r="VXE506" s="259"/>
      <c r="VXF506" s="259"/>
      <c r="VXG506" s="259"/>
      <c r="VXH506" s="259"/>
      <c r="VXI506" s="259"/>
      <c r="VXJ506" s="259"/>
      <c r="VXK506" s="259"/>
      <c r="VXL506" s="259"/>
      <c r="VXM506" s="259"/>
      <c r="VXN506" s="259"/>
      <c r="VXO506" s="259"/>
      <c r="VXP506" s="259"/>
      <c r="VXQ506" s="259"/>
      <c r="VXR506" s="259"/>
      <c r="VXS506" s="259"/>
      <c r="VXT506" s="259"/>
      <c r="VXU506" s="259"/>
      <c r="VXV506" s="259"/>
      <c r="VXW506" s="259"/>
      <c r="VXX506" s="259"/>
      <c r="VXY506" s="259"/>
      <c r="VXZ506" s="259"/>
      <c r="VYA506" s="259"/>
      <c r="VYB506" s="259"/>
      <c r="VYC506" s="259"/>
      <c r="VYD506" s="259"/>
      <c r="VYE506" s="259"/>
      <c r="VYF506" s="259"/>
      <c r="VYG506" s="259"/>
      <c r="VYH506" s="259"/>
      <c r="VYI506" s="259"/>
      <c r="VYJ506" s="259"/>
      <c r="VYK506" s="259"/>
      <c r="VYL506" s="259"/>
      <c r="VYM506" s="259"/>
      <c r="VYN506" s="259"/>
      <c r="VYO506" s="259"/>
      <c r="VYP506" s="259"/>
      <c r="VYQ506" s="259"/>
      <c r="VYR506" s="259"/>
      <c r="VYS506" s="259"/>
      <c r="VYT506" s="259"/>
      <c r="VYU506" s="259"/>
      <c r="VYV506" s="259"/>
      <c r="VYW506" s="259"/>
      <c r="VYX506" s="259"/>
      <c r="VYY506" s="259"/>
      <c r="VYZ506" s="259"/>
      <c r="VZA506" s="259"/>
      <c r="VZB506" s="259"/>
      <c r="VZC506" s="259"/>
      <c r="VZD506" s="259"/>
      <c r="VZE506" s="259"/>
      <c r="VZF506" s="259"/>
      <c r="VZG506" s="259"/>
      <c r="VZH506" s="259"/>
      <c r="VZI506" s="259"/>
      <c r="VZJ506" s="259"/>
      <c r="VZK506" s="259"/>
      <c r="VZL506" s="259"/>
      <c r="VZM506" s="259"/>
      <c r="VZN506" s="259"/>
      <c r="VZO506" s="259"/>
      <c r="VZP506" s="259"/>
      <c r="VZQ506" s="259"/>
      <c r="VZR506" s="259"/>
      <c r="VZS506" s="259"/>
      <c r="VZT506" s="259"/>
      <c r="VZU506" s="259"/>
      <c r="VZV506" s="259"/>
      <c r="VZW506" s="259"/>
      <c r="VZX506" s="259"/>
      <c r="VZY506" s="259"/>
      <c r="VZZ506" s="259"/>
      <c r="WAA506" s="259"/>
      <c r="WAB506" s="259"/>
      <c r="WAC506" s="259"/>
      <c r="WAD506" s="259"/>
      <c r="WAE506" s="259"/>
      <c r="WAF506" s="259"/>
      <c r="WAG506" s="259"/>
      <c r="WAH506" s="259"/>
      <c r="WAI506" s="259"/>
      <c r="WAJ506" s="259"/>
      <c r="WAK506" s="259"/>
      <c r="WAL506" s="259"/>
      <c r="WAM506" s="259"/>
      <c r="WAN506" s="259"/>
      <c r="WAO506" s="259"/>
      <c r="WAP506" s="259"/>
      <c r="WAQ506" s="259"/>
      <c r="WAR506" s="259"/>
      <c r="WAS506" s="259"/>
      <c r="WAT506" s="259"/>
      <c r="WAU506" s="259"/>
      <c r="WAV506" s="259"/>
      <c r="WAW506" s="259"/>
      <c r="WAX506" s="259"/>
      <c r="WAY506" s="259"/>
      <c r="WAZ506" s="259"/>
      <c r="WBA506" s="259"/>
      <c r="WBB506" s="259"/>
      <c r="WBC506" s="259"/>
      <c r="WBD506" s="259"/>
      <c r="WBE506" s="259"/>
      <c r="WBF506" s="259"/>
      <c r="WBG506" s="259"/>
      <c r="WBH506" s="259"/>
      <c r="WBI506" s="259"/>
      <c r="WBJ506" s="259"/>
      <c r="WBK506" s="259"/>
      <c r="WBL506" s="259"/>
      <c r="WBM506" s="259"/>
      <c r="WBN506" s="259"/>
      <c r="WBO506" s="259"/>
      <c r="WBP506" s="259"/>
      <c r="WBQ506" s="259"/>
      <c r="WBR506" s="259"/>
      <c r="WBS506" s="259"/>
      <c r="WBT506" s="259"/>
      <c r="WBU506" s="259"/>
      <c r="WBV506" s="259"/>
      <c r="WBW506" s="259"/>
      <c r="WBX506" s="259"/>
      <c r="WBY506" s="259"/>
      <c r="WBZ506" s="259"/>
      <c r="WCA506" s="259"/>
      <c r="WCB506" s="259"/>
      <c r="WCC506" s="259"/>
      <c r="WCD506" s="259"/>
      <c r="WCE506" s="259"/>
      <c r="WCF506" s="259"/>
      <c r="WCG506" s="259"/>
      <c r="WCH506" s="259"/>
      <c r="WCI506" s="259"/>
      <c r="WCJ506" s="259"/>
      <c r="WCK506" s="259"/>
      <c r="WCL506" s="259"/>
      <c r="WCM506" s="259"/>
      <c r="WCN506" s="259"/>
      <c r="WCO506" s="259"/>
      <c r="WCP506" s="259"/>
      <c r="WCQ506" s="259"/>
      <c r="WCR506" s="259"/>
      <c r="WCS506" s="259"/>
      <c r="WCT506" s="259"/>
      <c r="WCU506" s="259"/>
      <c r="WCV506" s="259"/>
      <c r="WCW506" s="259"/>
      <c r="WCX506" s="259"/>
      <c r="WCY506" s="259"/>
      <c r="WCZ506" s="259"/>
      <c r="WDA506" s="259"/>
      <c r="WDB506" s="259"/>
      <c r="WDC506" s="259"/>
      <c r="WDD506" s="259"/>
      <c r="WDE506" s="259"/>
      <c r="WDF506" s="259"/>
      <c r="WDG506" s="259"/>
      <c r="WDH506" s="259"/>
      <c r="WDI506" s="259"/>
      <c r="WDJ506" s="259"/>
      <c r="WDK506" s="259"/>
      <c r="WDL506" s="259"/>
      <c r="WDM506" s="259"/>
      <c r="WDN506" s="259"/>
      <c r="WDO506" s="259"/>
      <c r="WDP506" s="259"/>
      <c r="WDQ506" s="259"/>
      <c r="WDR506" s="259"/>
      <c r="WDS506" s="259"/>
      <c r="WDT506" s="259"/>
      <c r="WDU506" s="259"/>
      <c r="WDV506" s="259"/>
      <c r="WDW506" s="259"/>
      <c r="WDX506" s="259"/>
      <c r="WDY506" s="259"/>
      <c r="WDZ506" s="259"/>
      <c r="WEA506" s="259"/>
      <c r="WEB506" s="259"/>
      <c r="WEC506" s="259"/>
      <c r="WED506" s="259"/>
      <c r="WEE506" s="259"/>
      <c r="WEF506" s="259"/>
      <c r="WEG506" s="259"/>
      <c r="WEH506" s="259"/>
      <c r="WEI506" s="259"/>
      <c r="WEJ506" s="259"/>
      <c r="WEK506" s="259"/>
      <c r="WEL506" s="259"/>
      <c r="WEM506" s="259"/>
      <c r="WEN506" s="259"/>
      <c r="WEO506" s="259"/>
      <c r="WEP506" s="259"/>
      <c r="WEQ506" s="259"/>
      <c r="WER506" s="259"/>
      <c r="WES506" s="259"/>
      <c r="WET506" s="259"/>
      <c r="WEU506" s="259"/>
      <c r="WEV506" s="259"/>
      <c r="WEW506" s="259"/>
      <c r="WEX506" s="259"/>
      <c r="WEY506" s="259"/>
      <c r="WEZ506" s="259"/>
      <c r="WFA506" s="259"/>
      <c r="WFB506" s="259"/>
      <c r="WFC506" s="259"/>
      <c r="WFD506" s="259"/>
      <c r="WFE506" s="259"/>
      <c r="WFF506" s="259"/>
      <c r="WFG506" s="259"/>
      <c r="WFH506" s="259"/>
      <c r="WFI506" s="259"/>
      <c r="WFJ506" s="259"/>
      <c r="WFK506" s="259"/>
      <c r="WFL506" s="259"/>
      <c r="WFM506" s="259"/>
      <c r="WFN506" s="259"/>
      <c r="WFO506" s="259"/>
      <c r="WFP506" s="259"/>
      <c r="WFQ506" s="259"/>
      <c r="WFR506" s="259"/>
      <c r="WFS506" s="259"/>
      <c r="WFT506" s="259"/>
      <c r="WFU506" s="259"/>
      <c r="WFV506" s="259"/>
      <c r="WFW506" s="259"/>
      <c r="WFX506" s="259"/>
      <c r="WFY506" s="259"/>
      <c r="WFZ506" s="259"/>
      <c r="WGA506" s="259"/>
      <c r="WGB506" s="259"/>
      <c r="WGC506" s="259"/>
      <c r="WGD506" s="259"/>
      <c r="WGE506" s="259"/>
      <c r="WGF506" s="259"/>
      <c r="WGG506" s="259"/>
      <c r="WGH506" s="259"/>
      <c r="WGI506" s="259"/>
      <c r="WGJ506" s="259"/>
      <c r="WGK506" s="259"/>
      <c r="WGL506" s="259"/>
      <c r="WGM506" s="259"/>
      <c r="WGN506" s="259"/>
      <c r="WGO506" s="259"/>
      <c r="WGP506" s="259"/>
      <c r="WGQ506" s="259"/>
      <c r="WGR506" s="259"/>
      <c r="WGS506" s="259"/>
      <c r="WGT506" s="259"/>
      <c r="WGU506" s="259"/>
      <c r="WGV506" s="259"/>
      <c r="WGW506" s="259"/>
      <c r="WGX506" s="259"/>
      <c r="WGY506" s="259"/>
      <c r="WGZ506" s="259"/>
      <c r="WHA506" s="259"/>
      <c r="WHB506" s="259"/>
      <c r="WHC506" s="259"/>
      <c r="WHD506" s="259"/>
      <c r="WHE506" s="259"/>
      <c r="WHF506" s="259"/>
      <c r="WHG506" s="259"/>
      <c r="WHH506" s="259"/>
      <c r="WHI506" s="259"/>
      <c r="WHJ506" s="259"/>
      <c r="WHK506" s="259"/>
      <c r="WHL506" s="259"/>
      <c r="WHM506" s="259"/>
      <c r="WHN506" s="259"/>
      <c r="WHO506" s="259"/>
      <c r="WHP506" s="259"/>
      <c r="WHQ506" s="259"/>
      <c r="WHR506" s="259"/>
      <c r="WHS506" s="259"/>
      <c r="WHT506" s="259"/>
      <c r="WHU506" s="259"/>
      <c r="WHV506" s="259"/>
      <c r="WHW506" s="259"/>
      <c r="WHX506" s="259"/>
      <c r="WHY506" s="259"/>
      <c r="WHZ506" s="259"/>
      <c r="WIA506" s="259"/>
      <c r="WIB506" s="259"/>
      <c r="WIC506" s="259"/>
      <c r="WID506" s="259"/>
      <c r="WIE506" s="259"/>
      <c r="WIF506" s="259"/>
      <c r="WIG506" s="259"/>
      <c r="WIH506" s="259"/>
      <c r="WII506" s="259"/>
      <c r="WIJ506" s="259"/>
      <c r="WIK506" s="259"/>
      <c r="WIL506" s="259"/>
      <c r="WIM506" s="259"/>
      <c r="WIN506" s="259"/>
      <c r="WIO506" s="259"/>
      <c r="WIP506" s="259"/>
      <c r="WIQ506" s="259"/>
      <c r="WIR506" s="259"/>
      <c r="WIS506" s="259"/>
      <c r="WIT506" s="259"/>
      <c r="WIU506" s="259"/>
      <c r="WIV506" s="259"/>
      <c r="WIW506" s="259"/>
      <c r="WIX506" s="259"/>
      <c r="WIY506" s="259"/>
      <c r="WIZ506" s="259"/>
      <c r="WJA506" s="259"/>
      <c r="WJB506" s="259"/>
      <c r="WJC506" s="259"/>
      <c r="WJD506" s="259"/>
      <c r="WJE506" s="259"/>
      <c r="WJF506" s="259"/>
      <c r="WJG506" s="259"/>
      <c r="WJH506" s="259"/>
      <c r="WJI506" s="259"/>
      <c r="WJJ506" s="259"/>
      <c r="WJK506" s="259"/>
      <c r="WJL506" s="259"/>
      <c r="WJM506" s="259"/>
      <c r="WJN506" s="259"/>
      <c r="WJO506" s="259"/>
      <c r="WJP506" s="259"/>
      <c r="WJQ506" s="259"/>
      <c r="WJR506" s="259"/>
      <c r="WJS506" s="259"/>
      <c r="WJT506" s="259"/>
      <c r="WJU506" s="259"/>
      <c r="WJV506" s="259"/>
      <c r="WJW506" s="259"/>
      <c r="WJX506" s="259"/>
      <c r="WJY506" s="259"/>
      <c r="WJZ506" s="259"/>
      <c r="WKA506" s="259"/>
      <c r="WKB506" s="259"/>
      <c r="WKC506" s="259"/>
      <c r="WKD506" s="259"/>
      <c r="WKE506" s="259"/>
      <c r="WKF506" s="259"/>
      <c r="WKG506" s="259"/>
      <c r="WKH506" s="259"/>
      <c r="WKI506" s="259"/>
      <c r="WKJ506" s="259"/>
      <c r="WKK506" s="259"/>
      <c r="WKL506" s="259"/>
      <c r="WKM506" s="259"/>
      <c r="WKN506" s="259"/>
      <c r="WKO506" s="259"/>
      <c r="WKP506" s="259"/>
      <c r="WKQ506" s="259"/>
      <c r="WKR506" s="259"/>
      <c r="WKS506" s="259"/>
      <c r="WKT506" s="259"/>
      <c r="WKU506" s="259"/>
      <c r="WKV506" s="259"/>
      <c r="WKW506" s="259"/>
      <c r="WKX506" s="259"/>
      <c r="WKY506" s="259"/>
      <c r="WKZ506" s="259"/>
      <c r="WLA506" s="259"/>
      <c r="WLB506" s="259"/>
      <c r="WLC506" s="259"/>
      <c r="WLD506" s="259"/>
      <c r="WLE506" s="259"/>
      <c r="WLF506" s="259"/>
      <c r="WLG506" s="259"/>
      <c r="WLH506" s="259"/>
      <c r="WLI506" s="259"/>
      <c r="WLJ506" s="259"/>
      <c r="WLK506" s="259"/>
      <c r="WLL506" s="259"/>
      <c r="WLM506" s="259"/>
      <c r="WLN506" s="259"/>
      <c r="WLO506" s="259"/>
      <c r="WLP506" s="259"/>
      <c r="WLQ506" s="259"/>
      <c r="WLR506" s="259"/>
      <c r="WLS506" s="259"/>
      <c r="WLT506" s="259"/>
      <c r="WLU506" s="259"/>
      <c r="WLV506" s="259"/>
      <c r="WLW506" s="259"/>
      <c r="WLX506" s="259"/>
      <c r="WLY506" s="259"/>
      <c r="WLZ506" s="259"/>
      <c r="WMA506" s="259"/>
      <c r="WMB506" s="259"/>
      <c r="WMC506" s="259"/>
      <c r="WMD506" s="259"/>
      <c r="WME506" s="259"/>
      <c r="WMF506" s="259"/>
      <c r="WMG506" s="259"/>
      <c r="WMH506" s="259"/>
      <c r="WMI506" s="259"/>
      <c r="WMJ506" s="259"/>
      <c r="WMK506" s="259"/>
      <c r="WML506" s="259"/>
      <c r="WMM506" s="259"/>
      <c r="WMN506" s="259"/>
      <c r="WMO506" s="259"/>
      <c r="WMP506" s="259"/>
      <c r="WMQ506" s="259"/>
      <c r="WMR506" s="259"/>
      <c r="WMS506" s="259"/>
      <c r="WMT506" s="259"/>
      <c r="WMU506" s="259"/>
      <c r="WMV506" s="259"/>
      <c r="WMW506" s="259"/>
      <c r="WMX506" s="259"/>
      <c r="WMY506" s="259"/>
      <c r="WMZ506" s="259"/>
      <c r="WNA506" s="259"/>
      <c r="WNB506" s="259"/>
      <c r="WNC506" s="259"/>
      <c r="WND506" s="259"/>
      <c r="WNE506" s="259"/>
      <c r="WNF506" s="259"/>
      <c r="WNG506" s="259"/>
      <c r="WNH506" s="259"/>
      <c r="WNI506" s="259"/>
      <c r="WNJ506" s="259"/>
      <c r="WNK506" s="259"/>
      <c r="WNL506" s="259"/>
      <c r="WNM506" s="259"/>
      <c r="WNN506" s="259"/>
      <c r="WNO506" s="259"/>
      <c r="WNP506" s="259"/>
      <c r="WNQ506" s="259"/>
      <c r="WNR506" s="259"/>
      <c r="WNS506" s="259"/>
      <c r="WNT506" s="259"/>
      <c r="WNU506" s="259"/>
      <c r="WNV506" s="259"/>
      <c r="WNW506" s="259"/>
      <c r="WNX506" s="259"/>
      <c r="WNY506" s="259"/>
      <c r="WNZ506" s="259"/>
      <c r="WOA506" s="259"/>
      <c r="WOB506" s="259"/>
      <c r="WOC506" s="259"/>
      <c r="WOD506" s="259"/>
      <c r="WOE506" s="259"/>
      <c r="WOF506" s="259"/>
      <c r="WOG506" s="259"/>
      <c r="WOH506" s="259"/>
      <c r="WOI506" s="259"/>
      <c r="WOJ506" s="259"/>
      <c r="WOK506" s="259"/>
      <c r="WOL506" s="259"/>
      <c r="WOM506" s="259"/>
      <c r="WON506" s="259"/>
      <c r="WOO506" s="259"/>
      <c r="WOP506" s="259"/>
      <c r="WOQ506" s="259"/>
      <c r="WOR506" s="259"/>
      <c r="WOS506" s="259"/>
      <c r="WOT506" s="259"/>
      <c r="WOU506" s="259"/>
      <c r="WOV506" s="259"/>
      <c r="WOW506" s="259"/>
      <c r="WOX506" s="259"/>
      <c r="WOY506" s="259"/>
      <c r="WOZ506" s="259"/>
      <c r="WPA506" s="259"/>
      <c r="WPB506" s="259"/>
      <c r="WPC506" s="259"/>
      <c r="WPD506" s="259"/>
      <c r="WPE506" s="259"/>
      <c r="WPF506" s="259"/>
      <c r="WPG506" s="259"/>
      <c r="WPH506" s="259"/>
      <c r="WPI506" s="259"/>
      <c r="WPJ506" s="259"/>
      <c r="WPK506" s="259"/>
      <c r="WPL506" s="259"/>
      <c r="WPM506" s="259"/>
      <c r="WPN506" s="259"/>
      <c r="WPO506" s="259"/>
      <c r="WPP506" s="259"/>
      <c r="WPQ506" s="259"/>
      <c r="WPR506" s="259"/>
      <c r="WPS506" s="259"/>
      <c r="WPT506" s="259"/>
      <c r="WPU506" s="259"/>
      <c r="WPV506" s="259"/>
      <c r="WPW506" s="259"/>
      <c r="WPX506" s="259"/>
      <c r="WPY506" s="259"/>
      <c r="WPZ506" s="259"/>
      <c r="WQA506" s="259"/>
      <c r="WQB506" s="259"/>
      <c r="WQC506" s="259"/>
      <c r="WQD506" s="259"/>
      <c r="WQE506" s="259"/>
      <c r="WQF506" s="259"/>
      <c r="WQG506" s="259"/>
      <c r="WQH506" s="259"/>
      <c r="WQI506" s="259"/>
      <c r="WQJ506" s="259"/>
      <c r="WQK506" s="259"/>
      <c r="WQL506" s="259"/>
      <c r="WQM506" s="259"/>
      <c r="WQN506" s="259"/>
      <c r="WQO506" s="259"/>
      <c r="WQP506" s="259"/>
      <c r="WQQ506" s="259"/>
      <c r="WQR506" s="259"/>
      <c r="WQS506" s="259"/>
      <c r="WQT506" s="259"/>
      <c r="WQU506" s="259"/>
      <c r="WQV506" s="259"/>
      <c r="WQW506" s="259"/>
      <c r="WQX506" s="259"/>
      <c r="WQY506" s="259"/>
      <c r="WQZ506" s="259"/>
      <c r="WRA506" s="259"/>
      <c r="WRB506" s="259"/>
      <c r="WRC506" s="259"/>
      <c r="WRD506" s="259"/>
      <c r="WRE506" s="259"/>
      <c r="WRF506" s="259"/>
      <c r="WRG506" s="259"/>
      <c r="WRH506" s="259"/>
      <c r="WRI506" s="259"/>
      <c r="WRJ506" s="259"/>
      <c r="WRK506" s="259"/>
      <c r="WRL506" s="259"/>
      <c r="WRM506" s="259"/>
      <c r="WRN506" s="259"/>
      <c r="WRO506" s="259"/>
      <c r="WRP506" s="259"/>
      <c r="WRQ506" s="259"/>
      <c r="WRR506" s="259"/>
      <c r="WRS506" s="259"/>
      <c r="WRT506" s="259"/>
      <c r="WRU506" s="259"/>
      <c r="WRV506" s="259"/>
      <c r="WRW506" s="259"/>
      <c r="WRX506" s="259"/>
      <c r="WRY506" s="259"/>
      <c r="WRZ506" s="259"/>
      <c r="WSA506" s="259"/>
      <c r="WSB506" s="259"/>
      <c r="WSC506" s="259"/>
      <c r="WSD506" s="259"/>
      <c r="WSE506" s="259"/>
      <c r="WSF506" s="259"/>
      <c r="WSG506" s="259"/>
      <c r="WSH506" s="259"/>
      <c r="WSI506" s="259"/>
      <c r="WSJ506" s="259"/>
      <c r="WSK506" s="259"/>
      <c r="WSL506" s="259"/>
      <c r="WSM506" s="259"/>
      <c r="WSN506" s="259"/>
      <c r="WSO506" s="259"/>
      <c r="WSP506" s="259"/>
      <c r="WSQ506" s="259"/>
      <c r="WSR506" s="259"/>
      <c r="WSS506" s="259"/>
      <c r="WST506" s="259"/>
      <c r="WSU506" s="259"/>
      <c r="WSV506" s="259"/>
      <c r="WSW506" s="259"/>
      <c r="WSX506" s="259"/>
      <c r="WSY506" s="259"/>
      <c r="WSZ506" s="259"/>
      <c r="WTA506" s="259"/>
      <c r="WTB506" s="259"/>
      <c r="WTC506" s="259"/>
      <c r="WTD506" s="259"/>
      <c r="WTE506" s="259"/>
      <c r="WTF506" s="259"/>
      <c r="WTG506" s="259"/>
      <c r="WTH506" s="259"/>
      <c r="WTI506" s="259"/>
      <c r="WTJ506" s="259"/>
      <c r="WTK506" s="259"/>
      <c r="WTL506" s="259"/>
      <c r="WTM506" s="259"/>
      <c r="WTN506" s="259"/>
      <c r="WTO506" s="259"/>
      <c r="WTP506" s="259"/>
      <c r="WTQ506" s="259"/>
      <c r="WTR506" s="259"/>
      <c r="WTS506" s="259"/>
      <c r="WTT506" s="259"/>
      <c r="WTU506" s="259"/>
      <c r="WTV506" s="259"/>
      <c r="WTW506" s="259"/>
      <c r="WTX506" s="259"/>
      <c r="WTY506" s="259"/>
      <c r="WTZ506" s="259"/>
      <c r="WUA506" s="259"/>
      <c r="WUB506" s="259"/>
      <c r="WUC506" s="259"/>
      <c r="WUD506" s="259"/>
      <c r="WUE506" s="259"/>
      <c r="WUF506" s="259"/>
      <c r="WUG506" s="259"/>
      <c r="WUH506" s="259"/>
      <c r="WUI506" s="259"/>
      <c r="WUJ506" s="259"/>
      <c r="WUK506" s="259"/>
      <c r="WUL506" s="259"/>
      <c r="WUM506" s="259"/>
      <c r="WUN506" s="259"/>
      <c r="WUO506" s="259"/>
      <c r="WUP506" s="259"/>
      <c r="WUQ506" s="259"/>
      <c r="WUR506" s="259"/>
      <c r="WUS506" s="259"/>
      <c r="WUT506" s="259"/>
      <c r="WUU506" s="259"/>
      <c r="WUV506" s="259"/>
      <c r="WUW506" s="259"/>
      <c r="WUX506" s="259"/>
      <c r="WUY506" s="259"/>
      <c r="WUZ506" s="259"/>
      <c r="WVA506" s="259"/>
      <c r="WVB506" s="259"/>
      <c r="WVC506" s="259"/>
      <c r="WVD506" s="259"/>
      <c r="WVE506" s="259"/>
      <c r="WVF506" s="259"/>
      <c r="WVG506" s="259"/>
      <c r="WVH506" s="259"/>
      <c r="WVI506" s="259"/>
      <c r="WVJ506" s="259"/>
      <c r="WVK506" s="259"/>
      <c r="WVL506" s="259"/>
      <c r="WVM506" s="259"/>
      <c r="WVN506" s="259"/>
      <c r="WVO506" s="259"/>
      <c r="WVP506" s="259"/>
      <c r="WVQ506" s="259"/>
      <c r="WVR506" s="259"/>
      <c r="WVS506" s="259"/>
      <c r="WVT506" s="259"/>
      <c r="WVU506" s="259"/>
      <c r="WVV506" s="259"/>
      <c r="WVW506" s="259"/>
      <c r="WVX506" s="259"/>
      <c r="WVY506" s="259"/>
      <c r="WVZ506" s="259"/>
      <c r="WWA506" s="259"/>
      <c r="WWB506" s="259"/>
      <c r="WWC506" s="259"/>
      <c r="WWD506" s="259"/>
      <c r="WWE506" s="259"/>
      <c r="WWF506" s="259"/>
      <c r="WWG506" s="259"/>
      <c r="WWH506" s="259"/>
      <c r="WWI506" s="259"/>
      <c r="WWJ506" s="259"/>
      <c r="WWK506" s="259"/>
      <c r="WWL506" s="259"/>
      <c r="WWM506" s="259"/>
      <c r="WWN506" s="259"/>
      <c r="WWO506" s="259"/>
      <c r="WWP506" s="259"/>
      <c r="WWQ506" s="259"/>
      <c r="WWR506" s="259"/>
      <c r="WWS506" s="259"/>
      <c r="WWT506" s="259"/>
      <c r="WWU506" s="259"/>
      <c r="WWV506" s="259"/>
      <c r="WWW506" s="259"/>
      <c r="WWX506" s="259"/>
      <c r="WWY506" s="259"/>
      <c r="WWZ506" s="259"/>
      <c r="WXA506" s="259"/>
      <c r="WXB506" s="259"/>
      <c r="WXC506" s="259"/>
      <c r="WXD506" s="259"/>
      <c r="WXE506" s="259"/>
      <c r="WXF506" s="259"/>
      <c r="WXG506" s="259"/>
      <c r="WXH506" s="259"/>
      <c r="WXI506" s="259"/>
      <c r="WXJ506" s="259"/>
      <c r="WXK506" s="259"/>
      <c r="WXL506" s="259"/>
      <c r="WXM506" s="259"/>
      <c r="WXN506" s="259"/>
      <c r="WXO506" s="259"/>
      <c r="WXP506" s="259"/>
      <c r="WXQ506" s="259"/>
      <c r="WXR506" s="259"/>
      <c r="WXS506" s="259"/>
      <c r="WXT506" s="259"/>
      <c r="WXU506" s="259"/>
      <c r="WXV506" s="259"/>
      <c r="WXW506" s="259"/>
      <c r="WXX506" s="259"/>
      <c r="WXY506" s="259"/>
      <c r="WXZ506" s="259"/>
      <c r="WYA506" s="259"/>
      <c r="WYB506" s="259"/>
      <c r="WYC506" s="259"/>
      <c r="WYD506" s="259"/>
      <c r="WYE506" s="259"/>
      <c r="WYF506" s="259"/>
      <c r="WYG506" s="259"/>
      <c r="WYH506" s="259"/>
      <c r="WYI506" s="259"/>
      <c r="WYJ506" s="259"/>
      <c r="WYK506" s="259"/>
      <c r="WYL506" s="259"/>
      <c r="WYM506" s="259"/>
      <c r="WYN506" s="259"/>
      <c r="WYO506" s="259"/>
      <c r="WYP506" s="259"/>
      <c r="WYQ506" s="259"/>
      <c r="WYR506" s="259"/>
      <c r="WYS506" s="259"/>
      <c r="WYT506" s="259"/>
      <c r="WYU506" s="259"/>
      <c r="WYV506" s="259"/>
      <c r="WYW506" s="259"/>
      <c r="WYX506" s="259"/>
      <c r="WYY506" s="259"/>
      <c r="WYZ506" s="259"/>
      <c r="WZA506" s="259"/>
      <c r="WZB506" s="259"/>
      <c r="WZC506" s="259"/>
      <c r="WZD506" s="259"/>
      <c r="WZE506" s="259"/>
      <c r="WZF506" s="259"/>
      <c r="WZG506" s="259"/>
      <c r="WZH506" s="259"/>
      <c r="WZI506" s="259"/>
      <c r="WZJ506" s="259"/>
      <c r="WZK506" s="259"/>
      <c r="WZL506" s="259"/>
      <c r="WZM506" s="259"/>
      <c r="WZN506" s="259"/>
      <c r="WZO506" s="259"/>
      <c r="WZP506" s="259"/>
      <c r="WZQ506" s="259"/>
      <c r="WZR506" s="259"/>
      <c r="WZS506" s="259"/>
      <c r="WZT506" s="259"/>
      <c r="WZU506" s="259"/>
      <c r="WZV506" s="259"/>
      <c r="WZW506" s="259"/>
      <c r="WZX506" s="259"/>
      <c r="WZY506" s="259"/>
      <c r="WZZ506" s="259"/>
      <c r="XAA506" s="259"/>
      <c r="XAB506" s="259"/>
      <c r="XAC506" s="259"/>
      <c r="XAD506" s="259"/>
      <c r="XAE506" s="259"/>
      <c r="XAF506" s="259"/>
      <c r="XAG506" s="259"/>
      <c r="XAH506" s="259"/>
      <c r="XAI506" s="259"/>
      <c r="XAJ506" s="259"/>
      <c r="XAK506" s="259"/>
      <c r="XAL506" s="259"/>
      <c r="XAM506" s="259"/>
      <c r="XAN506" s="259"/>
      <c r="XAO506" s="259"/>
      <c r="XAP506" s="259"/>
      <c r="XAQ506" s="259"/>
      <c r="XAR506" s="259"/>
      <c r="XAS506" s="259"/>
      <c r="XAT506" s="259"/>
      <c r="XAU506" s="259"/>
      <c r="XAV506" s="259"/>
      <c r="XAW506" s="259"/>
      <c r="XAX506" s="259"/>
      <c r="XAY506" s="259"/>
      <c r="XAZ506" s="259"/>
      <c r="XBA506" s="259"/>
      <c r="XBB506" s="259"/>
      <c r="XBC506" s="259"/>
      <c r="XBD506" s="259"/>
      <c r="XBE506" s="259"/>
      <c r="XBF506" s="259"/>
      <c r="XBG506" s="259"/>
      <c r="XBH506" s="259"/>
      <c r="XBI506" s="259"/>
      <c r="XBJ506" s="259"/>
      <c r="XBK506" s="259"/>
      <c r="XBL506" s="259"/>
      <c r="XBM506" s="259"/>
      <c r="XBN506" s="259"/>
      <c r="XBO506" s="259"/>
      <c r="XBP506" s="259"/>
      <c r="XBQ506" s="259"/>
      <c r="XBR506" s="259"/>
      <c r="XBS506" s="259"/>
      <c r="XBT506" s="259"/>
      <c r="XBU506" s="259"/>
      <c r="XBV506" s="259"/>
      <c r="XBW506" s="259"/>
      <c r="XBX506" s="259"/>
      <c r="XBY506" s="259"/>
      <c r="XBZ506" s="259"/>
      <c r="XCA506" s="259"/>
      <c r="XCB506" s="259"/>
      <c r="XCC506" s="259"/>
      <c r="XCD506" s="259"/>
      <c r="XCE506" s="259"/>
      <c r="XCF506" s="259"/>
      <c r="XCG506" s="259"/>
      <c r="XCH506" s="259"/>
      <c r="XCI506" s="259"/>
      <c r="XCJ506" s="259"/>
      <c r="XCK506" s="259"/>
      <c r="XCL506" s="259"/>
      <c r="XCM506" s="259"/>
      <c r="XCN506" s="259"/>
      <c r="XCO506" s="259"/>
      <c r="XCP506" s="259"/>
      <c r="XCQ506" s="259"/>
      <c r="XCR506" s="259"/>
      <c r="XCS506" s="259"/>
      <c r="XCT506" s="259"/>
      <c r="XCU506" s="259"/>
      <c r="XCV506" s="259"/>
      <c r="XCW506" s="259"/>
      <c r="XCX506" s="259"/>
      <c r="XCY506" s="259"/>
      <c r="XCZ506" s="259"/>
      <c r="XDA506" s="259"/>
      <c r="XDB506" s="259"/>
      <c r="XDC506" s="259"/>
      <c r="XDD506" s="259"/>
      <c r="XDE506" s="259"/>
      <c r="XDF506" s="259"/>
      <c r="XDG506" s="259"/>
      <c r="XDH506" s="259"/>
      <c r="XDI506" s="259"/>
      <c r="XDJ506" s="259"/>
      <c r="XDK506" s="259"/>
      <c r="XDL506" s="259"/>
      <c r="XDM506" s="259"/>
      <c r="XDN506" s="259"/>
      <c r="XDO506" s="259"/>
      <c r="XDP506" s="259"/>
      <c r="XDQ506" s="259"/>
      <c r="XDR506" s="259"/>
      <c r="XDS506" s="259"/>
      <c r="XDT506" s="259"/>
      <c r="XDU506" s="259"/>
      <c r="XDV506" s="259"/>
      <c r="XDW506" s="259"/>
      <c r="XDX506" s="259"/>
      <c r="XDY506" s="259"/>
      <c r="XDZ506" s="259"/>
      <c r="XEA506" s="259"/>
      <c r="XEB506" s="259"/>
      <c r="XEC506" s="259"/>
      <c r="XED506" s="259"/>
      <c r="XEE506" s="259"/>
      <c r="XEF506" s="259"/>
      <c r="XEG506" s="259"/>
      <c r="XEH506" s="259"/>
      <c r="XEI506" s="259"/>
      <c r="XEJ506" s="259"/>
      <c r="XEK506" s="259"/>
      <c r="XEL506" s="259"/>
      <c r="XEM506" s="259"/>
      <c r="XEN506" s="259"/>
      <c r="XEO506" s="259"/>
      <c r="XEP506" s="259"/>
      <c r="XEQ506" s="259"/>
      <c r="XER506" s="259"/>
      <c r="XES506" s="259"/>
      <c r="XET506" s="259"/>
      <c r="XEU506" s="259"/>
      <c r="XEV506" s="259"/>
      <c r="XEW506" s="259"/>
    </row>
    <row r="507" spans="1:16377" customFormat="1" ht="42.75" x14ac:dyDescent="0.25">
      <c r="A507" s="334">
        <v>93</v>
      </c>
      <c r="B507" s="317" t="s">
        <v>845</v>
      </c>
      <c r="C507" s="317" t="s">
        <v>846</v>
      </c>
      <c r="D507" s="317" t="s">
        <v>5105</v>
      </c>
      <c r="E507" s="317" t="s">
        <v>4671</v>
      </c>
      <c r="F507" s="318" t="s">
        <v>135</v>
      </c>
      <c r="G507" s="317" t="s">
        <v>63</v>
      </c>
      <c r="H507" s="676">
        <v>1</v>
      </c>
      <c r="I507" s="317" t="s">
        <v>355</v>
      </c>
      <c r="J507" s="317" t="s">
        <v>5145</v>
      </c>
      <c r="K507" s="344">
        <v>1741000</v>
      </c>
      <c r="L507" s="326" t="s">
        <v>2487</v>
      </c>
      <c r="M507" s="326" t="s">
        <v>2491</v>
      </c>
      <c r="N507" s="317" t="s">
        <v>22</v>
      </c>
      <c r="O507" s="317" t="s">
        <v>171</v>
      </c>
      <c r="P507" s="321" t="s">
        <v>4672</v>
      </c>
      <c r="Q507" s="317" t="s">
        <v>4673</v>
      </c>
      <c r="R507">
        <v>1</v>
      </c>
      <c r="S507" t="s">
        <v>25</v>
      </c>
    </row>
    <row r="508" spans="1:16377" s="288" customFormat="1" ht="28.5" x14ac:dyDescent="0.25">
      <c r="A508" s="789">
        <v>94</v>
      </c>
      <c r="B508" s="317" t="s">
        <v>830</v>
      </c>
      <c r="C508" s="317" t="s">
        <v>2782</v>
      </c>
      <c r="D508" s="317" t="s">
        <v>5144</v>
      </c>
      <c r="E508" s="317" t="s">
        <v>4996</v>
      </c>
      <c r="F508" s="317">
        <v>839</v>
      </c>
      <c r="G508" s="317" t="s">
        <v>17</v>
      </c>
      <c r="H508" s="549">
        <v>6759.143</v>
      </c>
      <c r="I508" s="317" t="s">
        <v>4979</v>
      </c>
      <c r="J508" s="317" t="s">
        <v>4788</v>
      </c>
      <c r="K508" s="344">
        <v>570579.97</v>
      </c>
      <c r="L508" s="317" t="s">
        <v>2491</v>
      </c>
      <c r="M508" s="317" t="s">
        <v>21</v>
      </c>
      <c r="N508" s="317" t="s">
        <v>22</v>
      </c>
      <c r="O508" s="317" t="s">
        <v>23</v>
      </c>
      <c r="P508" s="792">
        <v>6230</v>
      </c>
      <c r="Q508" s="317" t="s">
        <v>4192</v>
      </c>
      <c r="R508" s="288">
        <v>1</v>
      </c>
    </row>
    <row r="509" spans="1:16377" s="288" customFormat="1" ht="30" x14ac:dyDescent="0.25">
      <c r="A509" s="790"/>
      <c r="B509" s="322"/>
      <c r="C509" s="322"/>
      <c r="D509" s="322" t="s">
        <v>4997</v>
      </c>
      <c r="E509" s="322" t="s">
        <v>2785</v>
      </c>
      <c r="F509" s="322">
        <v>796</v>
      </c>
      <c r="G509" s="322" t="s">
        <v>17</v>
      </c>
      <c r="H509" s="620">
        <v>3</v>
      </c>
      <c r="I509" s="322" t="s">
        <v>5028</v>
      </c>
      <c r="J509" s="322" t="s">
        <v>2789</v>
      </c>
      <c r="K509" s="345">
        <v>117</v>
      </c>
      <c r="L509" s="322"/>
      <c r="M509" s="322"/>
      <c r="N509" s="322"/>
      <c r="O509" s="322"/>
      <c r="P509" s="793"/>
      <c r="Q509" s="322"/>
      <c r="R509" s="288">
        <v>2</v>
      </c>
    </row>
    <row r="510" spans="1:16377" s="288" customFormat="1" ht="30" x14ac:dyDescent="0.25">
      <c r="A510" s="790"/>
      <c r="B510" s="322"/>
      <c r="C510" s="322"/>
      <c r="D510" s="322" t="s">
        <v>1479</v>
      </c>
      <c r="E510" s="322" t="s">
        <v>2785</v>
      </c>
      <c r="F510" s="322">
        <v>796</v>
      </c>
      <c r="G510" s="322" t="s">
        <v>17</v>
      </c>
      <c r="H510" s="620">
        <v>20</v>
      </c>
      <c r="I510" s="322" t="s">
        <v>5028</v>
      </c>
      <c r="J510" s="322" t="s">
        <v>2789</v>
      </c>
      <c r="K510" s="345">
        <v>979</v>
      </c>
      <c r="L510" s="322"/>
      <c r="M510" s="322"/>
      <c r="N510" s="322"/>
      <c r="O510" s="322"/>
      <c r="P510" s="793"/>
      <c r="Q510" s="322"/>
      <c r="R510" s="288">
        <v>2</v>
      </c>
    </row>
    <row r="511" spans="1:16377" s="288" customFormat="1" ht="30" x14ac:dyDescent="0.25">
      <c r="A511" s="790"/>
      <c r="B511" s="322"/>
      <c r="C511" s="322"/>
      <c r="D511" s="322" t="s">
        <v>1480</v>
      </c>
      <c r="E511" s="322" t="s">
        <v>2785</v>
      </c>
      <c r="F511" s="322">
        <v>796</v>
      </c>
      <c r="G511" s="322" t="s">
        <v>17</v>
      </c>
      <c r="H511" s="620">
        <v>6</v>
      </c>
      <c r="I511" s="322" t="s">
        <v>5028</v>
      </c>
      <c r="J511" s="322" t="s">
        <v>2787</v>
      </c>
      <c r="K511" s="345">
        <v>225.06</v>
      </c>
      <c r="L511" s="322"/>
      <c r="M511" s="322"/>
      <c r="N511" s="322"/>
      <c r="O511" s="322"/>
      <c r="P511" s="793"/>
      <c r="Q511" s="322"/>
      <c r="R511" s="288">
        <v>2</v>
      </c>
    </row>
    <row r="512" spans="1:16377" s="288" customFormat="1" ht="30" x14ac:dyDescent="0.25">
      <c r="A512" s="790"/>
      <c r="B512" s="322"/>
      <c r="C512" s="322"/>
      <c r="D512" s="322" t="s">
        <v>4998</v>
      </c>
      <c r="E512" s="322" t="s">
        <v>2785</v>
      </c>
      <c r="F512" s="322">
        <v>796</v>
      </c>
      <c r="G512" s="322" t="s">
        <v>17</v>
      </c>
      <c r="H512" s="620">
        <v>2</v>
      </c>
      <c r="I512" s="322" t="s">
        <v>5028</v>
      </c>
      <c r="J512" s="322" t="s">
        <v>2789</v>
      </c>
      <c r="K512" s="345">
        <v>202</v>
      </c>
      <c r="L512" s="322"/>
      <c r="M512" s="322"/>
      <c r="N512" s="322"/>
      <c r="O512" s="322"/>
      <c r="P512" s="793"/>
      <c r="Q512" s="322"/>
      <c r="R512" s="288">
        <v>2</v>
      </c>
    </row>
    <row r="513" spans="1:18" s="288" customFormat="1" ht="30" x14ac:dyDescent="0.25">
      <c r="A513" s="790"/>
      <c r="B513" s="322"/>
      <c r="C513" s="322"/>
      <c r="D513" s="322" t="s">
        <v>4999</v>
      </c>
      <c r="E513" s="322" t="s">
        <v>2785</v>
      </c>
      <c r="F513" s="322">
        <v>796</v>
      </c>
      <c r="G513" s="322" t="s">
        <v>17</v>
      </c>
      <c r="H513" s="620">
        <v>1</v>
      </c>
      <c r="I513" s="322" t="s">
        <v>5028</v>
      </c>
      <c r="J513" s="322" t="s">
        <v>2789</v>
      </c>
      <c r="K513" s="345">
        <v>51</v>
      </c>
      <c r="L513" s="322"/>
      <c r="M513" s="322"/>
      <c r="N513" s="322"/>
      <c r="O513" s="322"/>
      <c r="P513" s="793"/>
      <c r="Q513" s="322"/>
      <c r="R513" s="288">
        <v>2</v>
      </c>
    </row>
    <row r="514" spans="1:18" s="288" customFormat="1" ht="30" x14ac:dyDescent="0.25">
      <c r="A514" s="790"/>
      <c r="B514" s="322"/>
      <c r="C514" s="322"/>
      <c r="D514" s="322" t="s">
        <v>4833</v>
      </c>
      <c r="E514" s="322" t="s">
        <v>5000</v>
      </c>
      <c r="F514" s="322">
        <v>796</v>
      </c>
      <c r="G514" s="322" t="s">
        <v>17</v>
      </c>
      <c r="H514" s="620">
        <v>20</v>
      </c>
      <c r="I514" s="322" t="s">
        <v>5028</v>
      </c>
      <c r="J514" s="322" t="s">
        <v>2789</v>
      </c>
      <c r="K514" s="345">
        <v>5400</v>
      </c>
      <c r="L514" s="322"/>
      <c r="M514" s="322"/>
      <c r="N514" s="322"/>
      <c r="O514" s="322"/>
      <c r="P514" s="793"/>
      <c r="Q514" s="322"/>
      <c r="R514" s="288">
        <v>2</v>
      </c>
    </row>
    <row r="515" spans="1:18" s="288" customFormat="1" ht="45" x14ac:dyDescent="0.25">
      <c r="A515" s="790"/>
      <c r="B515" s="322"/>
      <c r="C515" s="322"/>
      <c r="D515" s="322" t="s">
        <v>5001</v>
      </c>
      <c r="E515" s="322" t="s">
        <v>5002</v>
      </c>
      <c r="F515" s="322">
        <v>796</v>
      </c>
      <c r="G515" s="322" t="s">
        <v>17</v>
      </c>
      <c r="H515" s="620">
        <v>60</v>
      </c>
      <c r="I515" s="322" t="s">
        <v>5028</v>
      </c>
      <c r="J515" s="322" t="s">
        <v>2789</v>
      </c>
      <c r="K515" s="345">
        <v>3000.6</v>
      </c>
      <c r="L515" s="322"/>
      <c r="M515" s="322"/>
      <c r="N515" s="322"/>
      <c r="O515" s="322"/>
      <c r="P515" s="793"/>
      <c r="Q515" s="322"/>
      <c r="R515" s="288">
        <v>2</v>
      </c>
    </row>
    <row r="516" spans="1:18" s="288" customFormat="1" x14ac:dyDescent="0.25">
      <c r="A516" s="790"/>
      <c r="B516" s="322"/>
      <c r="C516" s="322"/>
      <c r="D516" s="322" t="s">
        <v>5003</v>
      </c>
      <c r="E516" s="322"/>
      <c r="F516" s="322">
        <v>796</v>
      </c>
      <c r="G516" s="322" t="s">
        <v>17</v>
      </c>
      <c r="H516" s="620">
        <v>2</v>
      </c>
      <c r="I516" s="322" t="s">
        <v>5028</v>
      </c>
      <c r="J516" s="322" t="s">
        <v>2789</v>
      </c>
      <c r="K516" s="345">
        <v>200</v>
      </c>
      <c r="L516" s="322"/>
      <c r="M516" s="322"/>
      <c r="N516" s="322"/>
      <c r="O516" s="322"/>
      <c r="P516" s="793"/>
      <c r="Q516" s="322"/>
      <c r="R516" s="288">
        <v>2</v>
      </c>
    </row>
    <row r="517" spans="1:18" s="288" customFormat="1" ht="30" x14ac:dyDescent="0.25">
      <c r="A517" s="790"/>
      <c r="B517" s="322"/>
      <c r="C517" s="322"/>
      <c r="D517" s="322" t="s">
        <v>5003</v>
      </c>
      <c r="E517" s="322" t="s">
        <v>5004</v>
      </c>
      <c r="F517" s="322">
        <v>796</v>
      </c>
      <c r="G517" s="322" t="s">
        <v>17</v>
      </c>
      <c r="H517" s="620">
        <v>40</v>
      </c>
      <c r="I517" s="322" t="s">
        <v>5028</v>
      </c>
      <c r="J517" s="322" t="s">
        <v>2789</v>
      </c>
      <c r="K517" s="345">
        <v>4000</v>
      </c>
      <c r="L517" s="322"/>
      <c r="M517" s="322"/>
      <c r="N517" s="322"/>
      <c r="O517" s="322"/>
      <c r="P517" s="793"/>
      <c r="Q517" s="322"/>
      <c r="R517" s="288">
        <v>2</v>
      </c>
    </row>
    <row r="518" spans="1:18" s="288" customFormat="1" x14ac:dyDescent="0.25">
      <c r="A518" s="790"/>
      <c r="B518" s="322"/>
      <c r="C518" s="322"/>
      <c r="D518" s="322" t="s">
        <v>5003</v>
      </c>
      <c r="E518" s="322" t="s">
        <v>5005</v>
      </c>
      <c r="F518" s="322">
        <v>796</v>
      </c>
      <c r="G518" s="322" t="s">
        <v>17</v>
      </c>
      <c r="H518" s="620">
        <v>3</v>
      </c>
      <c r="I518" s="322" t="s">
        <v>5028</v>
      </c>
      <c r="J518" s="322" t="s">
        <v>2789</v>
      </c>
      <c r="K518" s="345">
        <v>300</v>
      </c>
      <c r="L518" s="322"/>
      <c r="M518" s="322"/>
      <c r="N518" s="322"/>
      <c r="O518" s="322"/>
      <c r="P518" s="793"/>
      <c r="Q518" s="322"/>
      <c r="R518" s="288">
        <v>2</v>
      </c>
    </row>
    <row r="519" spans="1:18" s="288" customFormat="1" ht="30" x14ac:dyDescent="0.25">
      <c r="A519" s="790"/>
      <c r="B519" s="322"/>
      <c r="C519" s="322"/>
      <c r="D519" s="322" t="s">
        <v>5003</v>
      </c>
      <c r="E519" s="322" t="s">
        <v>5006</v>
      </c>
      <c r="F519" s="322">
        <v>796</v>
      </c>
      <c r="G519" s="322" t="s">
        <v>17</v>
      </c>
      <c r="H519" s="620">
        <v>2</v>
      </c>
      <c r="I519" s="322" t="s">
        <v>5028</v>
      </c>
      <c r="J519" s="322" t="s">
        <v>2789</v>
      </c>
      <c r="K519" s="345">
        <v>200</v>
      </c>
      <c r="L519" s="322"/>
      <c r="M519" s="322"/>
      <c r="N519" s="322"/>
      <c r="O519" s="322"/>
      <c r="P519" s="793"/>
      <c r="Q519" s="322"/>
      <c r="R519" s="288">
        <v>2</v>
      </c>
    </row>
    <row r="520" spans="1:18" s="288" customFormat="1" ht="45" x14ac:dyDescent="0.25">
      <c r="A520" s="790"/>
      <c r="B520" s="322"/>
      <c r="C520" s="322"/>
      <c r="D520" s="322" t="s">
        <v>5007</v>
      </c>
      <c r="E520" s="322" t="s">
        <v>3336</v>
      </c>
      <c r="F520" s="322">
        <v>8</v>
      </c>
      <c r="G520" s="322" t="s">
        <v>425</v>
      </c>
      <c r="H520" s="620">
        <v>4.8000000000000001E-2</v>
      </c>
      <c r="I520" s="322" t="s">
        <v>5028</v>
      </c>
      <c r="J520" s="322" t="s">
        <v>2789</v>
      </c>
      <c r="K520" s="345">
        <v>5328</v>
      </c>
      <c r="L520" s="322"/>
      <c r="M520" s="322"/>
      <c r="N520" s="322"/>
      <c r="O520" s="322"/>
      <c r="P520" s="793"/>
      <c r="Q520" s="322"/>
      <c r="R520" s="288">
        <v>2</v>
      </c>
    </row>
    <row r="521" spans="1:18" s="288" customFormat="1" ht="30" x14ac:dyDescent="0.25">
      <c r="A521" s="790"/>
      <c r="B521" s="322"/>
      <c r="C521" s="322"/>
      <c r="D521" s="322" t="s">
        <v>3337</v>
      </c>
      <c r="E521" s="322" t="s">
        <v>3336</v>
      </c>
      <c r="F521" s="322">
        <v>6</v>
      </c>
      <c r="G521" s="322" t="s">
        <v>390</v>
      </c>
      <c r="H521" s="620">
        <v>30</v>
      </c>
      <c r="I521" s="322" t="s">
        <v>5028</v>
      </c>
      <c r="J521" s="322" t="s">
        <v>2789</v>
      </c>
      <c r="K521" s="345">
        <v>612.6</v>
      </c>
      <c r="L521" s="322"/>
      <c r="M521" s="322"/>
      <c r="N521" s="322"/>
      <c r="O521" s="322"/>
      <c r="P521" s="793"/>
      <c r="Q521" s="322"/>
      <c r="R521" s="288">
        <v>2</v>
      </c>
    </row>
    <row r="522" spans="1:18" s="288" customFormat="1" ht="180" x14ac:dyDescent="0.25">
      <c r="A522" s="790"/>
      <c r="B522" s="322"/>
      <c r="C522" s="322"/>
      <c r="D522" s="322" t="s">
        <v>5008</v>
      </c>
      <c r="E522" s="322" t="s">
        <v>3338</v>
      </c>
      <c r="F522" s="322">
        <v>6</v>
      </c>
      <c r="G522" s="322" t="s">
        <v>390</v>
      </c>
      <c r="H522" s="620">
        <v>100</v>
      </c>
      <c r="I522" s="322" t="s">
        <v>5028</v>
      </c>
      <c r="J522" s="322" t="s">
        <v>2787</v>
      </c>
      <c r="K522" s="345">
        <v>2607</v>
      </c>
      <c r="L522" s="322"/>
      <c r="M522" s="322"/>
      <c r="N522" s="322"/>
      <c r="O522" s="322"/>
      <c r="P522" s="793"/>
      <c r="Q522" s="322"/>
      <c r="R522" s="288">
        <v>2</v>
      </c>
    </row>
    <row r="523" spans="1:18" s="288" customFormat="1" ht="45" x14ac:dyDescent="0.25">
      <c r="A523" s="790"/>
      <c r="B523" s="322"/>
      <c r="C523" s="322"/>
      <c r="D523" s="322" t="s">
        <v>5009</v>
      </c>
      <c r="E523" s="322" t="s">
        <v>3336</v>
      </c>
      <c r="F523" s="322">
        <v>8</v>
      </c>
      <c r="G523" s="322" t="s">
        <v>425</v>
      </c>
      <c r="H523" s="620">
        <v>3.5000000000000003E-2</v>
      </c>
      <c r="I523" s="322" t="s">
        <v>5028</v>
      </c>
      <c r="J523" s="322" t="s">
        <v>2789</v>
      </c>
      <c r="K523" s="345">
        <v>12473.3</v>
      </c>
      <c r="L523" s="322"/>
      <c r="M523" s="322"/>
      <c r="N523" s="322"/>
      <c r="O523" s="322"/>
      <c r="P523" s="793"/>
      <c r="Q523" s="322"/>
      <c r="R523" s="288">
        <v>2</v>
      </c>
    </row>
    <row r="524" spans="1:18" s="288" customFormat="1" ht="45" x14ac:dyDescent="0.25">
      <c r="A524" s="790"/>
      <c r="B524" s="322"/>
      <c r="C524" s="322"/>
      <c r="D524" s="322" t="s">
        <v>3555</v>
      </c>
      <c r="E524" s="322" t="s">
        <v>3336</v>
      </c>
      <c r="F524" s="322">
        <v>8</v>
      </c>
      <c r="G524" s="322" t="s">
        <v>425</v>
      </c>
      <c r="H524" s="620">
        <v>0.01</v>
      </c>
      <c r="I524" s="322" t="s">
        <v>5028</v>
      </c>
      <c r="J524" s="322" t="s">
        <v>2789</v>
      </c>
      <c r="K524" s="345">
        <v>470</v>
      </c>
      <c r="L524" s="322"/>
      <c r="M524" s="322"/>
      <c r="N524" s="322"/>
      <c r="O524" s="322"/>
      <c r="P524" s="793"/>
      <c r="Q524" s="322"/>
      <c r="R524" s="288">
        <v>2</v>
      </c>
    </row>
    <row r="525" spans="1:18" s="288" customFormat="1" ht="30" x14ac:dyDescent="0.25">
      <c r="A525" s="790"/>
      <c r="B525" s="322"/>
      <c r="C525" s="322"/>
      <c r="D525" s="322" t="s">
        <v>5010</v>
      </c>
      <c r="E525" s="322" t="s">
        <v>3336</v>
      </c>
      <c r="F525" s="322">
        <v>6</v>
      </c>
      <c r="G525" s="322" t="s">
        <v>390</v>
      </c>
      <c r="H525" s="620">
        <v>210</v>
      </c>
      <c r="I525" s="322" t="s">
        <v>5028</v>
      </c>
      <c r="J525" s="322" t="s">
        <v>2789</v>
      </c>
      <c r="K525" s="345">
        <v>6388.2</v>
      </c>
      <c r="L525" s="322"/>
      <c r="M525" s="322"/>
      <c r="N525" s="322"/>
      <c r="O525" s="322"/>
      <c r="P525" s="793"/>
      <c r="Q525" s="322"/>
      <c r="R525" s="288">
        <v>2</v>
      </c>
    </row>
    <row r="526" spans="1:18" s="288" customFormat="1" ht="165" x14ac:dyDescent="0.25">
      <c r="A526" s="790"/>
      <c r="B526" s="322"/>
      <c r="C526" s="322"/>
      <c r="D526" s="322" t="s">
        <v>1452</v>
      </c>
      <c r="E526" s="322" t="s">
        <v>1444</v>
      </c>
      <c r="F526" s="322">
        <v>6</v>
      </c>
      <c r="G526" s="322" t="s">
        <v>390</v>
      </c>
      <c r="H526" s="620">
        <v>5000</v>
      </c>
      <c r="I526" s="322" t="s">
        <v>5028</v>
      </c>
      <c r="J526" s="322" t="s">
        <v>2789</v>
      </c>
      <c r="K526" s="345">
        <v>91450</v>
      </c>
      <c r="L526" s="322"/>
      <c r="M526" s="322"/>
      <c r="N526" s="322"/>
      <c r="O526" s="322"/>
      <c r="P526" s="793"/>
      <c r="Q526" s="322"/>
      <c r="R526" s="288">
        <v>2</v>
      </c>
    </row>
    <row r="527" spans="1:18" s="288" customFormat="1" ht="180" x14ac:dyDescent="0.25">
      <c r="A527" s="790"/>
      <c r="B527" s="322"/>
      <c r="C527" s="322"/>
      <c r="D527" s="322" t="s">
        <v>1459</v>
      </c>
      <c r="E527" s="322" t="s">
        <v>3343</v>
      </c>
      <c r="F527" s="322">
        <v>8</v>
      </c>
      <c r="G527" s="322" t="s">
        <v>425</v>
      </c>
      <c r="H527" s="620">
        <v>0.05</v>
      </c>
      <c r="I527" s="322" t="s">
        <v>5028</v>
      </c>
      <c r="J527" s="322" t="s">
        <v>2787</v>
      </c>
      <c r="K527" s="345">
        <v>1099.5</v>
      </c>
      <c r="L527" s="322"/>
      <c r="M527" s="322"/>
      <c r="N527" s="322"/>
      <c r="O527" s="322"/>
      <c r="P527" s="793"/>
      <c r="Q527" s="322"/>
      <c r="R527" s="288">
        <v>2</v>
      </c>
    </row>
    <row r="528" spans="1:18" s="288" customFormat="1" ht="30" x14ac:dyDescent="0.25">
      <c r="A528" s="790"/>
      <c r="B528" s="322"/>
      <c r="C528" s="322"/>
      <c r="D528" s="322" t="s">
        <v>1634</v>
      </c>
      <c r="E528" s="322" t="s">
        <v>2905</v>
      </c>
      <c r="F528" s="322">
        <v>839</v>
      </c>
      <c r="G528" s="322" t="s">
        <v>449</v>
      </c>
      <c r="H528" s="620">
        <v>1</v>
      </c>
      <c r="I528" s="322" t="s">
        <v>5028</v>
      </c>
      <c r="J528" s="322" t="s">
        <v>2787</v>
      </c>
      <c r="K528" s="345">
        <v>2600</v>
      </c>
      <c r="L528" s="322"/>
      <c r="M528" s="322"/>
      <c r="N528" s="322"/>
      <c r="O528" s="322"/>
      <c r="P528" s="793"/>
      <c r="Q528" s="322"/>
      <c r="R528" s="288">
        <v>2</v>
      </c>
    </row>
    <row r="529" spans="1:18" s="288" customFormat="1" x14ac:dyDescent="0.25">
      <c r="A529" s="790"/>
      <c r="B529" s="322"/>
      <c r="C529" s="322"/>
      <c r="D529" s="322" t="s">
        <v>5011</v>
      </c>
      <c r="E529" s="322" t="s">
        <v>5012</v>
      </c>
      <c r="F529" s="322">
        <v>796</v>
      </c>
      <c r="G529" s="322" t="s">
        <v>17</v>
      </c>
      <c r="H529" s="620">
        <v>20</v>
      </c>
      <c r="I529" s="322" t="s">
        <v>5028</v>
      </c>
      <c r="J529" s="322" t="s">
        <v>2789</v>
      </c>
      <c r="K529" s="345">
        <v>3800</v>
      </c>
      <c r="L529" s="322"/>
      <c r="M529" s="322"/>
      <c r="N529" s="322"/>
      <c r="O529" s="322"/>
      <c r="P529" s="793"/>
      <c r="Q529" s="322"/>
      <c r="R529" s="288">
        <v>2</v>
      </c>
    </row>
    <row r="530" spans="1:18" s="288" customFormat="1" ht="30" x14ac:dyDescent="0.25">
      <c r="A530" s="790"/>
      <c r="B530" s="322"/>
      <c r="C530" s="322"/>
      <c r="D530" s="322" t="s">
        <v>5013</v>
      </c>
      <c r="E530" s="322" t="s">
        <v>5014</v>
      </c>
      <c r="F530" s="322">
        <v>796</v>
      </c>
      <c r="G530" s="322" t="s">
        <v>17</v>
      </c>
      <c r="H530" s="620">
        <v>35</v>
      </c>
      <c r="I530" s="322" t="s">
        <v>5028</v>
      </c>
      <c r="J530" s="322" t="s">
        <v>2789</v>
      </c>
      <c r="K530" s="345">
        <v>17780</v>
      </c>
      <c r="L530" s="322"/>
      <c r="M530" s="322"/>
      <c r="N530" s="322"/>
      <c r="O530" s="322"/>
      <c r="P530" s="793"/>
      <c r="Q530" s="322"/>
      <c r="R530" s="288">
        <v>2</v>
      </c>
    </row>
    <row r="531" spans="1:18" s="288" customFormat="1" ht="180" x14ac:dyDescent="0.25">
      <c r="A531" s="790"/>
      <c r="B531" s="322"/>
      <c r="C531" s="322"/>
      <c r="D531" s="322" t="s">
        <v>5015</v>
      </c>
      <c r="E531" s="322" t="s">
        <v>5016</v>
      </c>
      <c r="F531" s="322">
        <v>796</v>
      </c>
      <c r="G531" s="322" t="s">
        <v>17</v>
      </c>
      <c r="H531" s="620">
        <v>240</v>
      </c>
      <c r="I531" s="322" t="s">
        <v>5028</v>
      </c>
      <c r="J531" s="322" t="s">
        <v>3254</v>
      </c>
      <c r="K531" s="345">
        <v>126720</v>
      </c>
      <c r="L531" s="322"/>
      <c r="M531" s="322"/>
      <c r="N531" s="322"/>
      <c r="O531" s="322"/>
      <c r="P531" s="793"/>
      <c r="Q531" s="322"/>
      <c r="R531" s="288">
        <v>2</v>
      </c>
    </row>
    <row r="532" spans="1:18" s="288" customFormat="1" x14ac:dyDescent="0.25">
      <c r="A532" s="790"/>
      <c r="B532" s="322"/>
      <c r="C532" s="322"/>
      <c r="D532" s="322" t="s">
        <v>5017</v>
      </c>
      <c r="E532" s="322" t="s">
        <v>3563</v>
      </c>
      <c r="F532" s="322">
        <v>6</v>
      </c>
      <c r="G532" s="322" t="s">
        <v>390</v>
      </c>
      <c r="H532" s="620">
        <v>24</v>
      </c>
      <c r="I532" s="322" t="s">
        <v>5028</v>
      </c>
      <c r="J532" s="322" t="s">
        <v>2789</v>
      </c>
      <c r="K532" s="345">
        <v>126.72</v>
      </c>
      <c r="L532" s="322"/>
      <c r="M532" s="322"/>
      <c r="N532" s="322"/>
      <c r="O532" s="322"/>
      <c r="P532" s="793"/>
      <c r="Q532" s="322"/>
      <c r="R532" s="288">
        <v>2</v>
      </c>
    </row>
    <row r="533" spans="1:18" s="288" customFormat="1" x14ac:dyDescent="0.25">
      <c r="A533" s="790"/>
      <c r="B533" s="322"/>
      <c r="C533" s="322"/>
      <c r="D533" s="322" t="s">
        <v>5018</v>
      </c>
      <c r="E533" s="322" t="s">
        <v>3563</v>
      </c>
      <c r="F533" s="322">
        <v>6</v>
      </c>
      <c r="G533" s="322" t="s">
        <v>390</v>
      </c>
      <c r="H533" s="620">
        <v>33</v>
      </c>
      <c r="I533" s="322" t="s">
        <v>5028</v>
      </c>
      <c r="J533" s="322" t="s">
        <v>2789</v>
      </c>
      <c r="K533" s="345">
        <v>281.49</v>
      </c>
      <c r="L533" s="322"/>
      <c r="M533" s="322"/>
      <c r="N533" s="322"/>
      <c r="O533" s="322"/>
      <c r="P533" s="793"/>
      <c r="Q533" s="322"/>
      <c r="R533" s="288">
        <v>2</v>
      </c>
    </row>
    <row r="534" spans="1:18" s="288" customFormat="1" x14ac:dyDescent="0.25">
      <c r="A534" s="790"/>
      <c r="B534" s="322"/>
      <c r="C534" s="322"/>
      <c r="D534" s="322" t="s">
        <v>3566</v>
      </c>
      <c r="E534" s="322" t="s">
        <v>3563</v>
      </c>
      <c r="F534" s="322">
        <v>6</v>
      </c>
      <c r="G534" s="322" t="s">
        <v>390</v>
      </c>
      <c r="H534" s="620">
        <v>182</v>
      </c>
      <c r="I534" s="322" t="s">
        <v>5028</v>
      </c>
      <c r="J534" s="322" t="s">
        <v>2789</v>
      </c>
      <c r="K534" s="345">
        <v>1572.48</v>
      </c>
      <c r="L534" s="322"/>
      <c r="M534" s="322"/>
      <c r="N534" s="322"/>
      <c r="O534" s="322"/>
      <c r="P534" s="793"/>
      <c r="Q534" s="322"/>
      <c r="R534" s="288">
        <v>2</v>
      </c>
    </row>
    <row r="535" spans="1:18" s="288" customFormat="1" x14ac:dyDescent="0.25">
      <c r="A535" s="790"/>
      <c r="B535" s="322"/>
      <c r="C535" s="322"/>
      <c r="D535" s="322" t="s">
        <v>5019</v>
      </c>
      <c r="E535" s="322" t="s">
        <v>3563</v>
      </c>
      <c r="F535" s="322">
        <v>6</v>
      </c>
      <c r="G535" s="322" t="s">
        <v>390</v>
      </c>
      <c r="H535" s="620">
        <v>3</v>
      </c>
      <c r="I535" s="322" t="s">
        <v>5028</v>
      </c>
      <c r="J535" s="322" t="s">
        <v>2789</v>
      </c>
      <c r="K535" s="345">
        <v>39.299999999999997</v>
      </c>
      <c r="L535" s="322"/>
      <c r="M535" s="322"/>
      <c r="N535" s="322"/>
      <c r="O535" s="322"/>
      <c r="P535" s="793"/>
      <c r="Q535" s="322"/>
      <c r="R535" s="288">
        <v>2</v>
      </c>
    </row>
    <row r="536" spans="1:18" s="288" customFormat="1" x14ac:dyDescent="0.25">
      <c r="A536" s="790"/>
      <c r="B536" s="322"/>
      <c r="C536" s="322"/>
      <c r="D536" s="322" t="s">
        <v>5020</v>
      </c>
      <c r="E536" s="322" t="s">
        <v>3563</v>
      </c>
      <c r="F536" s="322">
        <v>6</v>
      </c>
      <c r="G536" s="322" t="s">
        <v>390</v>
      </c>
      <c r="H536" s="620">
        <v>160</v>
      </c>
      <c r="I536" s="322" t="s">
        <v>5028</v>
      </c>
      <c r="J536" s="322" t="s">
        <v>2789</v>
      </c>
      <c r="K536" s="345">
        <v>10440</v>
      </c>
      <c r="L536" s="322"/>
      <c r="M536" s="322"/>
      <c r="N536" s="322"/>
      <c r="O536" s="322"/>
      <c r="P536" s="793"/>
      <c r="Q536" s="322"/>
      <c r="R536" s="288">
        <v>2</v>
      </c>
    </row>
    <row r="537" spans="1:18" s="288" customFormat="1" x14ac:dyDescent="0.25">
      <c r="A537" s="790"/>
      <c r="B537" s="322"/>
      <c r="C537" s="322"/>
      <c r="D537" s="322" t="s">
        <v>5021</v>
      </c>
      <c r="E537" s="322" t="s">
        <v>3563</v>
      </c>
      <c r="F537" s="322">
        <v>6</v>
      </c>
      <c r="G537" s="322" t="s">
        <v>390</v>
      </c>
      <c r="H537" s="620">
        <v>12</v>
      </c>
      <c r="I537" s="322" t="s">
        <v>5028</v>
      </c>
      <c r="J537" s="322" t="s">
        <v>2789</v>
      </c>
      <c r="K537" s="345">
        <v>2376.7199999999998</v>
      </c>
      <c r="L537" s="322"/>
      <c r="M537" s="322"/>
      <c r="N537" s="322"/>
      <c r="O537" s="322"/>
      <c r="P537" s="793"/>
      <c r="Q537" s="322"/>
      <c r="R537" s="288">
        <v>2</v>
      </c>
    </row>
    <row r="538" spans="1:18" s="288" customFormat="1" ht="30" x14ac:dyDescent="0.25">
      <c r="A538" s="790"/>
      <c r="B538" s="322"/>
      <c r="C538" s="322"/>
      <c r="D538" s="322" t="s">
        <v>1508</v>
      </c>
      <c r="E538" s="322" t="s">
        <v>153</v>
      </c>
      <c r="F538" s="322">
        <v>796</v>
      </c>
      <c r="G538" s="322" t="s">
        <v>17</v>
      </c>
      <c r="H538" s="620">
        <v>502</v>
      </c>
      <c r="I538" s="322" t="s">
        <v>5028</v>
      </c>
      <c r="J538" s="322" t="s">
        <v>3254</v>
      </c>
      <c r="K538" s="345">
        <v>28614</v>
      </c>
      <c r="L538" s="322"/>
      <c r="M538" s="322"/>
      <c r="N538" s="322"/>
      <c r="O538" s="322"/>
      <c r="P538" s="793"/>
      <c r="Q538" s="322"/>
      <c r="R538" s="288">
        <v>2</v>
      </c>
    </row>
    <row r="539" spans="1:18" s="288" customFormat="1" ht="30" x14ac:dyDescent="0.25">
      <c r="A539" s="790"/>
      <c r="B539" s="322"/>
      <c r="C539" s="322"/>
      <c r="D539" s="322" t="s">
        <v>5022</v>
      </c>
      <c r="E539" s="322" t="s">
        <v>5023</v>
      </c>
      <c r="F539" s="322">
        <v>796</v>
      </c>
      <c r="G539" s="322" t="s">
        <v>17</v>
      </c>
      <c r="H539" s="620">
        <v>22</v>
      </c>
      <c r="I539" s="322" t="s">
        <v>5028</v>
      </c>
      <c r="J539" s="322" t="s">
        <v>2789</v>
      </c>
      <c r="K539" s="345">
        <v>231000</v>
      </c>
      <c r="L539" s="322"/>
      <c r="M539" s="322"/>
      <c r="N539" s="322"/>
      <c r="O539" s="322"/>
      <c r="P539" s="793"/>
      <c r="Q539" s="322"/>
      <c r="R539" s="288">
        <v>2</v>
      </c>
    </row>
    <row r="540" spans="1:18" s="288" customFormat="1" ht="30" x14ac:dyDescent="0.25">
      <c r="A540" s="790"/>
      <c r="B540" s="322"/>
      <c r="C540" s="322"/>
      <c r="D540" s="322" t="s">
        <v>1592</v>
      </c>
      <c r="E540" s="322" t="s">
        <v>1593</v>
      </c>
      <c r="F540" s="322">
        <v>778</v>
      </c>
      <c r="G540" s="322" t="s">
        <v>401</v>
      </c>
      <c r="H540" s="620">
        <v>3</v>
      </c>
      <c r="I540" s="322" t="s">
        <v>5028</v>
      </c>
      <c r="J540" s="322" t="s">
        <v>2787</v>
      </c>
      <c r="K540" s="345">
        <v>300</v>
      </c>
      <c r="L540" s="322"/>
      <c r="M540" s="322"/>
      <c r="N540" s="322"/>
      <c r="O540" s="322"/>
      <c r="P540" s="793"/>
      <c r="Q540" s="322"/>
      <c r="R540" s="288">
        <v>2</v>
      </c>
    </row>
    <row r="541" spans="1:18" s="288" customFormat="1" ht="180" x14ac:dyDescent="0.25">
      <c r="A541" s="790"/>
      <c r="B541" s="322"/>
      <c r="C541" s="322"/>
      <c r="D541" s="322" t="s">
        <v>1515</v>
      </c>
      <c r="E541" s="322" t="s">
        <v>3319</v>
      </c>
      <c r="F541" s="322">
        <v>796</v>
      </c>
      <c r="G541" s="322" t="s">
        <v>17</v>
      </c>
      <c r="H541" s="620">
        <v>4</v>
      </c>
      <c r="I541" s="322" t="s">
        <v>5028</v>
      </c>
      <c r="J541" s="322" t="s">
        <v>2789</v>
      </c>
      <c r="K541" s="345">
        <v>132</v>
      </c>
      <c r="L541" s="322"/>
      <c r="M541" s="322"/>
      <c r="N541" s="322"/>
      <c r="O541" s="322"/>
      <c r="P541" s="793"/>
      <c r="Q541" s="322"/>
      <c r="R541" s="288">
        <v>2</v>
      </c>
    </row>
    <row r="542" spans="1:18" s="288" customFormat="1" x14ac:dyDescent="0.25">
      <c r="A542" s="790"/>
      <c r="B542" s="322"/>
      <c r="C542" s="322"/>
      <c r="D542" s="322" t="s">
        <v>5024</v>
      </c>
      <c r="E542" s="322" t="s">
        <v>5025</v>
      </c>
      <c r="F542" s="322">
        <v>796</v>
      </c>
      <c r="G542" s="322" t="s">
        <v>17</v>
      </c>
      <c r="H542" s="620">
        <v>1</v>
      </c>
      <c r="I542" s="322" t="s">
        <v>5028</v>
      </c>
      <c r="J542" s="322" t="s">
        <v>2789</v>
      </c>
      <c r="K542" s="345">
        <v>45</v>
      </c>
      <c r="L542" s="322"/>
      <c r="M542" s="322"/>
      <c r="N542" s="322"/>
      <c r="O542" s="322"/>
      <c r="P542" s="793"/>
      <c r="Q542" s="322"/>
      <c r="R542" s="288">
        <v>2</v>
      </c>
    </row>
    <row r="543" spans="1:18" s="288" customFormat="1" ht="30" x14ac:dyDescent="0.25">
      <c r="A543" s="790"/>
      <c r="B543" s="322"/>
      <c r="C543" s="322"/>
      <c r="D543" s="322" t="s">
        <v>5024</v>
      </c>
      <c r="E543" s="322" t="s">
        <v>5026</v>
      </c>
      <c r="F543" s="322">
        <v>796</v>
      </c>
      <c r="G543" s="322" t="s">
        <v>17</v>
      </c>
      <c r="H543" s="620">
        <v>4</v>
      </c>
      <c r="I543" s="322" t="s">
        <v>5028</v>
      </c>
      <c r="J543" s="322" t="s">
        <v>2789</v>
      </c>
      <c r="K543" s="345">
        <v>180</v>
      </c>
      <c r="L543" s="322"/>
      <c r="M543" s="322"/>
      <c r="N543" s="322"/>
      <c r="O543" s="322"/>
      <c r="P543" s="793"/>
      <c r="Q543" s="322"/>
      <c r="R543" s="288">
        <v>2</v>
      </c>
    </row>
    <row r="544" spans="1:18" s="288" customFormat="1" ht="150" x14ac:dyDescent="0.25">
      <c r="A544" s="790"/>
      <c r="B544" s="322"/>
      <c r="C544" s="322"/>
      <c r="D544" s="322" t="s">
        <v>2240</v>
      </c>
      <c r="E544" s="322" t="s">
        <v>2241</v>
      </c>
      <c r="F544" s="322">
        <v>796</v>
      </c>
      <c r="G544" s="322" t="s">
        <v>17</v>
      </c>
      <c r="H544" s="620">
        <v>10</v>
      </c>
      <c r="I544" s="322" t="s">
        <v>5028</v>
      </c>
      <c r="J544" s="322" t="s">
        <v>2789</v>
      </c>
      <c r="K544" s="345">
        <v>5200</v>
      </c>
      <c r="L544" s="322"/>
      <c r="M544" s="322"/>
      <c r="N544" s="322"/>
      <c r="O544" s="322"/>
      <c r="P544" s="793"/>
      <c r="Q544" s="322"/>
      <c r="R544" s="288">
        <v>2</v>
      </c>
    </row>
    <row r="545" spans="1:19" s="288" customFormat="1" ht="30" x14ac:dyDescent="0.25">
      <c r="A545" s="790"/>
      <c r="B545" s="322"/>
      <c r="C545" s="322"/>
      <c r="D545" s="322" t="s">
        <v>5027</v>
      </c>
      <c r="E545" s="322" t="s">
        <v>2821</v>
      </c>
      <c r="F545" s="322">
        <v>796</v>
      </c>
      <c r="G545" s="322" t="s">
        <v>17</v>
      </c>
      <c r="H545" s="620">
        <v>1</v>
      </c>
      <c r="I545" s="322" t="s">
        <v>5028</v>
      </c>
      <c r="J545" s="322" t="s">
        <v>2789</v>
      </c>
      <c r="K545" s="345">
        <v>1680</v>
      </c>
      <c r="L545" s="322"/>
      <c r="M545" s="322"/>
      <c r="N545" s="322"/>
      <c r="O545" s="322"/>
      <c r="P545" s="793"/>
      <c r="Q545" s="322"/>
      <c r="R545" s="288">
        <v>2</v>
      </c>
    </row>
    <row r="546" spans="1:19" s="288" customFormat="1" ht="30" x14ac:dyDescent="0.25">
      <c r="A546" s="791"/>
      <c r="B546" s="322"/>
      <c r="C546" s="322"/>
      <c r="D546" s="322" t="s">
        <v>1516</v>
      </c>
      <c r="E546" s="322" t="s">
        <v>2912</v>
      </c>
      <c r="F546" s="322">
        <v>796</v>
      </c>
      <c r="G546" s="322" t="s">
        <v>17</v>
      </c>
      <c r="H546" s="620">
        <v>3</v>
      </c>
      <c r="I546" s="322" t="s">
        <v>5028</v>
      </c>
      <c r="J546" s="322" t="s">
        <v>2787</v>
      </c>
      <c r="K546" s="345">
        <v>2589</v>
      </c>
      <c r="L546" s="322"/>
      <c r="M546" s="322"/>
      <c r="N546" s="322"/>
      <c r="O546" s="322"/>
      <c r="P546" s="794"/>
      <c r="Q546" s="322"/>
      <c r="R546" s="288">
        <v>2</v>
      </c>
    </row>
    <row r="547" spans="1:19" s="653" customFormat="1" ht="28.5" x14ac:dyDescent="0.25">
      <c r="A547" s="648">
        <v>95</v>
      </c>
      <c r="B547" s="649" t="s">
        <v>2700</v>
      </c>
      <c r="C547" s="649" t="s">
        <v>2425</v>
      </c>
      <c r="D547" s="649" t="s">
        <v>5147</v>
      </c>
      <c r="E547" s="649" t="s">
        <v>5029</v>
      </c>
      <c r="F547" s="650" t="s">
        <v>135</v>
      </c>
      <c r="G547" s="690" t="s">
        <v>63</v>
      </c>
      <c r="H547" s="686">
        <v>1</v>
      </c>
      <c r="I547" s="649" t="s">
        <v>4948</v>
      </c>
      <c r="J547" s="649" t="s">
        <v>3258</v>
      </c>
      <c r="K547" s="651">
        <v>3200000</v>
      </c>
      <c r="L547" s="649" t="s">
        <v>2491</v>
      </c>
      <c r="M547" s="649" t="s">
        <v>30</v>
      </c>
      <c r="N547" s="649" t="s">
        <v>22</v>
      </c>
      <c r="O547" s="649" t="s">
        <v>171</v>
      </c>
      <c r="P547" s="652">
        <v>6141</v>
      </c>
      <c r="Q547" s="649" t="s">
        <v>5030</v>
      </c>
      <c r="R547" s="653">
        <v>1</v>
      </c>
    </row>
    <row r="548" spans="1:19" s="288" customFormat="1" ht="123.75" customHeight="1" x14ac:dyDescent="0.25">
      <c r="A548" s="654">
        <v>96</v>
      </c>
      <c r="B548" s="317" t="s">
        <v>167</v>
      </c>
      <c r="C548" s="317" t="s">
        <v>1564</v>
      </c>
      <c r="D548" s="317" t="s">
        <v>4658</v>
      </c>
      <c r="E548" s="317" t="s">
        <v>1434</v>
      </c>
      <c r="F548" s="317">
        <v>796</v>
      </c>
      <c r="G548" s="317" t="s">
        <v>17</v>
      </c>
      <c r="H548" s="549">
        <v>2718</v>
      </c>
      <c r="I548" s="317" t="s">
        <v>355</v>
      </c>
      <c r="J548" s="317" t="s">
        <v>4659</v>
      </c>
      <c r="K548" s="344">
        <v>6541628.04</v>
      </c>
      <c r="L548" s="317" t="s">
        <v>2491</v>
      </c>
      <c r="M548" s="317" t="s">
        <v>30</v>
      </c>
      <c r="N548" s="317" t="s">
        <v>22</v>
      </c>
      <c r="O548" s="317" t="s">
        <v>23</v>
      </c>
      <c r="P548" s="655"/>
      <c r="Q548" s="317" t="s">
        <v>3680</v>
      </c>
      <c r="R548" s="288">
        <v>1</v>
      </c>
    </row>
    <row r="549" spans="1:19" s="288" customFormat="1" ht="57" x14ac:dyDescent="0.25">
      <c r="A549" s="334">
        <v>97</v>
      </c>
      <c r="B549" s="317" t="s">
        <v>845</v>
      </c>
      <c r="C549" s="317" t="s">
        <v>846</v>
      </c>
      <c r="D549" s="317" t="s">
        <v>5031</v>
      </c>
      <c r="E549" s="317" t="s">
        <v>5033</v>
      </c>
      <c r="F549" s="317" t="s">
        <v>135</v>
      </c>
      <c r="G549" s="317" t="s">
        <v>63</v>
      </c>
      <c r="H549" s="549">
        <v>1</v>
      </c>
      <c r="I549" s="322" t="s">
        <v>5028</v>
      </c>
      <c r="J549" s="317" t="s">
        <v>2789</v>
      </c>
      <c r="K549" s="344">
        <v>1000000</v>
      </c>
      <c r="L549" s="317" t="s">
        <v>2491</v>
      </c>
      <c r="M549" s="317" t="s">
        <v>2491</v>
      </c>
      <c r="N549" s="317" t="s">
        <v>22</v>
      </c>
      <c r="O549" s="649" t="s">
        <v>171</v>
      </c>
      <c r="P549" s="317">
        <v>6679</v>
      </c>
      <c r="Q549" s="317" t="s">
        <v>5032</v>
      </c>
      <c r="R549" s="288">
        <v>1</v>
      </c>
    </row>
    <row r="550" spans="1:19" s="288" customFormat="1" ht="42.75" x14ac:dyDescent="0.25">
      <c r="A550" s="654">
        <v>98</v>
      </c>
      <c r="B550" s="317" t="s">
        <v>4490</v>
      </c>
      <c r="C550" s="317" t="s">
        <v>5040</v>
      </c>
      <c r="D550" s="317" t="s">
        <v>5041</v>
      </c>
      <c r="E550" s="317" t="s">
        <v>5034</v>
      </c>
      <c r="F550" s="317" t="s">
        <v>135</v>
      </c>
      <c r="G550" s="317" t="s">
        <v>63</v>
      </c>
      <c r="H550" s="549">
        <v>1</v>
      </c>
      <c r="I550" s="317" t="s">
        <v>5035</v>
      </c>
      <c r="J550" s="317" t="s">
        <v>2789</v>
      </c>
      <c r="K550" s="344">
        <v>6780233.6399999997</v>
      </c>
      <c r="L550" s="317" t="s">
        <v>5042</v>
      </c>
      <c r="M550" s="317" t="s">
        <v>64</v>
      </c>
      <c r="N550" s="317" t="s">
        <v>22</v>
      </c>
      <c r="O550" s="649" t="s">
        <v>171</v>
      </c>
      <c r="P550" s="655"/>
      <c r="Q550" s="317" t="s">
        <v>5036</v>
      </c>
      <c r="R550" s="288">
        <v>1</v>
      </c>
      <c r="S550" s="288">
        <v>2928</v>
      </c>
    </row>
    <row r="551" spans="1:19" s="288" customFormat="1" ht="28.5" x14ac:dyDescent="0.25">
      <c r="A551" s="334">
        <v>99</v>
      </c>
      <c r="B551" s="317" t="s">
        <v>5037</v>
      </c>
      <c r="C551" s="317" t="s">
        <v>134</v>
      </c>
      <c r="D551" s="317" t="s">
        <v>5039</v>
      </c>
      <c r="E551" s="317" t="s">
        <v>5038</v>
      </c>
      <c r="F551" s="656">
        <v>796</v>
      </c>
      <c r="G551" s="656" t="s">
        <v>17</v>
      </c>
      <c r="H551" s="549">
        <v>950</v>
      </c>
      <c r="I551" s="317" t="s">
        <v>4979</v>
      </c>
      <c r="J551" s="317" t="s">
        <v>2789</v>
      </c>
      <c r="K551" s="344">
        <v>900807</v>
      </c>
      <c r="L551" s="317" t="s">
        <v>2491</v>
      </c>
      <c r="M551" s="317" t="s">
        <v>21</v>
      </c>
      <c r="N551" s="317" t="s">
        <v>22</v>
      </c>
      <c r="O551" s="317" t="s">
        <v>23</v>
      </c>
      <c r="P551" s="321">
        <v>5673</v>
      </c>
      <c r="Q551" s="317" t="s">
        <v>4178</v>
      </c>
      <c r="R551" s="288">
        <v>1</v>
      </c>
    </row>
    <row r="552" spans="1:19" customFormat="1" ht="28.5" x14ac:dyDescent="0.25">
      <c r="A552" s="789">
        <v>100</v>
      </c>
      <c r="B552" s="317" t="s">
        <v>5043</v>
      </c>
      <c r="C552" s="317" t="s">
        <v>5044</v>
      </c>
      <c r="D552" s="317" t="s">
        <v>5045</v>
      </c>
      <c r="E552" s="317" t="s">
        <v>5046</v>
      </c>
      <c r="F552" s="337" t="s">
        <v>135</v>
      </c>
      <c r="G552" s="656" t="s">
        <v>63</v>
      </c>
      <c r="H552" s="687">
        <v>3</v>
      </c>
      <c r="I552" s="317" t="s">
        <v>5028</v>
      </c>
      <c r="J552" s="317" t="s">
        <v>2789</v>
      </c>
      <c r="K552" s="344">
        <v>597824.79</v>
      </c>
      <c r="L552" s="317" t="s">
        <v>2491</v>
      </c>
      <c r="M552" s="317" t="s">
        <v>21</v>
      </c>
      <c r="N552" s="317" t="s">
        <v>22</v>
      </c>
      <c r="O552" s="317" t="s">
        <v>171</v>
      </c>
      <c r="P552" s="792">
        <v>6724</v>
      </c>
      <c r="Q552" s="317" t="s">
        <v>3736</v>
      </c>
      <c r="R552">
        <v>1</v>
      </c>
    </row>
    <row r="553" spans="1:19" customFormat="1" x14ac:dyDescent="0.25">
      <c r="A553" s="790"/>
      <c r="B553" s="322"/>
      <c r="C553" s="322"/>
      <c r="D553" s="322" t="s">
        <v>5047</v>
      </c>
      <c r="E553" s="322" t="s">
        <v>5048</v>
      </c>
      <c r="F553" s="322" t="s">
        <v>135</v>
      </c>
      <c r="G553" s="322" t="s">
        <v>63</v>
      </c>
      <c r="H553" s="620">
        <v>1</v>
      </c>
      <c r="I553" s="322" t="s">
        <v>5028</v>
      </c>
      <c r="J553" s="322" t="s">
        <v>2789</v>
      </c>
      <c r="K553" s="345">
        <v>177824.79</v>
      </c>
      <c r="L553" s="322"/>
      <c r="M553" s="322"/>
      <c r="N553" s="322"/>
      <c r="O553" s="322"/>
      <c r="P553" s="793"/>
      <c r="Q553" s="322"/>
      <c r="R553">
        <v>2</v>
      </c>
    </row>
    <row r="554" spans="1:19" customFormat="1" x14ac:dyDescent="0.25">
      <c r="A554" s="790"/>
      <c r="B554" s="322"/>
      <c r="C554" s="322"/>
      <c r="D554" s="322" t="s">
        <v>5049</v>
      </c>
      <c r="E554" s="322" t="s">
        <v>5050</v>
      </c>
      <c r="F554" s="322" t="s">
        <v>135</v>
      </c>
      <c r="G554" s="322" t="s">
        <v>63</v>
      </c>
      <c r="H554" s="620">
        <v>1</v>
      </c>
      <c r="I554" s="322" t="s">
        <v>5028</v>
      </c>
      <c r="J554" s="322" t="s">
        <v>2789</v>
      </c>
      <c r="K554" s="345">
        <v>120000</v>
      </c>
      <c r="L554" s="322"/>
      <c r="M554" s="322"/>
      <c r="N554" s="322"/>
      <c r="O554" s="322"/>
      <c r="P554" s="793"/>
      <c r="Q554" s="322"/>
      <c r="R554">
        <v>2</v>
      </c>
    </row>
    <row r="555" spans="1:19" customFormat="1" x14ac:dyDescent="0.25">
      <c r="A555" s="791"/>
      <c r="B555" s="322"/>
      <c r="C555" s="322"/>
      <c r="D555" s="322" t="s">
        <v>5051</v>
      </c>
      <c r="E555" s="322" t="s">
        <v>5048</v>
      </c>
      <c r="F555" s="322" t="s">
        <v>135</v>
      </c>
      <c r="G555" s="322" t="s">
        <v>63</v>
      </c>
      <c r="H555" s="620">
        <v>1</v>
      </c>
      <c r="I555" s="322" t="s">
        <v>5028</v>
      </c>
      <c r="J555" s="322" t="s">
        <v>2789</v>
      </c>
      <c r="K555" s="345">
        <v>300000</v>
      </c>
      <c r="L555" s="322"/>
      <c r="M555" s="322"/>
      <c r="N555" s="322"/>
      <c r="O555" s="322"/>
      <c r="P555" s="794"/>
      <c r="Q555" s="322"/>
      <c r="R555">
        <v>2</v>
      </c>
    </row>
    <row r="556" spans="1:19" customFormat="1" ht="42.75" x14ac:dyDescent="0.25">
      <c r="A556" s="789">
        <v>101</v>
      </c>
      <c r="B556" s="317" t="s">
        <v>1279</v>
      </c>
      <c r="C556" s="317" t="s">
        <v>5054</v>
      </c>
      <c r="D556" s="317" t="s">
        <v>5055</v>
      </c>
      <c r="E556" s="317" t="s">
        <v>3580</v>
      </c>
      <c r="F556" s="317">
        <v>796</v>
      </c>
      <c r="G556" s="317" t="s">
        <v>17</v>
      </c>
      <c r="H556" s="549">
        <v>68</v>
      </c>
      <c r="I556" s="317" t="s">
        <v>4979</v>
      </c>
      <c r="J556" s="317" t="s">
        <v>2789</v>
      </c>
      <c r="K556" s="344">
        <v>1400000</v>
      </c>
      <c r="L556" s="317" t="s">
        <v>2491</v>
      </c>
      <c r="M556" s="317" t="s">
        <v>2453</v>
      </c>
      <c r="N556" s="317" t="s">
        <v>4677</v>
      </c>
      <c r="O556" s="317" t="s">
        <v>23</v>
      </c>
      <c r="P556" s="866"/>
      <c r="Q556" s="317"/>
      <c r="R556">
        <v>1</v>
      </c>
    </row>
    <row r="557" spans="1:19" customFormat="1" ht="105" x14ac:dyDescent="0.25">
      <c r="A557" s="790"/>
      <c r="B557" s="322"/>
      <c r="C557" s="322"/>
      <c r="D557" s="657" t="s">
        <v>5056</v>
      </c>
      <c r="E557" s="657" t="s">
        <v>5057</v>
      </c>
      <c r="F557" s="658">
        <v>796</v>
      </c>
      <c r="G557" s="322" t="s">
        <v>17</v>
      </c>
      <c r="H557" s="620">
        <v>4</v>
      </c>
      <c r="I557" s="322" t="s">
        <v>4979</v>
      </c>
      <c r="J557" s="322" t="s">
        <v>2789</v>
      </c>
      <c r="K557" s="345">
        <v>480000</v>
      </c>
      <c r="L557" s="322"/>
      <c r="M557" s="322"/>
      <c r="N557" s="322"/>
      <c r="O557" s="322"/>
      <c r="P557" s="867"/>
      <c r="Q557" s="317"/>
      <c r="R557">
        <v>2</v>
      </c>
    </row>
    <row r="558" spans="1:19" customFormat="1" ht="105" x14ac:dyDescent="0.25">
      <c r="A558" s="790"/>
      <c r="B558" s="322"/>
      <c r="C558" s="322"/>
      <c r="D558" s="657" t="s">
        <v>5058</v>
      </c>
      <c r="E558" s="657" t="s">
        <v>5059</v>
      </c>
      <c r="F558" s="658">
        <v>796</v>
      </c>
      <c r="G558" s="322" t="s">
        <v>17</v>
      </c>
      <c r="H558" s="620">
        <v>4</v>
      </c>
      <c r="I558" s="322" t="s">
        <v>4979</v>
      </c>
      <c r="J558" s="322" t="s">
        <v>2789</v>
      </c>
      <c r="K558" s="345">
        <v>480000</v>
      </c>
      <c r="L558" s="322"/>
      <c r="M558" s="322"/>
      <c r="N558" s="322"/>
      <c r="O558" s="322"/>
      <c r="P558" s="867"/>
      <c r="Q558" s="317"/>
      <c r="R558">
        <v>2</v>
      </c>
    </row>
    <row r="559" spans="1:19" customFormat="1" ht="30" x14ac:dyDescent="0.25">
      <c r="A559" s="790"/>
      <c r="B559" s="322"/>
      <c r="C559" s="322"/>
      <c r="D559" s="657" t="s">
        <v>5060</v>
      </c>
      <c r="E559" s="657" t="s">
        <v>5061</v>
      </c>
      <c r="F559" s="490">
        <v>796</v>
      </c>
      <c r="G559" s="322" t="s">
        <v>17</v>
      </c>
      <c r="H559" s="620">
        <v>8</v>
      </c>
      <c r="I559" s="322" t="s">
        <v>4979</v>
      </c>
      <c r="J559" s="322" t="s">
        <v>2789</v>
      </c>
      <c r="K559" s="345">
        <v>3800</v>
      </c>
      <c r="L559" s="322"/>
      <c r="M559" s="322"/>
      <c r="N559" s="322"/>
      <c r="O559" s="322"/>
      <c r="P559" s="867"/>
      <c r="Q559" s="317"/>
    </row>
    <row r="560" spans="1:19" customFormat="1" ht="45" x14ac:dyDescent="0.25">
      <c r="A560" s="790"/>
      <c r="B560" s="322"/>
      <c r="C560" s="322"/>
      <c r="D560" s="657" t="s">
        <v>5062</v>
      </c>
      <c r="E560" s="657" t="s">
        <v>5063</v>
      </c>
      <c r="F560" s="658">
        <v>796</v>
      </c>
      <c r="G560" s="322" t="s">
        <v>17</v>
      </c>
      <c r="H560" s="620">
        <v>8</v>
      </c>
      <c r="I560" s="322" t="s">
        <v>4979</v>
      </c>
      <c r="J560" s="322" t="s">
        <v>2789</v>
      </c>
      <c r="K560" s="345">
        <v>51600</v>
      </c>
      <c r="L560" s="322"/>
      <c r="M560" s="322"/>
      <c r="N560" s="322"/>
      <c r="O560" s="322"/>
      <c r="P560" s="867"/>
      <c r="Q560" s="317"/>
    </row>
    <row r="561" spans="1:18" customFormat="1" ht="45" x14ac:dyDescent="0.25">
      <c r="A561" s="790"/>
      <c r="B561" s="322"/>
      <c r="C561" s="322"/>
      <c r="D561" s="657" t="s">
        <v>5064</v>
      </c>
      <c r="E561" s="657" t="s">
        <v>5065</v>
      </c>
      <c r="F561" s="658">
        <v>796</v>
      </c>
      <c r="G561" s="322" t="s">
        <v>17</v>
      </c>
      <c r="H561" s="620">
        <v>8</v>
      </c>
      <c r="I561" s="322" t="s">
        <v>4979</v>
      </c>
      <c r="J561" s="322" t="s">
        <v>2789</v>
      </c>
      <c r="K561" s="345">
        <v>28624</v>
      </c>
      <c r="L561" s="322"/>
      <c r="M561" s="322"/>
      <c r="N561" s="322"/>
      <c r="O561" s="322"/>
      <c r="P561" s="867"/>
      <c r="Q561" s="317"/>
    </row>
    <row r="562" spans="1:18" customFormat="1" ht="30" x14ac:dyDescent="0.25">
      <c r="A562" s="790"/>
      <c r="B562" s="322"/>
      <c r="C562" s="322"/>
      <c r="D562" s="657" t="s">
        <v>5066</v>
      </c>
      <c r="E562" s="657" t="s">
        <v>5067</v>
      </c>
      <c r="F562" s="490">
        <v>796</v>
      </c>
      <c r="G562" s="322" t="s">
        <v>17</v>
      </c>
      <c r="H562" s="620">
        <v>8</v>
      </c>
      <c r="I562" s="322" t="s">
        <v>4979</v>
      </c>
      <c r="J562" s="322" t="s">
        <v>2789</v>
      </c>
      <c r="K562" s="345">
        <v>8360</v>
      </c>
      <c r="L562" s="322"/>
      <c r="M562" s="322"/>
      <c r="N562" s="322"/>
      <c r="O562" s="322"/>
      <c r="P562" s="867"/>
      <c r="Q562" s="317"/>
    </row>
    <row r="563" spans="1:18" customFormat="1" ht="30" x14ac:dyDescent="0.25">
      <c r="A563" s="790"/>
      <c r="B563" s="322"/>
      <c r="C563" s="322"/>
      <c r="D563" s="657" t="s">
        <v>5068</v>
      </c>
      <c r="E563" s="657" t="s">
        <v>5069</v>
      </c>
      <c r="F563" s="658">
        <v>796</v>
      </c>
      <c r="G563" s="322" t="s">
        <v>17</v>
      </c>
      <c r="H563" s="620">
        <v>8</v>
      </c>
      <c r="I563" s="322" t="s">
        <v>4979</v>
      </c>
      <c r="J563" s="322" t="s">
        <v>2789</v>
      </c>
      <c r="K563" s="345">
        <v>3616</v>
      </c>
      <c r="L563" s="322"/>
      <c r="M563" s="322"/>
      <c r="N563" s="322"/>
      <c r="O563" s="322"/>
      <c r="P563" s="867"/>
      <c r="Q563" s="317"/>
    </row>
    <row r="564" spans="1:18" customFormat="1" ht="30" x14ac:dyDescent="0.25">
      <c r="A564" s="790"/>
      <c r="B564" s="322"/>
      <c r="C564" s="322"/>
      <c r="D564" s="657" t="s">
        <v>5070</v>
      </c>
      <c r="E564" s="657" t="s">
        <v>5071</v>
      </c>
      <c r="F564" s="658">
        <v>796</v>
      </c>
      <c r="G564" s="322" t="s">
        <v>17</v>
      </c>
      <c r="H564" s="620">
        <v>8</v>
      </c>
      <c r="I564" s="322" t="s">
        <v>4979</v>
      </c>
      <c r="J564" s="322" t="s">
        <v>2789</v>
      </c>
      <c r="K564" s="345">
        <v>56000</v>
      </c>
      <c r="L564" s="322"/>
      <c r="M564" s="322"/>
      <c r="N564" s="322"/>
      <c r="O564" s="322"/>
      <c r="P564" s="867"/>
      <c r="Q564" s="317"/>
    </row>
    <row r="565" spans="1:18" customFormat="1" ht="45" x14ac:dyDescent="0.25">
      <c r="A565" s="790"/>
      <c r="B565" s="322"/>
      <c r="C565" s="322"/>
      <c r="D565" s="657" t="s">
        <v>5072</v>
      </c>
      <c r="E565" s="657" t="s">
        <v>5073</v>
      </c>
      <c r="F565" s="658">
        <v>796</v>
      </c>
      <c r="G565" s="322" t="s">
        <v>17</v>
      </c>
      <c r="H565" s="620">
        <v>8</v>
      </c>
      <c r="I565" s="322" t="s">
        <v>4979</v>
      </c>
      <c r="J565" s="322" t="s">
        <v>2789</v>
      </c>
      <c r="K565" s="345">
        <v>288000</v>
      </c>
      <c r="L565" s="322"/>
      <c r="M565" s="322"/>
      <c r="N565" s="322"/>
      <c r="O565" s="322"/>
      <c r="P565" s="867"/>
      <c r="Q565" s="317"/>
    </row>
    <row r="566" spans="1:18" customFormat="1" ht="42.75" x14ac:dyDescent="0.25">
      <c r="A566" s="334">
        <v>102</v>
      </c>
      <c r="B566" s="317" t="s">
        <v>845</v>
      </c>
      <c r="C566" s="317" t="s">
        <v>846</v>
      </c>
      <c r="D566" s="317" t="s">
        <v>5076</v>
      </c>
      <c r="E566" s="317" t="s">
        <v>3580</v>
      </c>
      <c r="F566" s="317" t="s">
        <v>135</v>
      </c>
      <c r="G566" s="317" t="s">
        <v>63</v>
      </c>
      <c r="H566" s="549">
        <v>1190</v>
      </c>
      <c r="I566" s="317" t="s">
        <v>4979</v>
      </c>
      <c r="J566" s="317" t="s">
        <v>5077</v>
      </c>
      <c r="K566" s="344">
        <v>1300000.01</v>
      </c>
      <c r="L566" s="317" t="s">
        <v>2487</v>
      </c>
      <c r="M566" s="317" t="s">
        <v>30</v>
      </c>
      <c r="N566" s="317" t="s">
        <v>22</v>
      </c>
      <c r="O566" s="649" t="s">
        <v>171</v>
      </c>
      <c r="P566" s="528">
        <v>6682</v>
      </c>
      <c r="Q566" s="521" t="s">
        <v>165</v>
      </c>
      <c r="R566">
        <v>1</v>
      </c>
    </row>
    <row r="567" spans="1:18" s="550" customFormat="1" ht="42.75" x14ac:dyDescent="0.25">
      <c r="A567" s="491">
        <v>103</v>
      </c>
      <c r="B567" s="317" t="s">
        <v>167</v>
      </c>
      <c r="C567" s="317" t="s">
        <v>2425</v>
      </c>
      <c r="D567" s="317" t="s">
        <v>5078</v>
      </c>
      <c r="E567" s="317" t="s">
        <v>5078</v>
      </c>
      <c r="F567" s="317" t="s">
        <v>135</v>
      </c>
      <c r="G567" s="317" t="s">
        <v>63</v>
      </c>
      <c r="H567" s="549"/>
      <c r="I567" s="322" t="s">
        <v>4979</v>
      </c>
      <c r="J567" s="317" t="s">
        <v>2789</v>
      </c>
      <c r="K567" s="344">
        <v>2999650</v>
      </c>
      <c r="L567" s="317" t="s">
        <v>2491</v>
      </c>
      <c r="M567" s="317" t="s">
        <v>30</v>
      </c>
      <c r="N567" s="317" t="s">
        <v>22</v>
      </c>
      <c r="O567" s="649" t="s">
        <v>171</v>
      </c>
      <c r="P567" s="489" t="s">
        <v>5080</v>
      </c>
      <c r="Q567" s="317" t="s">
        <v>5032</v>
      </c>
      <c r="R567" s="550">
        <v>1</v>
      </c>
    </row>
    <row r="568" spans="1:18" s="550" customFormat="1" ht="42.75" x14ac:dyDescent="0.25">
      <c r="A568" s="334">
        <v>104</v>
      </c>
      <c r="B568" s="317" t="s">
        <v>845</v>
      </c>
      <c r="C568" s="317" t="s">
        <v>846</v>
      </c>
      <c r="D568" s="317" t="s">
        <v>5097</v>
      </c>
      <c r="E568" s="317" t="s">
        <v>4671</v>
      </c>
      <c r="F568" s="326" t="s">
        <v>135</v>
      </c>
      <c r="G568" s="330" t="s">
        <v>63</v>
      </c>
      <c r="H568" s="679">
        <v>1</v>
      </c>
      <c r="I568" s="317" t="s">
        <v>4164</v>
      </c>
      <c r="J568" s="317" t="s">
        <v>2895</v>
      </c>
      <c r="K568" s="344">
        <v>1170000</v>
      </c>
      <c r="L568" s="317" t="s">
        <v>57</v>
      </c>
      <c r="M568" s="317" t="s">
        <v>2487</v>
      </c>
      <c r="N568" s="317" t="s">
        <v>22</v>
      </c>
      <c r="O568" s="317" t="s">
        <v>171</v>
      </c>
      <c r="P568" s="662"/>
      <c r="Q568" s="317" t="s">
        <v>4598</v>
      </c>
      <c r="R568" s="550">
        <v>1</v>
      </c>
    </row>
    <row r="569" spans="1:18" s="288" customFormat="1" ht="71.25" x14ac:dyDescent="0.25">
      <c r="A569" s="789">
        <v>105</v>
      </c>
      <c r="B569" s="317" t="s">
        <v>3772</v>
      </c>
      <c r="C569" s="317" t="s">
        <v>3773</v>
      </c>
      <c r="D569" s="317" t="s">
        <v>3774</v>
      </c>
      <c r="E569" s="317" t="s">
        <v>2288</v>
      </c>
      <c r="F569" s="318" t="s">
        <v>135</v>
      </c>
      <c r="G569" s="317" t="s">
        <v>63</v>
      </c>
      <c r="H569" s="676">
        <v>2</v>
      </c>
      <c r="I569" s="318" t="s">
        <v>4995</v>
      </c>
      <c r="J569" s="318" t="s">
        <v>2822</v>
      </c>
      <c r="K569" s="344">
        <v>540000</v>
      </c>
      <c r="L569" s="317" t="s">
        <v>2491</v>
      </c>
      <c r="M569" s="317" t="s">
        <v>21</v>
      </c>
      <c r="N569" s="317" t="s">
        <v>22</v>
      </c>
      <c r="O569" s="317" t="s">
        <v>171</v>
      </c>
      <c r="P569" s="792">
        <v>5258</v>
      </c>
      <c r="Q569" s="317" t="s">
        <v>3775</v>
      </c>
      <c r="R569" s="288">
        <v>1</v>
      </c>
    </row>
    <row r="570" spans="1:18" s="288" customFormat="1" ht="135" x14ac:dyDescent="0.25">
      <c r="A570" s="790"/>
      <c r="B570" s="322"/>
      <c r="C570" s="322"/>
      <c r="D570" s="322" t="s">
        <v>2291</v>
      </c>
      <c r="E570" s="322" t="s">
        <v>2292</v>
      </c>
      <c r="F570" s="320" t="s">
        <v>135</v>
      </c>
      <c r="G570" s="322" t="s">
        <v>63</v>
      </c>
      <c r="H570" s="530">
        <v>1</v>
      </c>
      <c r="I570" s="320" t="s">
        <v>4995</v>
      </c>
      <c r="J570" s="320" t="s">
        <v>2822</v>
      </c>
      <c r="K570" s="345">
        <v>420000</v>
      </c>
      <c r="L570" s="322"/>
      <c r="M570" s="322"/>
      <c r="N570" s="322"/>
      <c r="O570" s="322"/>
      <c r="P570" s="793"/>
      <c r="Q570" s="322"/>
      <c r="R570" s="288">
        <v>2</v>
      </c>
    </row>
    <row r="571" spans="1:18" s="288" customFormat="1" ht="75" x14ac:dyDescent="0.25">
      <c r="A571" s="791"/>
      <c r="B571" s="322"/>
      <c r="C571" s="322"/>
      <c r="D571" s="322" t="s">
        <v>2293</v>
      </c>
      <c r="E571" s="322" t="s">
        <v>2294</v>
      </c>
      <c r="F571" s="320" t="s">
        <v>135</v>
      </c>
      <c r="G571" s="322" t="s">
        <v>63</v>
      </c>
      <c r="H571" s="530">
        <v>1</v>
      </c>
      <c r="I571" s="320" t="s">
        <v>4995</v>
      </c>
      <c r="J571" s="320" t="s">
        <v>2822</v>
      </c>
      <c r="K571" s="345">
        <v>120000</v>
      </c>
      <c r="L571" s="322"/>
      <c r="M571" s="322"/>
      <c r="N571" s="322"/>
      <c r="O571" s="322"/>
      <c r="P571" s="794"/>
      <c r="Q571" s="322"/>
      <c r="R571" s="288">
        <v>2</v>
      </c>
    </row>
    <row r="572" spans="1:18" customFormat="1" ht="42.75" x14ac:dyDescent="0.25">
      <c r="A572" s="334">
        <v>106</v>
      </c>
      <c r="B572" s="317" t="s">
        <v>845</v>
      </c>
      <c r="C572" s="317" t="s">
        <v>846</v>
      </c>
      <c r="D572" s="317" t="s">
        <v>5102</v>
      </c>
      <c r="E572" s="317" t="s">
        <v>3580</v>
      </c>
      <c r="F572" s="317" t="s">
        <v>135</v>
      </c>
      <c r="G572" s="317" t="s">
        <v>63</v>
      </c>
      <c r="H572" s="549">
        <v>1190</v>
      </c>
      <c r="I572" s="317" t="s">
        <v>4979</v>
      </c>
      <c r="J572" s="317" t="s">
        <v>5077</v>
      </c>
      <c r="K572" s="344">
        <v>1300000.01</v>
      </c>
      <c r="L572" s="317" t="s">
        <v>2491</v>
      </c>
      <c r="M572" s="317" t="s">
        <v>30</v>
      </c>
      <c r="N572" s="317" t="s">
        <v>22</v>
      </c>
      <c r="O572" s="649" t="s">
        <v>171</v>
      </c>
      <c r="P572" s="660">
        <v>6682</v>
      </c>
      <c r="Q572" s="521" t="s">
        <v>165</v>
      </c>
      <c r="R572">
        <v>1</v>
      </c>
    </row>
    <row r="573" spans="1:18" customFormat="1" ht="57" x14ac:dyDescent="0.25">
      <c r="A573" s="789">
        <v>107</v>
      </c>
      <c r="B573" s="317" t="s">
        <v>167</v>
      </c>
      <c r="C573" s="317" t="s">
        <v>887</v>
      </c>
      <c r="D573" s="317" t="s">
        <v>4973</v>
      </c>
      <c r="E573" s="317" t="s">
        <v>4974</v>
      </c>
      <c r="F573" s="317">
        <v>8</v>
      </c>
      <c r="G573" s="317" t="s">
        <v>425</v>
      </c>
      <c r="H573" s="549">
        <v>53.65</v>
      </c>
      <c r="I573" s="317" t="s">
        <v>4979</v>
      </c>
      <c r="J573" s="317" t="s">
        <v>4975</v>
      </c>
      <c r="K573" s="344">
        <v>1443987.63</v>
      </c>
      <c r="L573" s="317" t="s">
        <v>2491</v>
      </c>
      <c r="M573" s="317" t="s">
        <v>21</v>
      </c>
      <c r="N573" s="317" t="s">
        <v>22</v>
      </c>
      <c r="O573" s="317" t="s">
        <v>23</v>
      </c>
      <c r="P573" s="792" t="s">
        <v>5103</v>
      </c>
      <c r="Q573" s="317" t="s">
        <v>165</v>
      </c>
      <c r="R573">
        <v>1</v>
      </c>
    </row>
    <row r="574" spans="1:18" customFormat="1" ht="120" x14ac:dyDescent="0.25">
      <c r="A574" s="790"/>
      <c r="B574" s="322"/>
      <c r="C574" s="322"/>
      <c r="D574" s="322" t="s">
        <v>4731</v>
      </c>
      <c r="E574" s="322" t="s">
        <v>4732</v>
      </c>
      <c r="F574" s="322">
        <v>8</v>
      </c>
      <c r="G574" s="322" t="s">
        <v>425</v>
      </c>
      <c r="H574" s="620">
        <v>4.5999999999999996</v>
      </c>
      <c r="I574" s="322" t="s">
        <v>4979</v>
      </c>
      <c r="J574" s="322" t="s">
        <v>4799</v>
      </c>
      <c r="K574" s="345">
        <v>113298</v>
      </c>
      <c r="L574" s="322"/>
      <c r="M574" s="322"/>
      <c r="N574" s="322"/>
      <c r="O574" s="322"/>
      <c r="P574" s="793"/>
      <c r="Q574" s="322"/>
      <c r="R574">
        <v>2</v>
      </c>
    </row>
    <row r="575" spans="1:18" customFormat="1" ht="120" x14ac:dyDescent="0.25">
      <c r="A575" s="790"/>
      <c r="B575" s="322"/>
      <c r="C575" s="322"/>
      <c r="D575" s="322" t="s">
        <v>2243</v>
      </c>
      <c r="E575" s="322" t="s">
        <v>2244</v>
      </c>
      <c r="F575" s="322">
        <v>8</v>
      </c>
      <c r="G575" s="322" t="s">
        <v>425</v>
      </c>
      <c r="H575" s="620">
        <v>27.3</v>
      </c>
      <c r="I575" s="322" t="s">
        <v>4979</v>
      </c>
      <c r="J575" s="322" t="s">
        <v>3254</v>
      </c>
      <c r="K575" s="345">
        <v>589953</v>
      </c>
      <c r="L575" s="322"/>
      <c r="M575" s="322"/>
      <c r="N575" s="322"/>
      <c r="O575" s="322"/>
      <c r="P575" s="793"/>
      <c r="Q575" s="322"/>
      <c r="R575">
        <v>2</v>
      </c>
    </row>
    <row r="576" spans="1:18" customFormat="1" ht="45" x14ac:dyDescent="0.25">
      <c r="A576" s="790"/>
      <c r="B576" s="322"/>
      <c r="C576" s="322"/>
      <c r="D576" s="322" t="s">
        <v>4738</v>
      </c>
      <c r="E576" s="322" t="s">
        <v>153</v>
      </c>
      <c r="F576" s="322">
        <v>8</v>
      </c>
      <c r="G576" s="322" t="s">
        <v>425</v>
      </c>
      <c r="H576" s="620">
        <v>0.7</v>
      </c>
      <c r="I576" s="322" t="s">
        <v>4979</v>
      </c>
      <c r="J576" s="322" t="s">
        <v>2789</v>
      </c>
      <c r="K576" s="345">
        <v>22883</v>
      </c>
      <c r="L576" s="322"/>
      <c r="M576" s="322"/>
      <c r="N576" s="322"/>
      <c r="O576" s="322"/>
      <c r="P576" s="793"/>
      <c r="Q576" s="322"/>
      <c r="R576">
        <v>2</v>
      </c>
    </row>
    <row r="577" spans="1:18" customFormat="1" ht="45" x14ac:dyDescent="0.25">
      <c r="A577" s="790"/>
      <c r="B577" s="322"/>
      <c r="C577" s="322"/>
      <c r="D577" s="322" t="s">
        <v>4976</v>
      </c>
      <c r="E577" s="322" t="s">
        <v>4974</v>
      </c>
      <c r="F577" s="322">
        <v>8</v>
      </c>
      <c r="G577" s="322" t="s">
        <v>425</v>
      </c>
      <c r="H577" s="620">
        <v>2.4000000000000004</v>
      </c>
      <c r="I577" s="322" t="s">
        <v>4979</v>
      </c>
      <c r="J577" s="322" t="s">
        <v>2789</v>
      </c>
      <c r="K577" s="345">
        <v>75521.570000000007</v>
      </c>
      <c r="L577" s="322"/>
      <c r="M577" s="322"/>
      <c r="N577" s="322"/>
      <c r="O577" s="322"/>
      <c r="P577" s="793"/>
      <c r="Q577" s="322"/>
      <c r="R577">
        <v>2</v>
      </c>
    </row>
    <row r="578" spans="1:18" customFormat="1" ht="180" x14ac:dyDescent="0.25">
      <c r="A578" s="790"/>
      <c r="B578" s="322"/>
      <c r="C578" s="322"/>
      <c r="D578" s="322" t="s">
        <v>4742</v>
      </c>
      <c r="E578" s="322" t="s">
        <v>4743</v>
      </c>
      <c r="F578" s="322">
        <v>8</v>
      </c>
      <c r="G578" s="322" t="s">
        <v>425</v>
      </c>
      <c r="H578" s="620">
        <v>5.6</v>
      </c>
      <c r="I578" s="322" t="s">
        <v>4979</v>
      </c>
      <c r="J578" s="322" t="s">
        <v>2789</v>
      </c>
      <c r="K578" s="345">
        <v>188748.17</v>
      </c>
      <c r="L578" s="322"/>
      <c r="M578" s="322"/>
      <c r="N578" s="322"/>
      <c r="O578" s="322"/>
      <c r="P578" s="793"/>
      <c r="Q578" s="322"/>
      <c r="R578">
        <v>2</v>
      </c>
    </row>
    <row r="579" spans="1:18" customFormat="1" ht="180" x14ac:dyDescent="0.25">
      <c r="A579" s="790"/>
      <c r="B579" s="322"/>
      <c r="C579" s="322"/>
      <c r="D579" s="322" t="s">
        <v>4977</v>
      </c>
      <c r="E579" s="322" t="s">
        <v>4978</v>
      </c>
      <c r="F579" s="322">
        <v>8</v>
      </c>
      <c r="G579" s="322" t="s">
        <v>425</v>
      </c>
      <c r="H579" s="620">
        <v>1.35</v>
      </c>
      <c r="I579" s="322" t="s">
        <v>4979</v>
      </c>
      <c r="J579" s="322" t="s">
        <v>2789</v>
      </c>
      <c r="K579" s="345">
        <v>133283.89000000001</v>
      </c>
      <c r="L579" s="322"/>
      <c r="M579" s="322"/>
      <c r="N579" s="322"/>
      <c r="O579" s="322"/>
      <c r="P579" s="793"/>
      <c r="Q579" s="322"/>
      <c r="R579">
        <v>2</v>
      </c>
    </row>
    <row r="580" spans="1:18" customFormat="1" ht="120" x14ac:dyDescent="0.25">
      <c r="A580" s="790"/>
      <c r="B580" s="322"/>
      <c r="C580" s="322"/>
      <c r="D580" s="322" t="s">
        <v>4748</v>
      </c>
      <c r="E580" s="322" t="s">
        <v>4749</v>
      </c>
      <c r="F580" s="322">
        <v>8</v>
      </c>
      <c r="G580" s="322" t="s">
        <v>425</v>
      </c>
      <c r="H580" s="620">
        <v>2.8</v>
      </c>
      <c r="I580" s="322" t="s">
        <v>4979</v>
      </c>
      <c r="J580" s="322" t="s">
        <v>2789</v>
      </c>
      <c r="K580" s="345">
        <v>114800</v>
      </c>
      <c r="L580" s="322"/>
      <c r="M580" s="322"/>
      <c r="N580" s="322"/>
      <c r="O580" s="322"/>
      <c r="P580" s="793"/>
      <c r="Q580" s="322"/>
      <c r="R580">
        <v>2</v>
      </c>
    </row>
    <row r="581" spans="1:18" s="288" customFormat="1" ht="45" x14ac:dyDescent="0.25">
      <c r="A581" s="790"/>
      <c r="B581" s="322"/>
      <c r="C581" s="322"/>
      <c r="D581" s="322" t="s">
        <v>4753</v>
      </c>
      <c r="E581" s="322" t="s">
        <v>153</v>
      </c>
      <c r="F581" s="322">
        <v>8</v>
      </c>
      <c r="G581" s="322" t="s">
        <v>425</v>
      </c>
      <c r="H581" s="620">
        <v>0.8</v>
      </c>
      <c r="I581" s="322" t="s">
        <v>4979</v>
      </c>
      <c r="J581" s="322" t="s">
        <v>3258</v>
      </c>
      <c r="K581" s="345">
        <v>19200</v>
      </c>
      <c r="L581" s="322"/>
      <c r="M581" s="322"/>
      <c r="N581" s="322"/>
      <c r="O581" s="322"/>
      <c r="P581" s="793"/>
      <c r="Q581" s="322"/>
      <c r="R581" s="288">
        <v>2</v>
      </c>
    </row>
    <row r="582" spans="1:18" s="288" customFormat="1" ht="165" x14ac:dyDescent="0.25">
      <c r="A582" s="791"/>
      <c r="B582" s="322"/>
      <c r="C582" s="322"/>
      <c r="D582" s="322" t="s">
        <v>1543</v>
      </c>
      <c r="E582" s="322" t="s">
        <v>1544</v>
      </c>
      <c r="F582" s="322">
        <v>8</v>
      </c>
      <c r="G582" s="322" t="s">
        <v>425</v>
      </c>
      <c r="H582" s="620">
        <v>8.1</v>
      </c>
      <c r="I582" s="322" t="s">
        <v>4979</v>
      </c>
      <c r="J582" s="322" t="s">
        <v>4975</v>
      </c>
      <c r="K582" s="345">
        <v>186300</v>
      </c>
      <c r="L582" s="322"/>
      <c r="M582" s="322"/>
      <c r="N582" s="322"/>
      <c r="O582" s="322"/>
      <c r="P582" s="794"/>
      <c r="Q582" s="322"/>
      <c r="R582" s="288">
        <v>2</v>
      </c>
    </row>
    <row r="583" spans="1:18" s="666" customFormat="1" ht="28.5" x14ac:dyDescent="0.25">
      <c r="A583" s="664">
        <v>108</v>
      </c>
      <c r="B583" s="664" t="s">
        <v>167</v>
      </c>
      <c r="C583" s="664" t="s">
        <v>5106</v>
      </c>
      <c r="D583" s="663" t="s">
        <v>5107</v>
      </c>
      <c r="E583" s="334" t="s">
        <v>5108</v>
      </c>
      <c r="F583" s="664">
        <v>796</v>
      </c>
      <c r="G583" s="691" t="s">
        <v>5109</v>
      </c>
      <c r="H583" s="663">
        <v>1580</v>
      </c>
      <c r="I583" s="664" t="s">
        <v>4979</v>
      </c>
      <c r="J583" s="664" t="s">
        <v>2789</v>
      </c>
      <c r="K583" s="665">
        <v>3634000</v>
      </c>
      <c r="L583" s="317" t="s">
        <v>2491</v>
      </c>
      <c r="M583" s="317" t="s">
        <v>30</v>
      </c>
      <c r="N583" s="334" t="s">
        <v>5110</v>
      </c>
      <c r="O583" s="317" t="s">
        <v>23</v>
      </c>
      <c r="P583" s="664"/>
      <c r="Q583" s="664" t="s">
        <v>5111</v>
      </c>
    </row>
    <row r="584" spans="1:18" s="666" customFormat="1" ht="57" x14ac:dyDescent="0.25">
      <c r="A584" s="664">
        <v>110</v>
      </c>
      <c r="B584" s="664" t="s">
        <v>5122</v>
      </c>
      <c r="C584" s="664" t="s">
        <v>5123</v>
      </c>
      <c r="D584" s="667" t="s">
        <v>5124</v>
      </c>
      <c r="E584" s="334" t="s">
        <v>5118</v>
      </c>
      <c r="F584" s="664" t="s">
        <v>135</v>
      </c>
      <c r="G584" s="691" t="s">
        <v>63</v>
      </c>
      <c r="H584" s="663">
        <v>1</v>
      </c>
      <c r="I584" s="664" t="s">
        <v>4979</v>
      </c>
      <c r="J584" s="664" t="s">
        <v>2789</v>
      </c>
      <c r="K584" s="668" t="s">
        <v>4984</v>
      </c>
      <c r="L584" s="317" t="s">
        <v>2487</v>
      </c>
      <c r="M584" s="317" t="s">
        <v>30</v>
      </c>
      <c r="N584" s="317" t="s">
        <v>4610</v>
      </c>
      <c r="O584" s="649" t="s">
        <v>171</v>
      </c>
      <c r="P584" s="334" t="s">
        <v>5119</v>
      </c>
      <c r="Q584" s="664" t="s">
        <v>5111</v>
      </c>
    </row>
    <row r="585" spans="1:18" s="666" customFormat="1" ht="57" x14ac:dyDescent="0.25">
      <c r="A585" s="664">
        <v>111</v>
      </c>
      <c r="B585" s="664" t="s">
        <v>5125</v>
      </c>
      <c r="C585" s="664" t="s">
        <v>5126</v>
      </c>
      <c r="D585" s="667" t="s">
        <v>5127</v>
      </c>
      <c r="E585" s="334" t="s">
        <v>5118</v>
      </c>
      <c r="F585" s="664" t="s">
        <v>135</v>
      </c>
      <c r="G585" s="691" t="s">
        <v>63</v>
      </c>
      <c r="H585" s="663">
        <v>1</v>
      </c>
      <c r="I585" s="664" t="s">
        <v>4979</v>
      </c>
      <c r="J585" s="664" t="s">
        <v>2789</v>
      </c>
      <c r="K585" s="668">
        <v>505000</v>
      </c>
      <c r="L585" s="317" t="s">
        <v>2491</v>
      </c>
      <c r="M585" s="317" t="s">
        <v>2453</v>
      </c>
      <c r="N585" s="317" t="s">
        <v>4610</v>
      </c>
      <c r="O585" s="649" t="s">
        <v>171</v>
      </c>
      <c r="P585" s="334" t="s">
        <v>5119</v>
      </c>
      <c r="Q585" s="664" t="s">
        <v>5111</v>
      </c>
    </row>
    <row r="586" spans="1:18" s="259" customFormat="1" ht="57" x14ac:dyDescent="0.25">
      <c r="A586" s="339">
        <v>112</v>
      </c>
      <c r="B586" s="326" t="s">
        <v>2675</v>
      </c>
      <c r="C586" s="326" t="s">
        <v>2674</v>
      </c>
      <c r="D586" s="326" t="s">
        <v>5128</v>
      </c>
      <c r="E586" s="326" t="s">
        <v>2682</v>
      </c>
      <c r="F586" s="326" t="s">
        <v>135</v>
      </c>
      <c r="G586" s="330" t="s">
        <v>63</v>
      </c>
      <c r="H586" s="679">
        <v>1</v>
      </c>
      <c r="I586" s="330" t="s">
        <v>2681</v>
      </c>
      <c r="J586" s="326" t="s">
        <v>2832</v>
      </c>
      <c r="K586" s="348">
        <v>423413.42</v>
      </c>
      <c r="L586" s="255" t="s">
        <v>2491</v>
      </c>
      <c r="M586" s="326" t="s">
        <v>21</v>
      </c>
      <c r="N586" s="317" t="s">
        <v>4610</v>
      </c>
      <c r="O586" s="649" t="s">
        <v>171</v>
      </c>
      <c r="P586" s="334" t="s">
        <v>5119</v>
      </c>
      <c r="Q586" s="330" t="s">
        <v>165</v>
      </c>
    </row>
    <row r="587" spans="1:18" customFormat="1" ht="42.75" x14ac:dyDescent="0.25">
      <c r="A587" s="334">
        <v>113</v>
      </c>
      <c r="B587" s="317" t="s">
        <v>845</v>
      </c>
      <c r="C587" s="317" t="s">
        <v>846</v>
      </c>
      <c r="D587" s="317" t="s">
        <v>5076</v>
      </c>
      <c r="E587" s="317" t="s">
        <v>3580</v>
      </c>
      <c r="F587" s="317" t="s">
        <v>135</v>
      </c>
      <c r="G587" s="317" t="s">
        <v>63</v>
      </c>
      <c r="H587" s="549">
        <v>1190</v>
      </c>
      <c r="I587" s="317" t="s">
        <v>4979</v>
      </c>
      <c r="J587" s="317" t="s">
        <v>5077</v>
      </c>
      <c r="K587" s="344">
        <v>1300000.01</v>
      </c>
      <c r="L587" s="255" t="s">
        <v>2491</v>
      </c>
      <c r="M587" s="317" t="s">
        <v>30</v>
      </c>
      <c r="N587" s="317" t="s">
        <v>22</v>
      </c>
      <c r="O587" s="649" t="s">
        <v>171</v>
      </c>
      <c r="P587" s="660">
        <v>6682</v>
      </c>
      <c r="Q587" s="521" t="s">
        <v>165</v>
      </c>
      <c r="R587">
        <v>1</v>
      </c>
    </row>
    <row r="588" spans="1:18" s="288" customFormat="1" ht="71.25" x14ac:dyDescent="0.25">
      <c r="A588" s="789">
        <v>114</v>
      </c>
      <c r="B588" s="317" t="s">
        <v>3772</v>
      </c>
      <c r="C588" s="317" t="s">
        <v>3773</v>
      </c>
      <c r="D588" s="317" t="s">
        <v>3774</v>
      </c>
      <c r="E588" s="317" t="s">
        <v>2288</v>
      </c>
      <c r="F588" s="318" t="s">
        <v>135</v>
      </c>
      <c r="G588" s="317" t="s">
        <v>63</v>
      </c>
      <c r="H588" s="676">
        <v>2</v>
      </c>
      <c r="I588" s="318" t="s">
        <v>4995</v>
      </c>
      <c r="J588" s="318" t="s">
        <v>5148</v>
      </c>
      <c r="K588" s="344">
        <v>540000</v>
      </c>
      <c r="L588" s="255" t="s">
        <v>2491</v>
      </c>
      <c r="M588" s="317" t="s">
        <v>21</v>
      </c>
      <c r="N588" s="317" t="s">
        <v>22</v>
      </c>
      <c r="O588" s="317" t="s">
        <v>23</v>
      </c>
      <c r="P588" s="792">
        <v>5258</v>
      </c>
      <c r="Q588" s="317" t="s">
        <v>3775</v>
      </c>
      <c r="R588" s="288">
        <v>1</v>
      </c>
    </row>
    <row r="589" spans="1:18" s="288" customFormat="1" ht="135" x14ac:dyDescent="0.25">
      <c r="A589" s="790"/>
      <c r="B589" s="322"/>
      <c r="C589" s="322"/>
      <c r="D589" s="322" t="s">
        <v>2291</v>
      </c>
      <c r="E589" s="322" t="s">
        <v>2292</v>
      </c>
      <c r="F589" s="320" t="s">
        <v>135</v>
      </c>
      <c r="G589" s="322" t="s">
        <v>63</v>
      </c>
      <c r="H589" s="530">
        <v>1</v>
      </c>
      <c r="I589" s="320" t="s">
        <v>4995</v>
      </c>
      <c r="J589" s="320" t="s">
        <v>5148</v>
      </c>
      <c r="K589" s="345">
        <v>420000</v>
      </c>
      <c r="L589" s="322"/>
      <c r="M589" s="322"/>
      <c r="N589" s="322"/>
      <c r="O589" s="322"/>
      <c r="P589" s="793"/>
      <c r="Q589" s="322"/>
      <c r="R589" s="288">
        <v>2</v>
      </c>
    </row>
    <row r="590" spans="1:18" s="288" customFormat="1" ht="75" x14ac:dyDescent="0.25">
      <c r="A590" s="791"/>
      <c r="B590" s="322"/>
      <c r="C590" s="322"/>
      <c r="D590" s="322" t="s">
        <v>2293</v>
      </c>
      <c r="E590" s="322" t="s">
        <v>2294</v>
      </c>
      <c r="F590" s="320" t="s">
        <v>135</v>
      </c>
      <c r="G590" s="322" t="s">
        <v>63</v>
      </c>
      <c r="H590" s="530">
        <v>1</v>
      </c>
      <c r="I590" s="320" t="s">
        <v>4995</v>
      </c>
      <c r="J590" s="320" t="s">
        <v>5148</v>
      </c>
      <c r="K590" s="345">
        <v>120000</v>
      </c>
      <c r="L590" s="322"/>
      <c r="M590" s="322"/>
      <c r="N590" s="322"/>
      <c r="O590" s="322"/>
      <c r="P590" s="794"/>
      <c r="Q590" s="322"/>
      <c r="R590" s="288">
        <v>2</v>
      </c>
    </row>
    <row r="591" spans="1:18" customFormat="1" x14ac:dyDescent="0.25">
      <c r="A591" s="491"/>
      <c r="B591" s="499"/>
      <c r="C591" s="499"/>
      <c r="D591" s="499"/>
      <c r="E591" s="499"/>
      <c r="F591" s="500"/>
      <c r="G591" s="499"/>
      <c r="H591" s="688"/>
      <c r="I591" s="499"/>
      <c r="J591" s="499"/>
      <c r="K591" s="501"/>
      <c r="L591" s="499"/>
      <c r="M591" s="499"/>
      <c r="N591" s="499"/>
      <c r="O591" s="499"/>
      <c r="P591" s="489"/>
      <c r="Q591" s="499"/>
    </row>
    <row r="592" spans="1:18" customFormat="1" x14ac:dyDescent="0.25">
      <c r="A592" s="491"/>
      <c r="B592" s="499"/>
      <c r="C592" s="499"/>
      <c r="D592" s="499"/>
      <c r="E592" s="499"/>
      <c r="F592" s="500"/>
      <c r="G592" s="499"/>
      <c r="H592" s="688"/>
      <c r="I592" s="499"/>
      <c r="J592" s="499"/>
      <c r="K592" s="501"/>
      <c r="L592" s="499"/>
      <c r="M592" s="499"/>
      <c r="N592" s="499"/>
      <c r="O592" s="499"/>
      <c r="P592" s="489"/>
      <c r="Q592" s="499"/>
    </row>
    <row r="593" spans="1:17" customFormat="1" x14ac:dyDescent="0.25">
      <c r="A593" s="491"/>
      <c r="B593" s="499"/>
      <c r="C593" s="499"/>
      <c r="D593" s="499"/>
      <c r="E593" s="499"/>
      <c r="F593" s="500"/>
      <c r="G593" s="499"/>
      <c r="H593" s="688"/>
      <c r="I593" s="499"/>
      <c r="J593" s="499"/>
      <c r="K593" s="501"/>
      <c r="L593" s="499"/>
      <c r="M593" s="499"/>
      <c r="N593" s="499"/>
      <c r="O593" s="499"/>
      <c r="P593" s="489"/>
      <c r="Q593" s="499"/>
    </row>
    <row r="594" spans="1:17" x14ac:dyDescent="0.25">
      <c r="Q594" s="290"/>
    </row>
    <row r="595" spans="1:17" ht="20.25" x14ac:dyDescent="0.3">
      <c r="B595" s="631" t="s">
        <v>65</v>
      </c>
      <c r="C595" s="632"/>
      <c r="D595" s="632"/>
      <c r="E595" s="632"/>
      <c r="F595" s="631" t="s">
        <v>5150</v>
      </c>
      <c r="G595" s="633"/>
      <c r="H595" s="689"/>
      <c r="I595" s="633"/>
      <c r="J595" s="631"/>
      <c r="K595" s="634" t="s">
        <v>5151</v>
      </c>
      <c r="L595" s="634" t="s">
        <v>25</v>
      </c>
    </row>
    <row r="596" spans="1:17" x14ac:dyDescent="0.25">
      <c r="A596" s="351"/>
      <c r="G596" s="692"/>
    </row>
    <row r="597" spans="1:17" x14ac:dyDescent="0.25">
      <c r="G597" s="511"/>
      <c r="I597" s="511"/>
    </row>
    <row r="598" spans="1:17" x14ac:dyDescent="0.25">
      <c r="A598" s="351"/>
      <c r="G598" s="692"/>
    </row>
    <row r="599" spans="1:17" x14ac:dyDescent="0.25">
      <c r="G599" s="511"/>
      <c r="I599" s="511"/>
    </row>
    <row r="600" spans="1:17" x14ac:dyDescent="0.25">
      <c r="A600" s="351"/>
      <c r="G600" s="692"/>
    </row>
    <row r="601" spans="1:17" x14ac:dyDescent="0.25">
      <c r="G601" s="511"/>
      <c r="I601" s="511"/>
    </row>
    <row r="602" spans="1:17" x14ac:dyDescent="0.25">
      <c r="A602" s="351"/>
      <c r="G602" s="692"/>
    </row>
    <row r="603" spans="1:17" x14ac:dyDescent="0.25">
      <c r="A603" s="354"/>
      <c r="G603" s="511"/>
      <c r="I603" s="511"/>
    </row>
    <row r="604" spans="1:17" x14ac:dyDescent="0.25">
      <c r="A604" s="351"/>
      <c r="G604" s="692"/>
    </row>
    <row r="605" spans="1:17" x14ac:dyDescent="0.25">
      <c r="G605" s="511"/>
      <c r="I605" s="511"/>
    </row>
  </sheetData>
  <autoFilter ref="A23:Q590"/>
  <mergeCells count="89">
    <mergeCell ref="A588:A590"/>
    <mergeCell ref="P588:P590"/>
    <mergeCell ref="A225:A335"/>
    <mergeCell ref="P225:P335"/>
    <mergeCell ref="A503:A505"/>
    <mergeCell ref="P503:P505"/>
    <mergeCell ref="A482:A483"/>
    <mergeCell ref="P482:P483"/>
    <mergeCell ref="A484:A493"/>
    <mergeCell ref="P484:P493"/>
    <mergeCell ref="A479:A481"/>
    <mergeCell ref="P479:P481"/>
    <mergeCell ref="A473:A476"/>
    <mergeCell ref="P473:P476"/>
    <mergeCell ref="A462:A471"/>
    <mergeCell ref="P462:P471"/>
    <mergeCell ref="A440:A460"/>
    <mergeCell ref="P440:P460"/>
    <mergeCell ref="A174:A194"/>
    <mergeCell ref="P174:P194"/>
    <mergeCell ref="A195:A204"/>
    <mergeCell ref="P195:P204"/>
    <mergeCell ref="A213:A220"/>
    <mergeCell ref="P213:P220"/>
    <mergeCell ref="A205:A208"/>
    <mergeCell ref="P205:P208"/>
    <mergeCell ref="A209:A211"/>
    <mergeCell ref="P209:P211"/>
    <mergeCell ref="A222:A224"/>
    <mergeCell ref="P222:P224"/>
    <mergeCell ref="A336:A346"/>
    <mergeCell ref="P336:P346"/>
    <mergeCell ref="Q71:Q74"/>
    <mergeCell ref="A123:A125"/>
    <mergeCell ref="P123:P125"/>
    <mergeCell ref="A106:A108"/>
    <mergeCell ref="P106:P108"/>
    <mergeCell ref="A109:A114"/>
    <mergeCell ref="P109:P114"/>
    <mergeCell ref="A71:A102"/>
    <mergeCell ref="P71:P102"/>
    <mergeCell ref="A129:A131"/>
    <mergeCell ref="P129:P131"/>
    <mergeCell ref="A115:A117"/>
    <mergeCell ref="A118:A120"/>
    <mergeCell ref="P118:P120"/>
    <mergeCell ref="A52:A70"/>
    <mergeCell ref="P52:P70"/>
    <mergeCell ref="A31:A51"/>
    <mergeCell ref="P31:P51"/>
    <mergeCell ref="P115:P117"/>
    <mergeCell ref="A143:A170"/>
    <mergeCell ref="P143:P170"/>
    <mergeCell ref="Q15:Q22"/>
    <mergeCell ref="D16:D22"/>
    <mergeCell ref="E16:E22"/>
    <mergeCell ref="F16:G18"/>
    <mergeCell ref="H16:H22"/>
    <mergeCell ref="I16:J18"/>
    <mergeCell ref="K16:K22"/>
    <mergeCell ref="L16:M18"/>
    <mergeCell ref="F19:F22"/>
    <mergeCell ref="G19:G22"/>
    <mergeCell ref="I19:I22"/>
    <mergeCell ref="J19:J22"/>
    <mergeCell ref="O19:O22"/>
    <mergeCell ref="Q52:Q54"/>
    <mergeCell ref="A552:A555"/>
    <mergeCell ref="P552:P555"/>
    <mergeCell ref="A508:A546"/>
    <mergeCell ref="P508:P546"/>
    <mergeCell ref="A1:P1"/>
    <mergeCell ref="F4:H4"/>
    <mergeCell ref="A13:P13"/>
    <mergeCell ref="A15:A22"/>
    <mergeCell ref="B15:B22"/>
    <mergeCell ref="C15:C22"/>
    <mergeCell ref="D15:M15"/>
    <mergeCell ref="N15:N22"/>
    <mergeCell ref="O15:O18"/>
    <mergeCell ref="P15:P22"/>
    <mergeCell ref="L19:L22"/>
    <mergeCell ref="M19:M22"/>
    <mergeCell ref="A569:A571"/>
    <mergeCell ref="P569:P571"/>
    <mergeCell ref="A573:A582"/>
    <mergeCell ref="P573:P582"/>
    <mergeCell ref="A556:A565"/>
    <mergeCell ref="P556:P565"/>
  </mergeCells>
  <hyperlinks>
    <hyperlink ref="E9" r:id="rId1"/>
  </hyperlinks>
  <pageMargins left="0.25" right="0.25" top="0.26" bottom="0.2" header="0.47" footer="0.2"/>
  <pageSetup paperSize="9" scale="57" fitToHeight="0" orientation="landscape"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115"/>
  <sheetViews>
    <sheetView tabSelected="1" view="pageBreakPreview" topLeftCell="A95" zoomScale="85" zoomScaleNormal="90" zoomScaleSheetLayoutView="85" workbookViewId="0">
      <selection activeCell="L95" sqref="L95:L96"/>
    </sheetView>
  </sheetViews>
  <sheetFormatPr defaultRowHeight="15" x14ac:dyDescent="0.25"/>
  <cols>
    <col min="1" max="1" width="7.85546875" style="155" customWidth="1"/>
    <col min="2" max="2" width="9.140625" style="128"/>
    <col min="3" max="3" width="11" style="128" customWidth="1"/>
    <col min="4" max="4" width="30.140625" style="128" customWidth="1"/>
    <col min="5" max="5" width="27.7109375" style="128" customWidth="1"/>
    <col min="6" max="7" width="9.140625" style="153"/>
    <col min="8" max="8" width="15.5703125" style="516" customWidth="1"/>
    <col min="9" max="9" width="11.28515625" style="128" customWidth="1"/>
    <col min="10" max="10" width="19.85546875" style="128" customWidth="1"/>
    <col min="11" max="11" width="16.140625" style="572" customWidth="1"/>
    <col min="12" max="12" width="16.140625" style="128" customWidth="1"/>
    <col min="13" max="13" width="19.140625" style="128" customWidth="1"/>
    <col min="14" max="14" width="16.28515625" style="153" customWidth="1"/>
    <col min="15" max="15" width="10.85546875" style="153" customWidth="1"/>
    <col min="16" max="16" width="7.5703125" style="128" hidden="1" customWidth="1"/>
    <col min="17" max="17" width="30" style="128" hidden="1" customWidth="1"/>
    <col min="18" max="18" width="6.28515625" style="128" hidden="1" customWidth="1"/>
    <col min="19" max="19" width="0.28515625" style="128" customWidth="1"/>
    <col min="20" max="20" width="9.140625" style="128" customWidth="1"/>
    <col min="21" max="21" width="12.7109375" style="128" customWidth="1"/>
    <col min="22" max="16384" width="9.140625" style="128"/>
  </cols>
  <sheetData>
    <row r="1" spans="1:17" ht="15" hidden="1" customHeight="1" x14ac:dyDescent="0.25">
      <c r="A1" s="868" t="s">
        <v>2671</v>
      </c>
      <c r="B1" s="868"/>
      <c r="C1" s="868"/>
      <c r="D1" s="868"/>
      <c r="E1" s="868"/>
      <c r="F1" s="868"/>
      <c r="G1" s="868"/>
      <c r="H1" s="868"/>
      <c r="I1" s="868"/>
      <c r="J1" s="868"/>
      <c r="K1" s="868"/>
      <c r="L1" s="868"/>
      <c r="M1" s="868"/>
      <c r="N1" s="868"/>
      <c r="O1" s="868"/>
      <c r="P1" s="868"/>
      <c r="Q1" s="671"/>
    </row>
    <row r="2" spans="1:17" x14ac:dyDescent="0.25">
      <c r="A2" s="291"/>
      <c r="B2" s="294"/>
      <c r="C2" s="294"/>
      <c r="D2" s="503"/>
      <c r="E2" s="294" t="s">
        <v>5053</v>
      </c>
      <c r="F2" s="292"/>
      <c r="G2" s="292"/>
      <c r="H2" s="512"/>
      <c r="I2" s="294"/>
      <c r="J2" s="294"/>
      <c r="K2" s="365"/>
      <c r="L2" s="294"/>
      <c r="M2" s="294"/>
      <c r="N2" s="293"/>
      <c r="O2" s="292"/>
      <c r="P2" s="295"/>
      <c r="Q2" s="295"/>
    </row>
    <row r="3" spans="1:17" x14ac:dyDescent="0.25">
      <c r="A3" s="291"/>
      <c r="B3" s="294"/>
      <c r="C3" s="294"/>
      <c r="D3" s="302"/>
      <c r="E3" s="299"/>
      <c r="F3" s="296"/>
      <c r="G3" s="296"/>
      <c r="H3" s="513"/>
      <c r="I3" s="299"/>
      <c r="J3" s="504"/>
      <c r="K3" s="366"/>
      <c r="L3" s="299"/>
      <c r="M3" s="505"/>
      <c r="N3" s="296"/>
      <c r="O3" s="297"/>
      <c r="P3" s="301"/>
      <c r="Q3" s="123"/>
    </row>
    <row r="4" spans="1:17" x14ac:dyDescent="0.25">
      <c r="A4" s="291"/>
      <c r="B4" s="294"/>
      <c r="C4" s="294"/>
      <c r="D4" s="302"/>
      <c r="E4" s="299"/>
      <c r="F4" s="917" t="s">
        <v>2697</v>
      </c>
      <c r="G4" s="917"/>
      <c r="H4" s="917"/>
      <c r="I4" s="299"/>
      <c r="J4" s="299"/>
      <c r="K4" s="367"/>
      <c r="L4" s="299"/>
      <c r="M4" s="259"/>
      <c r="N4" s="145"/>
      <c r="O4" s="144"/>
    </row>
    <row r="5" spans="1:17" x14ac:dyDescent="0.25">
      <c r="A5" s="291"/>
      <c r="B5" s="294"/>
      <c r="C5" s="294"/>
      <c r="D5" s="302"/>
      <c r="E5" s="299"/>
      <c r="F5" s="716"/>
      <c r="G5" s="716"/>
      <c r="H5" s="514"/>
      <c r="I5" s="299"/>
      <c r="J5" s="299"/>
      <c r="K5" s="367"/>
      <c r="L5" s="299"/>
      <c r="M5" s="259"/>
      <c r="N5" s="145"/>
      <c r="O5" s="144"/>
    </row>
    <row r="6" spans="1:17" x14ac:dyDescent="0.25">
      <c r="A6" s="303"/>
      <c r="B6" s="696" t="s">
        <v>69</v>
      </c>
      <c r="C6" s="697"/>
      <c r="D6" s="698"/>
      <c r="E6" s="699" t="s">
        <v>70</v>
      </c>
      <c r="F6" s="535"/>
      <c r="G6" s="536"/>
      <c r="H6" s="700"/>
      <c r="I6" s="506"/>
      <c r="J6" s="122"/>
      <c r="K6" s="369"/>
      <c r="L6" s="507"/>
      <c r="M6" s="122"/>
      <c r="N6" s="307"/>
    </row>
    <row r="7" spans="1:17" x14ac:dyDescent="0.25">
      <c r="A7" s="303"/>
      <c r="B7" s="696" t="s">
        <v>71</v>
      </c>
      <c r="C7" s="697"/>
      <c r="D7" s="698"/>
      <c r="E7" s="701" t="s">
        <v>72</v>
      </c>
      <c r="F7" s="535"/>
      <c r="G7" s="536"/>
      <c r="H7" s="700"/>
      <c r="I7" s="506"/>
      <c r="J7" s="122"/>
      <c r="K7" s="369"/>
      <c r="L7" s="507"/>
      <c r="M7" s="122"/>
      <c r="N7" s="307"/>
    </row>
    <row r="8" spans="1:17" x14ac:dyDescent="0.25">
      <c r="A8" s="303"/>
      <c r="B8" s="696" t="s">
        <v>73</v>
      </c>
      <c r="C8" s="697"/>
      <c r="D8" s="698"/>
      <c r="E8" s="699" t="s">
        <v>74</v>
      </c>
      <c r="F8" s="535"/>
      <c r="G8" s="536"/>
      <c r="H8" s="700"/>
      <c r="I8" s="506"/>
      <c r="J8" s="122"/>
      <c r="K8" s="369"/>
      <c r="L8" s="507"/>
      <c r="M8" s="122"/>
      <c r="N8" s="307"/>
      <c r="P8" s="123"/>
      <c r="Q8" s="283"/>
    </row>
    <row r="9" spans="1:17" x14ac:dyDescent="0.25">
      <c r="A9" s="303"/>
      <c r="B9" s="696" t="s">
        <v>75</v>
      </c>
      <c r="C9" s="697"/>
      <c r="D9" s="698"/>
      <c r="E9" s="702" t="s">
        <v>76</v>
      </c>
      <c r="F9" s="535"/>
      <c r="G9" s="536"/>
      <c r="H9" s="700"/>
      <c r="I9" s="506"/>
      <c r="J9" s="122"/>
      <c r="K9" s="369"/>
      <c r="L9" s="507"/>
      <c r="M9" s="122"/>
      <c r="N9" s="307"/>
      <c r="P9" s="123"/>
      <c r="Q9" s="283"/>
    </row>
    <row r="10" spans="1:17" x14ac:dyDescent="0.25">
      <c r="A10" s="303"/>
      <c r="B10" s="696" t="s">
        <v>77</v>
      </c>
      <c r="C10" s="697"/>
      <c r="D10" s="698"/>
      <c r="E10" s="703" t="s">
        <v>78</v>
      </c>
      <c r="F10" s="535"/>
      <c r="G10" s="536"/>
      <c r="H10" s="700"/>
      <c r="I10" s="506"/>
      <c r="J10" s="122"/>
      <c r="K10" s="369"/>
      <c r="L10" s="507"/>
      <c r="M10" s="122"/>
      <c r="N10" s="307"/>
      <c r="P10" s="123"/>
      <c r="Q10" s="283"/>
    </row>
    <row r="11" spans="1:17" x14ac:dyDescent="0.25">
      <c r="A11" s="303"/>
      <c r="B11" s="696" t="s">
        <v>79</v>
      </c>
      <c r="C11" s="697"/>
      <c r="D11" s="698"/>
      <c r="E11" s="534">
        <v>997750001</v>
      </c>
      <c r="F11" s="535"/>
      <c r="G11" s="536"/>
      <c r="H11" s="700"/>
      <c r="I11" s="506"/>
      <c r="J11" s="122"/>
      <c r="K11" s="369"/>
      <c r="L11" s="507"/>
      <c r="M11" s="122"/>
      <c r="N11" s="307"/>
      <c r="P11" s="123"/>
      <c r="Q11" s="283"/>
    </row>
    <row r="12" spans="1:17" x14ac:dyDescent="0.25">
      <c r="A12" s="303"/>
      <c r="B12" s="696" t="s">
        <v>80</v>
      </c>
      <c r="C12" s="697"/>
      <c r="D12" s="698"/>
      <c r="E12" s="534">
        <v>804013</v>
      </c>
      <c r="F12" s="535"/>
      <c r="G12" s="536"/>
      <c r="H12" s="700"/>
      <c r="I12" s="506"/>
      <c r="J12" s="122"/>
      <c r="K12" s="369"/>
      <c r="L12" s="507"/>
      <c r="M12" s="122"/>
      <c r="N12" s="307"/>
      <c r="P12" s="122"/>
    </row>
    <row r="13" spans="1:17" x14ac:dyDescent="0.25">
      <c r="D13" s="127" t="s">
        <v>2671</v>
      </c>
      <c r="H13" s="515"/>
      <c r="K13" s="570"/>
    </row>
    <row r="14" spans="1:17" x14ac:dyDescent="0.25">
      <c r="K14" s="570"/>
    </row>
    <row r="15" spans="1:17" s="155" customFormat="1" ht="15" customHeight="1" x14ac:dyDescent="0.25">
      <c r="A15" s="871" t="s">
        <v>81</v>
      </c>
      <c r="B15" s="871" t="s">
        <v>82</v>
      </c>
      <c r="C15" s="871" t="s">
        <v>83</v>
      </c>
      <c r="D15" s="875" t="s">
        <v>84</v>
      </c>
      <c r="E15" s="876"/>
      <c r="F15" s="876"/>
      <c r="G15" s="876"/>
      <c r="H15" s="876"/>
      <c r="I15" s="876"/>
      <c r="J15" s="876"/>
      <c r="K15" s="876"/>
      <c r="L15" s="876"/>
      <c r="M15" s="879"/>
      <c r="N15" s="897" t="s">
        <v>85</v>
      </c>
      <c r="O15" s="897" t="s">
        <v>86</v>
      </c>
      <c r="P15" s="871" t="s">
        <v>87</v>
      </c>
      <c r="Q15" s="871" t="s">
        <v>88</v>
      </c>
    </row>
    <row r="16" spans="1:17" s="155" customFormat="1" x14ac:dyDescent="0.25">
      <c r="A16" s="872"/>
      <c r="B16" s="872"/>
      <c r="C16" s="872"/>
      <c r="D16" s="871" t="s">
        <v>89</v>
      </c>
      <c r="E16" s="871" t="s">
        <v>90</v>
      </c>
      <c r="F16" s="882" t="s">
        <v>91</v>
      </c>
      <c r="G16" s="891"/>
      <c r="H16" s="920" t="s">
        <v>92</v>
      </c>
      <c r="I16" s="882" t="s">
        <v>93</v>
      </c>
      <c r="J16" s="891"/>
      <c r="K16" s="924" t="s">
        <v>94</v>
      </c>
      <c r="L16" s="882" t="s">
        <v>95</v>
      </c>
      <c r="M16" s="891"/>
      <c r="N16" s="918"/>
      <c r="O16" s="918"/>
      <c r="P16" s="872"/>
      <c r="Q16" s="872"/>
    </row>
    <row r="17" spans="1:18" s="155" customFormat="1" x14ac:dyDescent="0.25">
      <c r="A17" s="873"/>
      <c r="B17" s="873"/>
      <c r="C17" s="873"/>
      <c r="D17" s="872"/>
      <c r="E17" s="873"/>
      <c r="F17" s="884"/>
      <c r="G17" s="892"/>
      <c r="H17" s="921"/>
      <c r="I17" s="884"/>
      <c r="J17" s="892"/>
      <c r="K17" s="925"/>
      <c r="L17" s="884"/>
      <c r="M17" s="892"/>
      <c r="N17" s="898"/>
      <c r="O17" s="918"/>
      <c r="P17" s="872"/>
      <c r="Q17" s="872"/>
    </row>
    <row r="18" spans="1:18" s="155" customFormat="1" x14ac:dyDescent="0.25">
      <c r="A18" s="873"/>
      <c r="B18" s="873"/>
      <c r="C18" s="873"/>
      <c r="D18" s="872"/>
      <c r="E18" s="873"/>
      <c r="F18" s="886"/>
      <c r="G18" s="893"/>
      <c r="H18" s="921"/>
      <c r="I18" s="886"/>
      <c r="J18" s="893"/>
      <c r="K18" s="925"/>
      <c r="L18" s="886"/>
      <c r="M18" s="893"/>
      <c r="N18" s="898"/>
      <c r="O18" s="919"/>
      <c r="P18" s="872"/>
      <c r="Q18" s="872"/>
    </row>
    <row r="19" spans="1:18" s="155" customFormat="1" x14ac:dyDescent="0.25">
      <c r="A19" s="873"/>
      <c r="B19" s="873"/>
      <c r="C19" s="873"/>
      <c r="D19" s="873"/>
      <c r="E19" s="873"/>
      <c r="F19" s="897" t="s">
        <v>96</v>
      </c>
      <c r="G19" s="897" t="s">
        <v>97</v>
      </c>
      <c r="H19" s="922"/>
      <c r="I19" s="871" t="s">
        <v>98</v>
      </c>
      <c r="J19" s="871" t="s">
        <v>97</v>
      </c>
      <c r="K19" s="925"/>
      <c r="L19" s="871" t="s">
        <v>99</v>
      </c>
      <c r="M19" s="871" t="s">
        <v>100</v>
      </c>
      <c r="N19" s="898"/>
      <c r="O19" s="897" t="s">
        <v>101</v>
      </c>
      <c r="P19" s="872"/>
      <c r="Q19" s="872"/>
    </row>
    <row r="20" spans="1:18" s="155" customFormat="1" x14ac:dyDescent="0.25">
      <c r="A20" s="873"/>
      <c r="B20" s="873"/>
      <c r="C20" s="873"/>
      <c r="D20" s="873"/>
      <c r="E20" s="873"/>
      <c r="F20" s="898"/>
      <c r="G20" s="898"/>
      <c r="H20" s="922"/>
      <c r="I20" s="873"/>
      <c r="J20" s="873"/>
      <c r="K20" s="925"/>
      <c r="L20" s="872"/>
      <c r="M20" s="872"/>
      <c r="N20" s="898"/>
      <c r="O20" s="898"/>
      <c r="P20" s="872"/>
      <c r="Q20" s="872"/>
    </row>
    <row r="21" spans="1:18" s="155" customFormat="1" x14ac:dyDescent="0.25">
      <c r="A21" s="873"/>
      <c r="B21" s="873"/>
      <c r="C21" s="873"/>
      <c r="D21" s="873"/>
      <c r="E21" s="873"/>
      <c r="F21" s="898"/>
      <c r="G21" s="898"/>
      <c r="H21" s="922"/>
      <c r="I21" s="873"/>
      <c r="J21" s="873"/>
      <c r="K21" s="925"/>
      <c r="L21" s="872"/>
      <c r="M21" s="872"/>
      <c r="N21" s="898"/>
      <c r="O21" s="898"/>
      <c r="P21" s="872"/>
      <c r="Q21" s="872"/>
    </row>
    <row r="22" spans="1:18" s="155" customFormat="1" x14ac:dyDescent="0.25">
      <c r="A22" s="874"/>
      <c r="B22" s="874"/>
      <c r="C22" s="874"/>
      <c r="D22" s="874"/>
      <c r="E22" s="874"/>
      <c r="F22" s="899"/>
      <c r="G22" s="899"/>
      <c r="H22" s="923"/>
      <c r="I22" s="874"/>
      <c r="J22" s="874"/>
      <c r="K22" s="926"/>
      <c r="L22" s="880"/>
      <c r="M22" s="880"/>
      <c r="N22" s="899"/>
      <c r="O22" s="899"/>
      <c r="P22" s="880"/>
      <c r="Q22" s="880"/>
    </row>
    <row r="23" spans="1:18" s="155" customFormat="1" x14ac:dyDescent="0.25">
      <c r="A23" s="308">
        <v>1</v>
      </c>
      <c r="B23" s="308">
        <v>2</v>
      </c>
      <c r="C23" s="308">
        <v>3</v>
      </c>
      <c r="D23" s="308">
        <v>4</v>
      </c>
      <c r="E23" s="308">
        <v>5</v>
      </c>
      <c r="F23" s="152">
        <v>6</v>
      </c>
      <c r="G23" s="152">
        <v>7</v>
      </c>
      <c r="H23" s="517">
        <v>8</v>
      </c>
      <c r="I23" s="308">
        <v>9</v>
      </c>
      <c r="J23" s="308">
        <v>10</v>
      </c>
      <c r="K23" s="571">
        <v>11</v>
      </c>
      <c r="L23" s="308">
        <v>12</v>
      </c>
      <c r="M23" s="308">
        <v>13</v>
      </c>
      <c r="N23" s="152">
        <v>14</v>
      </c>
      <c r="O23" s="152">
        <v>15</v>
      </c>
      <c r="P23" s="308">
        <v>16</v>
      </c>
      <c r="Q23" s="308">
        <v>17</v>
      </c>
    </row>
    <row r="24" spans="1:18" ht="42.75" x14ac:dyDescent="0.25">
      <c r="A24" s="718">
        <v>2</v>
      </c>
      <c r="B24" s="313" t="s">
        <v>196</v>
      </c>
      <c r="C24" s="313" t="s">
        <v>197</v>
      </c>
      <c r="D24" s="313" t="s">
        <v>2699</v>
      </c>
      <c r="E24" s="313" t="s">
        <v>1412</v>
      </c>
      <c r="F24" s="311" t="s">
        <v>198</v>
      </c>
      <c r="G24" s="311" t="s">
        <v>199</v>
      </c>
      <c r="H24" s="492">
        <v>12</v>
      </c>
      <c r="I24" s="313" t="s">
        <v>112</v>
      </c>
      <c r="J24" s="313" t="s">
        <v>113</v>
      </c>
      <c r="K24" s="451">
        <v>1780000</v>
      </c>
      <c r="L24" s="313" t="s">
        <v>21</v>
      </c>
      <c r="M24" s="313" t="s">
        <v>2698</v>
      </c>
      <c r="N24" s="311" t="s">
        <v>22</v>
      </c>
      <c r="O24" s="311" t="s">
        <v>23</v>
      </c>
      <c r="P24" s="672">
        <v>823</v>
      </c>
      <c r="Q24" s="313" t="s">
        <v>195</v>
      </c>
      <c r="R24" s="128">
        <v>1</v>
      </c>
    </row>
    <row r="25" spans="1:18" ht="28.5" x14ac:dyDescent="0.25">
      <c r="A25" s="718">
        <v>5</v>
      </c>
      <c r="B25" s="313" t="s">
        <v>2383</v>
      </c>
      <c r="C25" s="313" t="s">
        <v>2705</v>
      </c>
      <c r="D25" s="313" t="s">
        <v>2384</v>
      </c>
      <c r="E25" s="313" t="s">
        <v>2706</v>
      </c>
      <c r="F25" s="311" t="s">
        <v>198</v>
      </c>
      <c r="G25" s="311" t="s">
        <v>199</v>
      </c>
      <c r="H25" s="492">
        <v>12</v>
      </c>
      <c r="I25" s="313" t="s">
        <v>18</v>
      </c>
      <c r="J25" s="311" t="s">
        <v>2789</v>
      </c>
      <c r="K25" s="451">
        <v>1096500</v>
      </c>
      <c r="L25" s="313" t="s">
        <v>21</v>
      </c>
      <c r="M25" s="313" t="s">
        <v>2698</v>
      </c>
      <c r="N25" s="311" t="s">
        <v>22</v>
      </c>
      <c r="O25" s="311" t="s">
        <v>23</v>
      </c>
      <c r="P25" s="672">
        <v>1911</v>
      </c>
      <c r="Q25" s="313" t="s">
        <v>540</v>
      </c>
      <c r="R25" s="128">
        <v>1</v>
      </c>
    </row>
    <row r="26" spans="1:18" ht="71.25" x14ac:dyDescent="0.25">
      <c r="A26" s="718">
        <v>7</v>
      </c>
      <c r="B26" s="313" t="s">
        <v>196</v>
      </c>
      <c r="C26" s="313" t="s">
        <v>2690</v>
      </c>
      <c r="D26" s="313" t="s">
        <v>2707</v>
      </c>
      <c r="E26" s="313" t="s">
        <v>1412</v>
      </c>
      <c r="F26" s="311" t="s">
        <v>198</v>
      </c>
      <c r="G26" s="311" t="s">
        <v>199</v>
      </c>
      <c r="H26" s="492">
        <v>12</v>
      </c>
      <c r="I26" s="313" t="s">
        <v>18</v>
      </c>
      <c r="J26" s="311" t="s">
        <v>2789</v>
      </c>
      <c r="K26" s="451">
        <v>7655040</v>
      </c>
      <c r="L26" s="313" t="s">
        <v>2453</v>
      </c>
      <c r="M26" s="313" t="s">
        <v>2708</v>
      </c>
      <c r="N26" s="311" t="s">
        <v>170</v>
      </c>
      <c r="O26" s="311" t="s">
        <v>171</v>
      </c>
      <c r="P26" s="672">
        <v>618</v>
      </c>
      <c r="Q26" s="313" t="s">
        <v>195</v>
      </c>
      <c r="R26" s="128">
        <v>1</v>
      </c>
    </row>
    <row r="27" spans="1:18" ht="42.75" x14ac:dyDescent="0.25">
      <c r="A27" s="927">
        <v>8</v>
      </c>
      <c r="B27" s="313" t="s">
        <v>2709</v>
      </c>
      <c r="C27" s="313" t="s">
        <v>826</v>
      </c>
      <c r="D27" s="313" t="s">
        <v>2710</v>
      </c>
      <c r="E27" s="313" t="s">
        <v>341</v>
      </c>
      <c r="F27" s="311" t="s">
        <v>106</v>
      </c>
      <c r="G27" s="311" t="s">
        <v>107</v>
      </c>
      <c r="H27" s="492">
        <v>2708</v>
      </c>
      <c r="I27" s="313" t="s">
        <v>18</v>
      </c>
      <c r="J27" s="311" t="s">
        <v>2789</v>
      </c>
      <c r="K27" s="451">
        <v>3660440</v>
      </c>
      <c r="L27" s="313" t="s">
        <v>2453</v>
      </c>
      <c r="M27" s="313" t="s">
        <v>2698</v>
      </c>
      <c r="N27" s="311" t="s">
        <v>22</v>
      </c>
      <c r="O27" s="311" t="s">
        <v>23</v>
      </c>
      <c r="P27" s="930">
        <v>854</v>
      </c>
      <c r="Q27" s="313" t="s">
        <v>2711</v>
      </c>
      <c r="R27" s="128">
        <v>1</v>
      </c>
    </row>
    <row r="28" spans="1:18" ht="30" x14ac:dyDescent="0.25">
      <c r="A28" s="928"/>
      <c r="B28" s="502"/>
      <c r="C28" s="502"/>
      <c r="D28" s="314" t="s">
        <v>2712</v>
      </c>
      <c r="E28" s="314" t="s">
        <v>341</v>
      </c>
      <c r="F28" s="310" t="s">
        <v>106</v>
      </c>
      <c r="G28" s="310" t="s">
        <v>107</v>
      </c>
      <c r="H28" s="518">
        <v>151.12857142857143</v>
      </c>
      <c r="I28" s="313" t="s">
        <v>18</v>
      </c>
      <c r="J28" s="311" t="s">
        <v>2789</v>
      </c>
      <c r="K28" s="693">
        <v>2115800</v>
      </c>
      <c r="L28" s="314"/>
      <c r="M28" s="314"/>
      <c r="N28" s="310"/>
      <c r="O28" s="310"/>
      <c r="P28" s="931"/>
      <c r="Q28" s="314"/>
      <c r="R28" s="128">
        <v>2</v>
      </c>
    </row>
    <row r="29" spans="1:18" ht="30" x14ac:dyDescent="0.25">
      <c r="A29" s="928"/>
      <c r="B29" s="314"/>
      <c r="C29" s="314"/>
      <c r="D29" s="314" t="s">
        <v>2713</v>
      </c>
      <c r="E29" s="314" t="s">
        <v>341</v>
      </c>
      <c r="F29" s="310" t="s">
        <v>2714</v>
      </c>
      <c r="G29" s="310" t="s">
        <v>107</v>
      </c>
      <c r="H29" s="518">
        <v>1132.7567567567567</v>
      </c>
      <c r="I29" s="313" t="s">
        <v>18</v>
      </c>
      <c r="J29" s="311" t="s">
        <v>2789</v>
      </c>
      <c r="K29" s="693">
        <v>1257360</v>
      </c>
      <c r="L29" s="314"/>
      <c r="M29" s="314"/>
      <c r="N29" s="310"/>
      <c r="O29" s="310"/>
      <c r="P29" s="931"/>
      <c r="Q29" s="314"/>
      <c r="R29" s="128">
        <v>2</v>
      </c>
    </row>
    <row r="30" spans="1:18" ht="30" x14ac:dyDescent="0.25">
      <c r="A30" s="928"/>
      <c r="B30" s="314"/>
      <c r="C30" s="314"/>
      <c r="D30" s="314" t="s">
        <v>2715</v>
      </c>
      <c r="E30" s="314" t="s">
        <v>341</v>
      </c>
      <c r="F30" s="310" t="s">
        <v>2716</v>
      </c>
      <c r="G30" s="310" t="s">
        <v>107</v>
      </c>
      <c r="H30" s="518">
        <v>151</v>
      </c>
      <c r="I30" s="313" t="s">
        <v>18</v>
      </c>
      <c r="J30" s="311" t="s">
        <v>2789</v>
      </c>
      <c r="K30" s="693">
        <v>180000</v>
      </c>
      <c r="L30" s="314"/>
      <c r="M30" s="314"/>
      <c r="N30" s="310"/>
      <c r="O30" s="310"/>
      <c r="P30" s="931"/>
      <c r="Q30" s="314"/>
      <c r="R30" s="128">
        <v>2</v>
      </c>
    </row>
    <row r="31" spans="1:18" ht="45" x14ac:dyDescent="0.25">
      <c r="A31" s="929"/>
      <c r="B31" s="314"/>
      <c r="C31" s="314"/>
      <c r="D31" s="314" t="s">
        <v>2717</v>
      </c>
      <c r="E31" s="314" t="s">
        <v>341</v>
      </c>
      <c r="F31" s="310" t="s">
        <v>2718</v>
      </c>
      <c r="G31" s="310" t="s">
        <v>107</v>
      </c>
      <c r="H31" s="518">
        <v>268.2</v>
      </c>
      <c r="I31" s="313" t="s">
        <v>18</v>
      </c>
      <c r="J31" s="311" t="s">
        <v>2789</v>
      </c>
      <c r="K31" s="693">
        <v>107280</v>
      </c>
      <c r="L31" s="314"/>
      <c r="M31" s="314"/>
      <c r="N31" s="310"/>
      <c r="O31" s="310"/>
      <c r="P31" s="932"/>
      <c r="Q31" s="314"/>
      <c r="R31" s="128">
        <v>2</v>
      </c>
    </row>
    <row r="32" spans="1:18" s="723" customFormat="1" ht="60" customHeight="1" x14ac:dyDescent="0.25">
      <c r="A32" s="725">
        <v>9</v>
      </c>
      <c r="B32" s="436" t="s">
        <v>2719</v>
      </c>
      <c r="C32" s="436" t="s">
        <v>5176</v>
      </c>
      <c r="D32" s="436" t="s">
        <v>2720</v>
      </c>
      <c r="E32" s="436" t="s">
        <v>5177</v>
      </c>
      <c r="F32" s="436" t="s">
        <v>2385</v>
      </c>
      <c r="G32" s="436" t="s">
        <v>2721</v>
      </c>
      <c r="H32" s="726">
        <v>667263</v>
      </c>
      <c r="I32" s="436" t="s">
        <v>112</v>
      </c>
      <c r="J32" s="436" t="s">
        <v>5079</v>
      </c>
      <c r="K32" s="727">
        <f>2266110*1.18</f>
        <v>2674009.7999999998</v>
      </c>
      <c r="L32" s="436" t="s">
        <v>2453</v>
      </c>
      <c r="M32" s="436" t="s">
        <v>2698</v>
      </c>
      <c r="N32" s="436" t="s">
        <v>170</v>
      </c>
      <c r="O32" s="436" t="s">
        <v>171</v>
      </c>
      <c r="P32" s="721"/>
      <c r="Q32" s="724"/>
    </row>
    <row r="33" spans="1:18" s="259" customFormat="1" ht="72" customHeight="1" x14ac:dyDescent="0.25">
      <c r="A33" s="717">
        <v>25</v>
      </c>
      <c r="B33" s="330" t="s">
        <v>196</v>
      </c>
      <c r="C33" s="330" t="s">
        <v>2723</v>
      </c>
      <c r="D33" s="330" t="s">
        <v>2724</v>
      </c>
      <c r="E33" s="330" t="s">
        <v>343</v>
      </c>
      <c r="F33" s="326" t="s">
        <v>106</v>
      </c>
      <c r="G33" s="326" t="s">
        <v>107</v>
      </c>
      <c r="H33" s="519">
        <v>35000</v>
      </c>
      <c r="I33" s="313" t="s">
        <v>18</v>
      </c>
      <c r="J33" s="311" t="s">
        <v>2789</v>
      </c>
      <c r="K33" s="348">
        <v>10062150</v>
      </c>
      <c r="L33" s="330" t="s">
        <v>2453</v>
      </c>
      <c r="M33" s="330" t="s">
        <v>30</v>
      </c>
      <c r="N33" s="326" t="s">
        <v>170</v>
      </c>
      <c r="O33" s="326" t="s">
        <v>171</v>
      </c>
      <c r="P33" s="670" t="s">
        <v>3309</v>
      </c>
      <c r="Q33" s="330" t="s">
        <v>195</v>
      </c>
      <c r="R33" s="259">
        <v>1</v>
      </c>
    </row>
    <row r="34" spans="1:18" ht="72" customHeight="1" x14ac:dyDescent="0.25">
      <c r="A34" s="718">
        <v>26</v>
      </c>
      <c r="B34" s="313" t="s">
        <v>196</v>
      </c>
      <c r="C34" s="313" t="s">
        <v>2723</v>
      </c>
      <c r="D34" s="313" t="s">
        <v>2725</v>
      </c>
      <c r="E34" s="313" t="s">
        <v>343</v>
      </c>
      <c r="F34" s="311" t="s">
        <v>106</v>
      </c>
      <c r="G34" s="311" t="s">
        <v>107</v>
      </c>
      <c r="H34" s="492">
        <v>35000</v>
      </c>
      <c r="I34" s="313" t="s">
        <v>18</v>
      </c>
      <c r="J34" s="311" t="s">
        <v>2789</v>
      </c>
      <c r="K34" s="451">
        <v>6801200</v>
      </c>
      <c r="L34" s="313" t="s">
        <v>2453</v>
      </c>
      <c r="M34" s="313" t="s">
        <v>30</v>
      </c>
      <c r="N34" s="311" t="s">
        <v>170</v>
      </c>
      <c r="O34" s="311" t="s">
        <v>171</v>
      </c>
      <c r="P34" s="672">
        <v>2133</v>
      </c>
      <c r="Q34" s="313" t="s">
        <v>195</v>
      </c>
      <c r="R34" s="128">
        <v>1</v>
      </c>
    </row>
    <row r="35" spans="1:18" s="4" customFormat="1" ht="71.25" x14ac:dyDescent="0.25">
      <c r="A35" s="733">
        <v>27</v>
      </c>
      <c r="B35" s="435" t="s">
        <v>5167</v>
      </c>
      <c r="C35" s="435" t="s">
        <v>5168</v>
      </c>
      <c r="D35" s="436" t="s">
        <v>2731</v>
      </c>
      <c r="E35" s="436" t="s">
        <v>5169</v>
      </c>
      <c r="F35" s="436" t="s">
        <v>2729</v>
      </c>
      <c r="G35" s="436" t="s">
        <v>2730</v>
      </c>
      <c r="H35" s="726">
        <v>48870044</v>
      </c>
      <c r="I35" s="436" t="s">
        <v>112</v>
      </c>
      <c r="J35" s="436" t="s">
        <v>5079</v>
      </c>
      <c r="K35" s="727">
        <f>221870000*1.18</f>
        <v>261806600</v>
      </c>
      <c r="L35" s="436" t="s">
        <v>2453</v>
      </c>
      <c r="M35" s="436" t="s">
        <v>2698</v>
      </c>
      <c r="N35" s="436" t="s">
        <v>170</v>
      </c>
      <c r="O35" s="436" t="s">
        <v>171</v>
      </c>
      <c r="P35" s="719"/>
      <c r="Q35" s="720"/>
    </row>
    <row r="36" spans="1:18" ht="42.75" x14ac:dyDescent="0.25">
      <c r="A36" s="718">
        <v>40</v>
      </c>
      <c r="B36" s="313" t="s">
        <v>882</v>
      </c>
      <c r="C36" s="313" t="s">
        <v>2732</v>
      </c>
      <c r="D36" s="313" t="s">
        <v>2733</v>
      </c>
      <c r="E36" s="313" t="s">
        <v>309</v>
      </c>
      <c r="F36" s="311" t="s">
        <v>198</v>
      </c>
      <c r="G36" s="311" t="s">
        <v>199</v>
      </c>
      <c r="H36" s="492">
        <v>12</v>
      </c>
      <c r="I36" s="313" t="s">
        <v>112</v>
      </c>
      <c r="J36" s="313" t="s">
        <v>113</v>
      </c>
      <c r="K36" s="451">
        <v>916208</v>
      </c>
      <c r="L36" s="313" t="s">
        <v>30</v>
      </c>
      <c r="M36" s="313" t="s">
        <v>2698</v>
      </c>
      <c r="N36" s="311" t="s">
        <v>22</v>
      </c>
      <c r="O36" s="311" t="s">
        <v>23</v>
      </c>
      <c r="P36" s="672">
        <v>224</v>
      </c>
      <c r="Q36" s="313" t="s">
        <v>132</v>
      </c>
      <c r="R36" s="128">
        <v>1</v>
      </c>
    </row>
    <row r="37" spans="1:18" ht="57" x14ac:dyDescent="0.25">
      <c r="A37" s="718">
        <v>41</v>
      </c>
      <c r="B37" s="313" t="s">
        <v>882</v>
      </c>
      <c r="C37" s="313" t="s">
        <v>2732</v>
      </c>
      <c r="D37" s="313" t="s">
        <v>2734</v>
      </c>
      <c r="E37" s="313" t="s">
        <v>309</v>
      </c>
      <c r="F37" s="311" t="s">
        <v>198</v>
      </c>
      <c r="G37" s="311" t="s">
        <v>199</v>
      </c>
      <c r="H37" s="492">
        <v>12</v>
      </c>
      <c r="I37" s="313" t="s">
        <v>18</v>
      </c>
      <c r="J37" s="311" t="s">
        <v>2789</v>
      </c>
      <c r="K37" s="451">
        <v>5098372</v>
      </c>
      <c r="L37" s="313" t="s">
        <v>30</v>
      </c>
      <c r="M37" s="313" t="s">
        <v>2698</v>
      </c>
      <c r="N37" s="311" t="s">
        <v>22</v>
      </c>
      <c r="O37" s="311" t="s">
        <v>23</v>
      </c>
      <c r="P37" s="672">
        <v>226</v>
      </c>
      <c r="Q37" s="313" t="s">
        <v>132</v>
      </c>
      <c r="R37" s="128">
        <v>1</v>
      </c>
    </row>
    <row r="38" spans="1:18" ht="42.75" x14ac:dyDescent="0.25">
      <c r="A38" s="718">
        <v>43</v>
      </c>
      <c r="B38" s="313" t="s">
        <v>2738</v>
      </c>
      <c r="C38" s="313" t="s">
        <v>2739</v>
      </c>
      <c r="D38" s="313" t="s">
        <v>2740</v>
      </c>
      <c r="E38" s="313" t="s">
        <v>2741</v>
      </c>
      <c r="F38" s="311" t="s">
        <v>2742</v>
      </c>
      <c r="G38" s="311" t="s">
        <v>2743</v>
      </c>
      <c r="H38" s="492">
        <v>173075</v>
      </c>
      <c r="I38" s="313" t="s">
        <v>112</v>
      </c>
      <c r="J38" s="313" t="s">
        <v>113</v>
      </c>
      <c r="K38" s="451">
        <v>22300440</v>
      </c>
      <c r="L38" s="313" t="s">
        <v>30</v>
      </c>
      <c r="M38" s="313" t="s">
        <v>2698</v>
      </c>
      <c r="N38" s="311" t="s">
        <v>22</v>
      </c>
      <c r="O38" s="311" t="s">
        <v>23</v>
      </c>
      <c r="P38" s="672">
        <v>866</v>
      </c>
      <c r="Q38" s="313" t="s">
        <v>2582</v>
      </c>
      <c r="R38" s="128">
        <v>1</v>
      </c>
    </row>
    <row r="39" spans="1:18" ht="42.75" x14ac:dyDescent="0.25">
      <c r="A39" s="718">
        <v>45</v>
      </c>
      <c r="B39" s="314" t="s">
        <v>2745</v>
      </c>
      <c r="C39" s="314" t="s">
        <v>2746</v>
      </c>
      <c r="D39" s="313" t="s">
        <v>2747</v>
      </c>
      <c r="E39" s="313" t="s">
        <v>2748</v>
      </c>
      <c r="F39" s="311" t="s">
        <v>135</v>
      </c>
      <c r="G39" s="311" t="s">
        <v>63</v>
      </c>
      <c r="H39" s="492">
        <v>1005</v>
      </c>
      <c r="I39" s="313" t="s">
        <v>18</v>
      </c>
      <c r="J39" s="311" t="s">
        <v>2789</v>
      </c>
      <c r="K39" s="451">
        <v>2264511</v>
      </c>
      <c r="L39" s="313" t="s">
        <v>30</v>
      </c>
      <c r="M39" s="313" t="s">
        <v>2698</v>
      </c>
      <c r="N39" s="311" t="s">
        <v>22</v>
      </c>
      <c r="O39" s="311" t="s">
        <v>171</v>
      </c>
      <c r="P39" s="672">
        <v>2185</v>
      </c>
      <c r="Q39" s="313" t="s">
        <v>2215</v>
      </c>
      <c r="R39" s="128">
        <v>1</v>
      </c>
    </row>
    <row r="40" spans="1:18" ht="42.75" x14ac:dyDescent="0.25">
      <c r="A40" s="718">
        <v>46</v>
      </c>
      <c r="B40" s="313" t="s">
        <v>2745</v>
      </c>
      <c r="C40" s="313" t="s">
        <v>2746</v>
      </c>
      <c r="D40" s="313" t="s">
        <v>2749</v>
      </c>
      <c r="E40" s="313" t="s">
        <v>2748</v>
      </c>
      <c r="F40" s="311" t="s">
        <v>135</v>
      </c>
      <c r="G40" s="311" t="s">
        <v>63</v>
      </c>
      <c r="H40" s="492">
        <v>500</v>
      </c>
      <c r="I40" s="313" t="s">
        <v>18</v>
      </c>
      <c r="J40" s="311" t="s">
        <v>2789</v>
      </c>
      <c r="K40" s="451">
        <v>1411217</v>
      </c>
      <c r="L40" s="313" t="s">
        <v>30</v>
      </c>
      <c r="M40" s="313" t="s">
        <v>2698</v>
      </c>
      <c r="N40" s="311" t="s">
        <v>22</v>
      </c>
      <c r="O40" s="311" t="s">
        <v>171</v>
      </c>
      <c r="P40" s="672">
        <v>2186</v>
      </c>
      <c r="Q40" s="313" t="s">
        <v>2215</v>
      </c>
      <c r="R40" s="128">
        <v>1</v>
      </c>
    </row>
    <row r="41" spans="1:18" ht="42.75" x14ac:dyDescent="0.25">
      <c r="A41" s="718">
        <v>48</v>
      </c>
      <c r="B41" s="313" t="s">
        <v>2745</v>
      </c>
      <c r="C41" s="313" t="s">
        <v>2746</v>
      </c>
      <c r="D41" s="313" t="s">
        <v>2750</v>
      </c>
      <c r="E41" s="313" t="s">
        <v>2748</v>
      </c>
      <c r="F41" s="311" t="s">
        <v>135</v>
      </c>
      <c r="G41" s="311" t="s">
        <v>63</v>
      </c>
      <c r="H41" s="492">
        <v>2500</v>
      </c>
      <c r="I41" s="313" t="s">
        <v>18</v>
      </c>
      <c r="J41" s="311" t="s">
        <v>2789</v>
      </c>
      <c r="K41" s="451">
        <v>1936474</v>
      </c>
      <c r="L41" s="313" t="s">
        <v>30</v>
      </c>
      <c r="M41" s="313" t="s">
        <v>2698</v>
      </c>
      <c r="N41" s="311" t="s">
        <v>22</v>
      </c>
      <c r="O41" s="311" t="s">
        <v>171</v>
      </c>
      <c r="P41" s="672">
        <v>2387</v>
      </c>
      <c r="Q41" s="313" t="s">
        <v>2215</v>
      </c>
      <c r="R41" s="128">
        <v>1</v>
      </c>
    </row>
    <row r="42" spans="1:18" ht="42.75" x14ac:dyDescent="0.25">
      <c r="A42" s="718">
        <v>49</v>
      </c>
      <c r="B42" s="313" t="s">
        <v>2745</v>
      </c>
      <c r="C42" s="313" t="s">
        <v>2746</v>
      </c>
      <c r="D42" s="313" t="s">
        <v>2751</v>
      </c>
      <c r="E42" s="313" t="s">
        <v>2748</v>
      </c>
      <c r="F42" s="311" t="s">
        <v>135</v>
      </c>
      <c r="G42" s="311" t="s">
        <v>63</v>
      </c>
      <c r="H42" s="492">
        <v>2000</v>
      </c>
      <c r="I42" s="313" t="s">
        <v>18</v>
      </c>
      <c r="J42" s="311" t="s">
        <v>2789</v>
      </c>
      <c r="K42" s="451">
        <v>1017495</v>
      </c>
      <c r="L42" s="313" t="s">
        <v>30</v>
      </c>
      <c r="M42" s="313" t="s">
        <v>2698</v>
      </c>
      <c r="N42" s="311" t="s">
        <v>22</v>
      </c>
      <c r="O42" s="311" t="s">
        <v>171</v>
      </c>
      <c r="P42" s="672">
        <v>2492</v>
      </c>
      <c r="Q42" s="313" t="s">
        <v>2215</v>
      </c>
      <c r="R42" s="128">
        <v>1</v>
      </c>
    </row>
    <row r="43" spans="1:18" ht="28.5" x14ac:dyDescent="0.25">
      <c r="A43" s="927">
        <v>50</v>
      </c>
      <c r="B43" s="313" t="s">
        <v>2752</v>
      </c>
      <c r="C43" s="313" t="s">
        <v>2753</v>
      </c>
      <c r="D43" s="313" t="s">
        <v>2754</v>
      </c>
      <c r="E43" s="313" t="s">
        <v>2755</v>
      </c>
      <c r="F43" s="311">
        <v>796</v>
      </c>
      <c r="G43" s="311" t="s">
        <v>17</v>
      </c>
      <c r="H43" s="492">
        <v>234979</v>
      </c>
      <c r="I43" s="313" t="s">
        <v>18</v>
      </c>
      <c r="J43" s="311" t="s">
        <v>2789</v>
      </c>
      <c r="K43" s="451">
        <v>9257324.6899999995</v>
      </c>
      <c r="L43" s="313" t="s">
        <v>30</v>
      </c>
      <c r="M43" s="313" t="s">
        <v>2698</v>
      </c>
      <c r="N43" s="311" t="s">
        <v>22</v>
      </c>
      <c r="O43" s="311" t="s">
        <v>171</v>
      </c>
      <c r="P43" s="930">
        <v>2614</v>
      </c>
      <c r="Q43" s="313" t="s">
        <v>2711</v>
      </c>
      <c r="R43" s="128">
        <v>1</v>
      </c>
    </row>
    <row r="44" spans="1:18" ht="45" x14ac:dyDescent="0.25">
      <c r="A44" s="928"/>
      <c r="B44" s="502"/>
      <c r="C44" s="502"/>
      <c r="D44" s="314" t="s">
        <v>2756</v>
      </c>
      <c r="E44" s="314" t="s">
        <v>2757</v>
      </c>
      <c r="F44" s="310" t="s">
        <v>2758</v>
      </c>
      <c r="G44" s="310" t="s">
        <v>2759</v>
      </c>
      <c r="H44" s="518">
        <v>920</v>
      </c>
      <c r="I44" s="313" t="s">
        <v>18</v>
      </c>
      <c r="J44" s="311" t="s">
        <v>2789</v>
      </c>
      <c r="K44" s="693">
        <v>195555.20000000001</v>
      </c>
      <c r="L44" s="314"/>
      <c r="M44" s="314"/>
      <c r="N44" s="310"/>
      <c r="O44" s="310"/>
      <c r="P44" s="931"/>
      <c r="Q44" s="314"/>
      <c r="R44" s="128">
        <v>2</v>
      </c>
    </row>
    <row r="45" spans="1:18" ht="45" x14ac:dyDescent="0.25">
      <c r="A45" s="928"/>
      <c r="B45" s="314"/>
      <c r="C45" s="314"/>
      <c r="D45" s="314" t="s">
        <v>2760</v>
      </c>
      <c r="E45" s="314" t="s">
        <v>2757</v>
      </c>
      <c r="F45" s="310" t="s">
        <v>2758</v>
      </c>
      <c r="G45" s="310" t="s">
        <v>2759</v>
      </c>
      <c r="H45" s="518">
        <v>78501</v>
      </c>
      <c r="I45" s="313" t="s">
        <v>18</v>
      </c>
      <c r="J45" s="311" t="s">
        <v>2789</v>
      </c>
      <c r="K45" s="693">
        <v>8259090.21</v>
      </c>
      <c r="L45" s="314"/>
      <c r="M45" s="314"/>
      <c r="N45" s="310"/>
      <c r="O45" s="310"/>
      <c r="P45" s="931"/>
      <c r="Q45" s="314"/>
      <c r="R45" s="128">
        <v>2</v>
      </c>
    </row>
    <row r="46" spans="1:18" ht="45" x14ac:dyDescent="0.25">
      <c r="A46" s="929"/>
      <c r="B46" s="314"/>
      <c r="C46" s="314"/>
      <c r="D46" s="314" t="s">
        <v>2761</v>
      </c>
      <c r="E46" s="314" t="s">
        <v>2762</v>
      </c>
      <c r="F46" s="310">
        <v>796</v>
      </c>
      <c r="G46" s="310" t="s">
        <v>17</v>
      </c>
      <c r="H46" s="518">
        <v>155558</v>
      </c>
      <c r="I46" s="313" t="s">
        <v>18</v>
      </c>
      <c r="J46" s="311" t="s">
        <v>2789</v>
      </c>
      <c r="K46" s="693">
        <v>802679.28</v>
      </c>
      <c r="L46" s="314"/>
      <c r="M46" s="314"/>
      <c r="N46" s="310"/>
      <c r="O46" s="310"/>
      <c r="P46" s="932"/>
      <c r="Q46" s="314"/>
      <c r="R46" s="128">
        <v>2</v>
      </c>
    </row>
    <row r="47" spans="1:18" ht="28.5" x14ac:dyDescent="0.25">
      <c r="A47" s="450">
        <v>51</v>
      </c>
      <c r="B47" s="313" t="s">
        <v>2745</v>
      </c>
      <c r="C47" s="313" t="s">
        <v>2746</v>
      </c>
      <c r="D47" s="313" t="s">
        <v>2763</v>
      </c>
      <c r="E47" s="313" t="s">
        <v>2744</v>
      </c>
      <c r="F47" s="311" t="s">
        <v>135</v>
      </c>
      <c r="G47" s="311" t="s">
        <v>63</v>
      </c>
      <c r="H47" s="492">
        <v>3000</v>
      </c>
      <c r="I47" s="313" t="s">
        <v>18</v>
      </c>
      <c r="J47" s="311" t="s">
        <v>2789</v>
      </c>
      <c r="K47" s="451">
        <v>918932</v>
      </c>
      <c r="L47" s="313" t="s">
        <v>30</v>
      </c>
      <c r="M47" s="313" t="s">
        <v>2698</v>
      </c>
      <c r="N47" s="311" t="s">
        <v>22</v>
      </c>
      <c r="O47" s="311" t="s">
        <v>23</v>
      </c>
      <c r="P47" s="313">
        <v>2694</v>
      </c>
      <c r="Q47" s="313" t="s">
        <v>2215</v>
      </c>
      <c r="R47" s="128">
        <v>1</v>
      </c>
    </row>
    <row r="48" spans="1:18" s="288" customFormat="1" ht="42.75" x14ac:dyDescent="0.25">
      <c r="A48" s="334">
        <v>52</v>
      </c>
      <c r="B48" s="317" t="s">
        <v>167</v>
      </c>
      <c r="C48" s="317" t="s">
        <v>2425</v>
      </c>
      <c r="D48" s="317" t="s">
        <v>5078</v>
      </c>
      <c r="E48" s="317" t="s">
        <v>5078</v>
      </c>
      <c r="F48" s="318" t="s">
        <v>135</v>
      </c>
      <c r="G48" s="317" t="s">
        <v>63</v>
      </c>
      <c r="H48" s="549">
        <v>1</v>
      </c>
      <c r="I48" s="313" t="s">
        <v>18</v>
      </c>
      <c r="J48" s="311" t="s">
        <v>2789</v>
      </c>
      <c r="K48" s="344">
        <v>1931520</v>
      </c>
      <c r="L48" s="317" t="s">
        <v>21</v>
      </c>
      <c r="M48" s="317" t="s">
        <v>30</v>
      </c>
      <c r="N48" s="318" t="s">
        <v>22</v>
      </c>
      <c r="O48" s="326" t="s">
        <v>171</v>
      </c>
      <c r="P48" s="321" t="s">
        <v>5080</v>
      </c>
      <c r="Q48" s="317" t="s">
        <v>5032</v>
      </c>
      <c r="R48" s="288" t="s">
        <v>25</v>
      </c>
    </row>
    <row r="49" spans="1:18" s="288" customFormat="1" ht="57" x14ac:dyDescent="0.25">
      <c r="A49" s="334">
        <v>53</v>
      </c>
      <c r="B49" s="317" t="s">
        <v>167</v>
      </c>
      <c r="C49" s="317" t="s">
        <v>2425</v>
      </c>
      <c r="D49" s="317" t="s">
        <v>5082</v>
      </c>
      <c r="E49" s="317" t="s">
        <v>5081</v>
      </c>
      <c r="F49" s="318" t="s">
        <v>135</v>
      </c>
      <c r="G49" s="317" t="s">
        <v>63</v>
      </c>
      <c r="H49" s="549">
        <v>1</v>
      </c>
      <c r="I49" s="317" t="s">
        <v>5079</v>
      </c>
      <c r="J49" s="317" t="s">
        <v>5083</v>
      </c>
      <c r="K49" s="344">
        <v>1931520</v>
      </c>
      <c r="L49" s="317" t="s">
        <v>21</v>
      </c>
      <c r="M49" s="317" t="s">
        <v>30</v>
      </c>
      <c r="N49" s="318" t="s">
        <v>22</v>
      </c>
      <c r="O49" s="326" t="s">
        <v>171</v>
      </c>
      <c r="P49" s="321" t="s">
        <v>5093</v>
      </c>
      <c r="Q49" s="317" t="s">
        <v>5032</v>
      </c>
      <c r="R49" s="288">
        <v>1</v>
      </c>
    </row>
    <row r="50" spans="1:18" s="288" customFormat="1" ht="57" x14ac:dyDescent="0.25">
      <c r="A50" s="334">
        <v>54</v>
      </c>
      <c r="B50" s="317" t="s">
        <v>167</v>
      </c>
      <c r="C50" s="317" t="s">
        <v>5084</v>
      </c>
      <c r="D50" s="317" t="s">
        <v>5085</v>
      </c>
      <c r="E50" s="317" t="s">
        <v>5085</v>
      </c>
      <c r="F50" s="318" t="s">
        <v>135</v>
      </c>
      <c r="G50" s="317" t="s">
        <v>63</v>
      </c>
      <c r="H50" s="549">
        <v>1</v>
      </c>
      <c r="I50" s="313" t="s">
        <v>18</v>
      </c>
      <c r="J50" s="311" t="s">
        <v>2789</v>
      </c>
      <c r="K50" s="344">
        <v>1001710.02</v>
      </c>
      <c r="L50" s="317" t="s">
        <v>21</v>
      </c>
      <c r="M50" s="317" t="s">
        <v>30</v>
      </c>
      <c r="N50" s="318" t="s">
        <v>22</v>
      </c>
      <c r="O50" s="326" t="s">
        <v>171</v>
      </c>
      <c r="P50" s="321" t="s">
        <v>5086</v>
      </c>
      <c r="Q50" s="317" t="s">
        <v>5032</v>
      </c>
      <c r="R50" s="288">
        <v>1</v>
      </c>
    </row>
    <row r="51" spans="1:18" s="288" customFormat="1" ht="71.25" x14ac:dyDescent="0.25">
      <c r="A51" s="334">
        <v>55</v>
      </c>
      <c r="B51" s="317" t="s">
        <v>167</v>
      </c>
      <c r="C51" s="317" t="s">
        <v>2425</v>
      </c>
      <c r="D51" s="317" t="s">
        <v>5088</v>
      </c>
      <c r="E51" s="317" t="s">
        <v>5087</v>
      </c>
      <c r="F51" s="318" t="s">
        <v>135</v>
      </c>
      <c r="G51" s="317" t="s">
        <v>63</v>
      </c>
      <c r="H51" s="549">
        <v>1</v>
      </c>
      <c r="I51" s="313" t="s">
        <v>18</v>
      </c>
      <c r="J51" s="311" t="s">
        <v>2789</v>
      </c>
      <c r="K51" s="344">
        <v>2230165.02</v>
      </c>
      <c r="L51" s="317" t="s">
        <v>21</v>
      </c>
      <c r="M51" s="317" t="s">
        <v>30</v>
      </c>
      <c r="N51" s="318" t="s">
        <v>22</v>
      </c>
      <c r="O51" s="326" t="s">
        <v>171</v>
      </c>
      <c r="P51" s="321" t="s">
        <v>5089</v>
      </c>
      <c r="Q51" s="317" t="s">
        <v>5032</v>
      </c>
      <c r="R51" s="288">
        <v>1</v>
      </c>
    </row>
    <row r="52" spans="1:18" s="288" customFormat="1" ht="71.25" x14ac:dyDescent="0.25">
      <c r="A52" s="334">
        <v>56</v>
      </c>
      <c r="B52" s="317" t="s">
        <v>167</v>
      </c>
      <c r="C52" s="317" t="s">
        <v>2425</v>
      </c>
      <c r="D52" s="317" t="s">
        <v>5090</v>
      </c>
      <c r="E52" s="317" t="s">
        <v>5091</v>
      </c>
      <c r="F52" s="318" t="s">
        <v>135</v>
      </c>
      <c r="G52" s="317" t="s">
        <v>63</v>
      </c>
      <c r="H52" s="549">
        <v>1</v>
      </c>
      <c r="I52" s="313" t="s">
        <v>18</v>
      </c>
      <c r="J52" s="311" t="s">
        <v>2789</v>
      </c>
      <c r="K52" s="344">
        <v>904224</v>
      </c>
      <c r="L52" s="317" t="s">
        <v>21</v>
      </c>
      <c r="M52" s="317" t="s">
        <v>30</v>
      </c>
      <c r="N52" s="318" t="s">
        <v>22</v>
      </c>
      <c r="O52" s="326" t="s">
        <v>171</v>
      </c>
      <c r="P52" s="321" t="s">
        <v>5092</v>
      </c>
      <c r="Q52" s="317" t="s">
        <v>5032</v>
      </c>
      <c r="R52" s="288">
        <v>1</v>
      </c>
    </row>
    <row r="53" spans="1:18" s="288" customFormat="1" ht="66.75" customHeight="1" x14ac:dyDescent="0.25">
      <c r="A53" s="714">
        <v>57</v>
      </c>
      <c r="B53" s="317" t="s">
        <v>3707</v>
      </c>
      <c r="C53" s="317" t="s">
        <v>201</v>
      </c>
      <c r="D53" s="317" t="s">
        <v>3708</v>
      </c>
      <c r="E53" s="317" t="s">
        <v>3857</v>
      </c>
      <c r="F53" s="318" t="s">
        <v>135</v>
      </c>
      <c r="G53" s="317" t="s">
        <v>63</v>
      </c>
      <c r="H53" s="549">
        <v>1</v>
      </c>
      <c r="I53" s="313" t="s">
        <v>18</v>
      </c>
      <c r="J53" s="311" t="s">
        <v>2789</v>
      </c>
      <c r="K53" s="704" t="s">
        <v>4984</v>
      </c>
      <c r="L53" s="318" t="s">
        <v>30</v>
      </c>
      <c r="M53" s="318" t="s">
        <v>30</v>
      </c>
      <c r="N53" s="318" t="s">
        <v>170</v>
      </c>
      <c r="O53" s="318" t="s">
        <v>171</v>
      </c>
      <c r="P53" s="669">
        <v>5174</v>
      </c>
      <c r="Q53" s="317" t="s">
        <v>3709</v>
      </c>
      <c r="R53" s="288">
        <v>1</v>
      </c>
    </row>
    <row r="54" spans="1:18" s="288" customFormat="1" ht="71.25" x14ac:dyDescent="0.25">
      <c r="A54" s="334">
        <v>58</v>
      </c>
      <c r="B54" s="317" t="s">
        <v>200</v>
      </c>
      <c r="C54" s="317" t="s">
        <v>201</v>
      </c>
      <c r="D54" s="317" t="s">
        <v>5094</v>
      </c>
      <c r="E54" s="317" t="s">
        <v>3716</v>
      </c>
      <c r="F54" s="318" t="s">
        <v>135</v>
      </c>
      <c r="G54" s="317" t="s">
        <v>63</v>
      </c>
      <c r="H54" s="549">
        <v>1</v>
      </c>
      <c r="I54" s="313" t="s">
        <v>18</v>
      </c>
      <c r="J54" s="311" t="s">
        <v>2789</v>
      </c>
      <c r="K54" s="704" t="s">
        <v>4984</v>
      </c>
      <c r="L54" s="317" t="s">
        <v>30</v>
      </c>
      <c r="M54" s="317" t="s">
        <v>30</v>
      </c>
      <c r="N54" s="318" t="s">
        <v>170</v>
      </c>
      <c r="O54" s="318" t="s">
        <v>171</v>
      </c>
      <c r="P54" s="321">
        <v>5652</v>
      </c>
      <c r="Q54" s="317" t="s">
        <v>5095</v>
      </c>
    </row>
    <row r="55" spans="1:18" s="288" customFormat="1" ht="66.75" customHeight="1" x14ac:dyDescent="0.25">
      <c r="A55" s="334">
        <v>59</v>
      </c>
      <c r="B55" s="317" t="s">
        <v>194</v>
      </c>
      <c r="C55" s="317" t="s">
        <v>2220</v>
      </c>
      <c r="D55" s="317" t="s">
        <v>2517</v>
      </c>
      <c r="E55" s="317" t="s">
        <v>1412</v>
      </c>
      <c r="F55" s="318" t="s">
        <v>135</v>
      </c>
      <c r="G55" s="317" t="s">
        <v>63</v>
      </c>
      <c r="H55" s="549">
        <v>1</v>
      </c>
      <c r="I55" s="313" t="s">
        <v>18</v>
      </c>
      <c r="J55" s="311" t="s">
        <v>2789</v>
      </c>
      <c r="K55" s="344">
        <v>3000000</v>
      </c>
      <c r="L55" s="317" t="s">
        <v>21</v>
      </c>
      <c r="M55" s="317" t="s">
        <v>21</v>
      </c>
      <c r="N55" s="318" t="s">
        <v>170</v>
      </c>
      <c r="O55" s="318" t="s">
        <v>171</v>
      </c>
      <c r="P55" s="321">
        <v>1379</v>
      </c>
      <c r="Q55" s="317" t="s">
        <v>5096</v>
      </c>
      <c r="R55" s="288">
        <v>1</v>
      </c>
    </row>
    <row r="56" spans="1:18" s="288" customFormat="1" ht="28.5" x14ac:dyDescent="0.25">
      <c r="A56" s="789">
        <v>60</v>
      </c>
      <c r="B56" s="317" t="s">
        <v>5043</v>
      </c>
      <c r="C56" s="317" t="s">
        <v>5044</v>
      </c>
      <c r="D56" s="317" t="s">
        <v>5045</v>
      </c>
      <c r="E56" s="317" t="s">
        <v>5046</v>
      </c>
      <c r="F56" s="318" t="s">
        <v>135</v>
      </c>
      <c r="G56" s="317" t="s">
        <v>63</v>
      </c>
      <c r="H56" s="549">
        <v>3</v>
      </c>
      <c r="I56" s="313" t="s">
        <v>18</v>
      </c>
      <c r="J56" s="311" t="s">
        <v>2789</v>
      </c>
      <c r="K56" s="344">
        <v>597824.79</v>
      </c>
      <c r="L56" s="317" t="s">
        <v>21</v>
      </c>
      <c r="M56" s="317" t="s">
        <v>2453</v>
      </c>
      <c r="N56" s="318" t="s">
        <v>22</v>
      </c>
      <c r="O56" s="318" t="s">
        <v>171</v>
      </c>
      <c r="P56" s="792">
        <v>6876</v>
      </c>
      <c r="Q56" s="317" t="s">
        <v>3736</v>
      </c>
      <c r="R56" s="288">
        <v>1</v>
      </c>
    </row>
    <row r="57" spans="1:18" s="288" customFormat="1" ht="30" x14ac:dyDescent="0.25">
      <c r="A57" s="790"/>
      <c r="B57" s="322"/>
      <c r="C57" s="322"/>
      <c r="D57" s="322" t="s">
        <v>5047</v>
      </c>
      <c r="E57" s="322" t="s">
        <v>5048</v>
      </c>
      <c r="F57" s="318" t="s">
        <v>135</v>
      </c>
      <c r="G57" s="317" t="s">
        <v>63</v>
      </c>
      <c r="H57" s="620">
        <v>1</v>
      </c>
      <c r="I57" s="313" t="s">
        <v>18</v>
      </c>
      <c r="J57" s="311" t="s">
        <v>2789</v>
      </c>
      <c r="K57" s="345">
        <v>177824.79</v>
      </c>
      <c r="L57" s="322"/>
      <c r="M57" s="322"/>
      <c r="N57" s="320"/>
      <c r="O57" s="320"/>
      <c r="P57" s="793"/>
      <c r="Q57" s="322"/>
      <c r="R57" s="288">
        <v>2</v>
      </c>
    </row>
    <row r="58" spans="1:18" s="288" customFormat="1" ht="30" x14ac:dyDescent="0.25">
      <c r="A58" s="790"/>
      <c r="B58" s="322"/>
      <c r="C58" s="322"/>
      <c r="D58" s="322" t="s">
        <v>5049</v>
      </c>
      <c r="E58" s="322" t="s">
        <v>5050</v>
      </c>
      <c r="F58" s="318" t="s">
        <v>135</v>
      </c>
      <c r="G58" s="317" t="s">
        <v>63</v>
      </c>
      <c r="H58" s="620">
        <v>1</v>
      </c>
      <c r="I58" s="313" t="s">
        <v>18</v>
      </c>
      <c r="J58" s="311" t="s">
        <v>2789</v>
      </c>
      <c r="K58" s="345">
        <v>120000</v>
      </c>
      <c r="L58" s="322"/>
      <c r="M58" s="322"/>
      <c r="N58" s="320"/>
      <c r="O58" s="320"/>
      <c r="P58" s="793"/>
      <c r="Q58" s="322"/>
      <c r="R58" s="288">
        <v>2</v>
      </c>
    </row>
    <row r="59" spans="1:18" s="288" customFormat="1" ht="30" x14ac:dyDescent="0.25">
      <c r="A59" s="791"/>
      <c r="B59" s="322"/>
      <c r="C59" s="322"/>
      <c r="D59" s="322" t="s">
        <v>5051</v>
      </c>
      <c r="E59" s="322" t="s">
        <v>5048</v>
      </c>
      <c r="F59" s="318" t="s">
        <v>135</v>
      </c>
      <c r="G59" s="317" t="s">
        <v>63</v>
      </c>
      <c r="H59" s="620">
        <v>1</v>
      </c>
      <c r="I59" s="313" t="s">
        <v>18</v>
      </c>
      <c r="J59" s="311" t="s">
        <v>2789</v>
      </c>
      <c r="K59" s="345">
        <v>300000</v>
      </c>
      <c r="L59" s="322"/>
      <c r="M59" s="322"/>
      <c r="N59" s="320"/>
      <c r="O59" s="320"/>
      <c r="P59" s="794"/>
      <c r="Q59" s="322"/>
      <c r="R59" s="288">
        <v>2</v>
      </c>
    </row>
    <row r="60" spans="1:18" s="288" customFormat="1" ht="76.5" customHeight="1" x14ac:dyDescent="0.25">
      <c r="A60" s="334">
        <v>61</v>
      </c>
      <c r="B60" s="317" t="s">
        <v>4635</v>
      </c>
      <c r="C60" s="317" t="s">
        <v>2678</v>
      </c>
      <c r="D60" s="317" t="s">
        <v>2677</v>
      </c>
      <c r="E60" s="317" t="s">
        <v>309</v>
      </c>
      <c r="F60" s="310" t="s">
        <v>135</v>
      </c>
      <c r="G60" s="310" t="s">
        <v>63</v>
      </c>
      <c r="H60" s="549">
        <v>1</v>
      </c>
      <c r="I60" s="313" t="s">
        <v>18</v>
      </c>
      <c r="J60" s="311" t="s">
        <v>2789</v>
      </c>
      <c r="K60" s="344">
        <v>3514552</v>
      </c>
      <c r="L60" s="317" t="s">
        <v>21</v>
      </c>
      <c r="M60" s="317" t="s">
        <v>2453</v>
      </c>
      <c r="N60" s="318" t="s">
        <v>170</v>
      </c>
      <c r="O60" s="318" t="s">
        <v>171</v>
      </c>
      <c r="P60" s="321" t="s">
        <v>5075</v>
      </c>
      <c r="Q60" s="317" t="s">
        <v>5074</v>
      </c>
      <c r="R60" s="288">
        <v>1</v>
      </c>
    </row>
    <row r="61" spans="1:18" s="288" customFormat="1" ht="76.5" customHeight="1" x14ac:dyDescent="0.25">
      <c r="A61" s="334">
        <v>62</v>
      </c>
      <c r="B61" s="317" t="s">
        <v>4635</v>
      </c>
      <c r="C61" s="317" t="s">
        <v>2678</v>
      </c>
      <c r="D61" s="317" t="s">
        <v>5112</v>
      </c>
      <c r="E61" s="317" t="s">
        <v>5113</v>
      </c>
      <c r="F61" s="310" t="s">
        <v>135</v>
      </c>
      <c r="G61" s="310" t="s">
        <v>63</v>
      </c>
      <c r="H61" s="549">
        <v>883</v>
      </c>
      <c r="I61" s="313" t="s">
        <v>18</v>
      </c>
      <c r="J61" s="311" t="s">
        <v>2789</v>
      </c>
      <c r="K61" s="344">
        <v>1205490</v>
      </c>
      <c r="L61" s="317" t="s">
        <v>21</v>
      </c>
      <c r="M61" s="317" t="s">
        <v>2453</v>
      </c>
      <c r="N61" s="318" t="s">
        <v>22</v>
      </c>
      <c r="O61" s="318" t="s">
        <v>171</v>
      </c>
      <c r="P61" s="321" t="s">
        <v>4644</v>
      </c>
      <c r="Q61" s="317" t="s">
        <v>5074</v>
      </c>
      <c r="R61" s="288">
        <v>1</v>
      </c>
    </row>
    <row r="62" spans="1:18" customFormat="1" ht="51" customHeight="1" x14ac:dyDescent="0.25">
      <c r="A62" s="789">
        <v>63</v>
      </c>
      <c r="B62" s="317" t="s">
        <v>5157</v>
      </c>
      <c r="C62" s="317" t="s">
        <v>5114</v>
      </c>
      <c r="D62" s="317" t="s">
        <v>5115</v>
      </c>
      <c r="E62" s="317" t="s">
        <v>5116</v>
      </c>
      <c r="F62" s="317">
        <v>796</v>
      </c>
      <c r="G62" s="317" t="s">
        <v>17</v>
      </c>
      <c r="H62" s="549">
        <v>467</v>
      </c>
      <c r="I62" s="317" t="s">
        <v>355</v>
      </c>
      <c r="J62" s="317" t="s">
        <v>2908</v>
      </c>
      <c r="K62" s="344">
        <v>1098700</v>
      </c>
      <c r="L62" s="317" t="s">
        <v>2453</v>
      </c>
      <c r="M62" s="317" t="s">
        <v>30</v>
      </c>
      <c r="N62" s="317" t="s">
        <v>22</v>
      </c>
      <c r="O62" s="317" t="s">
        <v>23</v>
      </c>
      <c r="P62" s="933">
        <v>6992</v>
      </c>
      <c r="Q62" s="521" t="s">
        <v>2582</v>
      </c>
    </row>
    <row r="63" spans="1:18" customFormat="1" ht="51.75" customHeight="1" x14ac:dyDescent="0.25">
      <c r="A63" s="790"/>
      <c r="B63" s="322"/>
      <c r="C63" s="322"/>
      <c r="D63" s="322" t="s">
        <v>2565</v>
      </c>
      <c r="E63" s="322" t="s">
        <v>5153</v>
      </c>
      <c r="F63" s="322">
        <v>796</v>
      </c>
      <c r="G63" s="322" t="s">
        <v>17</v>
      </c>
      <c r="H63" s="620">
        <v>160</v>
      </c>
      <c r="I63" s="322" t="s">
        <v>355</v>
      </c>
      <c r="J63" s="322" t="s">
        <v>2908</v>
      </c>
      <c r="K63" s="345">
        <v>560000</v>
      </c>
      <c r="L63" s="322"/>
      <c r="M63" s="322"/>
      <c r="N63" s="322"/>
      <c r="O63" s="322"/>
      <c r="P63" s="784"/>
      <c r="Q63" s="177"/>
    </row>
    <row r="64" spans="1:18" customFormat="1" ht="47.25" customHeight="1" x14ac:dyDescent="0.25">
      <c r="A64" s="790"/>
      <c r="B64" s="322"/>
      <c r="C64" s="322"/>
      <c r="D64" s="322" t="s">
        <v>2563</v>
      </c>
      <c r="E64" s="322" t="s">
        <v>5153</v>
      </c>
      <c r="F64" s="322">
        <v>796</v>
      </c>
      <c r="G64" s="322" t="s">
        <v>17</v>
      </c>
      <c r="H64" s="620">
        <v>27</v>
      </c>
      <c r="I64" s="322" t="s">
        <v>355</v>
      </c>
      <c r="J64" s="322" t="s">
        <v>4757</v>
      </c>
      <c r="K64" s="345">
        <v>140400</v>
      </c>
      <c r="L64" s="322"/>
      <c r="M64" s="322"/>
      <c r="N64" s="322"/>
      <c r="O64" s="322"/>
      <c r="P64" s="784"/>
      <c r="Q64" s="177"/>
    </row>
    <row r="65" spans="1:18" customFormat="1" x14ac:dyDescent="0.25">
      <c r="A65" s="790"/>
      <c r="B65" s="322"/>
      <c r="C65" s="322"/>
      <c r="D65" s="322" t="s">
        <v>2558</v>
      </c>
      <c r="E65" s="322" t="s">
        <v>5153</v>
      </c>
      <c r="F65" s="322">
        <v>796</v>
      </c>
      <c r="G65" s="322" t="s">
        <v>17</v>
      </c>
      <c r="H65" s="620">
        <v>3</v>
      </c>
      <c r="I65" s="322" t="s">
        <v>355</v>
      </c>
      <c r="J65" s="322" t="s">
        <v>2789</v>
      </c>
      <c r="K65" s="345">
        <v>24900</v>
      </c>
      <c r="L65" s="322"/>
      <c r="M65" s="322"/>
      <c r="N65" s="322"/>
      <c r="O65" s="322"/>
      <c r="P65" s="784"/>
      <c r="Q65" s="177"/>
    </row>
    <row r="66" spans="1:18" customFormat="1" ht="27" customHeight="1" x14ac:dyDescent="0.25">
      <c r="A66" s="790"/>
      <c r="B66" s="322"/>
      <c r="C66" s="322"/>
      <c r="D66" s="322" t="s">
        <v>2551</v>
      </c>
      <c r="E66" s="322" t="s">
        <v>5153</v>
      </c>
      <c r="F66" s="322">
        <v>796</v>
      </c>
      <c r="G66" s="322" t="s">
        <v>17</v>
      </c>
      <c r="H66" s="620">
        <v>270</v>
      </c>
      <c r="I66" s="322" t="s">
        <v>355</v>
      </c>
      <c r="J66" s="322" t="s">
        <v>3199</v>
      </c>
      <c r="K66" s="345">
        <v>202500</v>
      </c>
      <c r="L66" s="322"/>
      <c r="M66" s="322"/>
      <c r="N66" s="322"/>
      <c r="O66" s="322"/>
      <c r="P66" s="784"/>
      <c r="Q66" s="177"/>
    </row>
    <row r="67" spans="1:18" customFormat="1" ht="28.5" customHeight="1" x14ac:dyDescent="0.25">
      <c r="A67" s="790"/>
      <c r="B67" s="322"/>
      <c r="C67" s="322"/>
      <c r="D67" s="322" t="s">
        <v>2550</v>
      </c>
      <c r="E67" s="322" t="s">
        <v>5153</v>
      </c>
      <c r="F67" s="322">
        <v>796</v>
      </c>
      <c r="G67" s="322" t="s">
        <v>17</v>
      </c>
      <c r="H67" s="620">
        <v>3</v>
      </c>
      <c r="I67" s="322" t="s">
        <v>355</v>
      </c>
      <c r="J67" s="322" t="s">
        <v>2789</v>
      </c>
      <c r="K67" s="345">
        <v>11400</v>
      </c>
      <c r="L67" s="322"/>
      <c r="M67" s="322"/>
      <c r="N67" s="322"/>
      <c r="O67" s="322"/>
      <c r="P67" s="784"/>
      <c r="Q67" s="177"/>
    </row>
    <row r="68" spans="1:18" customFormat="1" ht="39" customHeight="1" x14ac:dyDescent="0.25">
      <c r="A68" s="790"/>
      <c r="B68" s="322"/>
      <c r="C68" s="322"/>
      <c r="D68" s="322" t="s">
        <v>5154</v>
      </c>
      <c r="E68" s="322" t="s">
        <v>5153</v>
      </c>
      <c r="F68" s="322">
        <v>796</v>
      </c>
      <c r="G68" s="322" t="s">
        <v>17</v>
      </c>
      <c r="H68" s="620">
        <v>1</v>
      </c>
      <c r="I68" s="322" t="s">
        <v>355</v>
      </c>
      <c r="J68" s="322" t="s">
        <v>2789</v>
      </c>
      <c r="K68" s="345">
        <v>48500</v>
      </c>
      <c r="L68" s="322"/>
      <c r="M68" s="322"/>
      <c r="N68" s="322"/>
      <c r="O68" s="322"/>
      <c r="P68" s="784"/>
      <c r="Q68" s="177"/>
    </row>
    <row r="69" spans="1:18" customFormat="1" ht="45.75" customHeight="1" x14ac:dyDescent="0.25">
      <c r="A69" s="790"/>
      <c r="B69" s="322"/>
      <c r="C69" s="322"/>
      <c r="D69" s="322" t="s">
        <v>5155</v>
      </c>
      <c r="E69" s="322" t="s">
        <v>5153</v>
      </c>
      <c r="F69" s="322">
        <v>796</v>
      </c>
      <c r="G69" s="322" t="s">
        <v>17</v>
      </c>
      <c r="H69" s="620">
        <v>1</v>
      </c>
      <c r="I69" s="322" t="s">
        <v>355</v>
      </c>
      <c r="J69" s="322" t="s">
        <v>3258</v>
      </c>
      <c r="K69" s="345">
        <v>100000</v>
      </c>
      <c r="L69" s="322"/>
      <c r="M69" s="322"/>
      <c r="N69" s="322"/>
      <c r="O69" s="322"/>
      <c r="P69" s="784"/>
      <c r="Q69" s="177"/>
    </row>
    <row r="70" spans="1:18" customFormat="1" ht="40.5" customHeight="1" x14ac:dyDescent="0.25">
      <c r="A70" s="791"/>
      <c r="B70" s="322"/>
      <c r="C70" s="322"/>
      <c r="D70" s="322" t="s">
        <v>5156</v>
      </c>
      <c r="E70" s="322" t="s">
        <v>5153</v>
      </c>
      <c r="F70" s="322">
        <v>796</v>
      </c>
      <c r="G70" s="322" t="s">
        <v>17</v>
      </c>
      <c r="H70" s="620">
        <v>2</v>
      </c>
      <c r="I70" s="322" t="s">
        <v>355</v>
      </c>
      <c r="J70" s="322" t="s">
        <v>2789</v>
      </c>
      <c r="K70" s="345">
        <v>11000</v>
      </c>
      <c r="L70" s="322"/>
      <c r="M70" s="322"/>
      <c r="N70" s="322"/>
      <c r="O70" s="322"/>
      <c r="P70" s="785"/>
      <c r="Q70" s="177"/>
    </row>
    <row r="71" spans="1:18" s="288" customFormat="1" ht="57" x14ac:dyDescent="0.25">
      <c r="A71" s="789">
        <v>64</v>
      </c>
      <c r="B71" s="317" t="s">
        <v>830</v>
      </c>
      <c r="C71" s="317" t="s">
        <v>887</v>
      </c>
      <c r="D71" s="317" t="s">
        <v>5129</v>
      </c>
      <c r="E71" s="317" t="s">
        <v>5130</v>
      </c>
      <c r="F71" s="318" t="s">
        <v>834</v>
      </c>
      <c r="G71" s="317" t="s">
        <v>425</v>
      </c>
      <c r="H71" s="549">
        <v>400</v>
      </c>
      <c r="I71" s="317" t="s">
        <v>355</v>
      </c>
      <c r="J71" s="317" t="s">
        <v>2831</v>
      </c>
      <c r="K71" s="344">
        <v>3280000</v>
      </c>
      <c r="L71" s="317" t="s">
        <v>21</v>
      </c>
      <c r="M71" s="317" t="s">
        <v>5131</v>
      </c>
      <c r="N71" s="318" t="s">
        <v>22</v>
      </c>
      <c r="O71" s="318" t="s">
        <v>23</v>
      </c>
      <c r="P71" s="792">
        <v>6886</v>
      </c>
      <c r="Q71" s="317" t="s">
        <v>165</v>
      </c>
      <c r="R71" s="288">
        <v>1</v>
      </c>
    </row>
    <row r="72" spans="1:18" s="288" customFormat="1" ht="165" x14ac:dyDescent="0.25">
      <c r="A72" s="791"/>
      <c r="B72" s="322"/>
      <c r="C72" s="322"/>
      <c r="D72" s="322" t="s">
        <v>1547</v>
      </c>
      <c r="E72" s="322" t="s">
        <v>5132</v>
      </c>
      <c r="F72" s="320" t="s">
        <v>834</v>
      </c>
      <c r="G72" s="322" t="s">
        <v>425</v>
      </c>
      <c r="H72" s="620">
        <v>400</v>
      </c>
      <c r="I72" s="322" t="s">
        <v>355</v>
      </c>
      <c r="J72" s="322" t="s">
        <v>2831</v>
      </c>
      <c r="K72" s="345">
        <v>3280000</v>
      </c>
      <c r="L72" s="322"/>
      <c r="M72" s="322"/>
      <c r="N72" s="320"/>
      <c r="O72" s="320"/>
      <c r="P72" s="794"/>
      <c r="Q72" s="322"/>
      <c r="R72" s="288">
        <v>2</v>
      </c>
    </row>
    <row r="73" spans="1:18" s="666" customFormat="1" ht="99.75" x14ac:dyDescent="0.25">
      <c r="A73" s="664">
        <v>65</v>
      </c>
      <c r="B73" s="664" t="s">
        <v>194</v>
      </c>
      <c r="C73" s="664" t="s">
        <v>2220</v>
      </c>
      <c r="D73" s="334" t="s">
        <v>5134</v>
      </c>
      <c r="E73" s="334" t="s">
        <v>4539</v>
      </c>
      <c r="F73" s="663" t="s">
        <v>135</v>
      </c>
      <c r="G73" s="664" t="s">
        <v>63</v>
      </c>
      <c r="H73" s="663">
        <v>200</v>
      </c>
      <c r="I73" s="313" t="s">
        <v>18</v>
      </c>
      <c r="J73" s="311" t="s">
        <v>2789</v>
      </c>
      <c r="K73" s="705">
        <v>1261800</v>
      </c>
      <c r="L73" s="317" t="s">
        <v>21</v>
      </c>
      <c r="M73" s="326" t="s">
        <v>30</v>
      </c>
      <c r="N73" s="667" t="s">
        <v>170</v>
      </c>
      <c r="O73" s="326" t="s">
        <v>171</v>
      </c>
      <c r="P73" s="664">
        <v>6898</v>
      </c>
      <c r="Q73" s="334" t="s">
        <v>5135</v>
      </c>
    </row>
    <row r="74" spans="1:18" s="666" customFormat="1" ht="71.25" x14ac:dyDescent="0.25">
      <c r="A74" s="664">
        <v>66</v>
      </c>
      <c r="B74" s="664" t="s">
        <v>194</v>
      </c>
      <c r="C74" s="664" t="s">
        <v>2220</v>
      </c>
      <c r="D74" s="667" t="s">
        <v>5136</v>
      </c>
      <c r="E74" s="334" t="s">
        <v>4539</v>
      </c>
      <c r="F74" s="318" t="s">
        <v>135</v>
      </c>
      <c r="G74" s="317" t="s">
        <v>63</v>
      </c>
      <c r="H74" s="549">
        <v>1</v>
      </c>
      <c r="I74" s="313" t="s">
        <v>18</v>
      </c>
      <c r="J74" s="311" t="s">
        <v>2789</v>
      </c>
      <c r="K74" s="705">
        <v>855689.73</v>
      </c>
      <c r="L74" s="317" t="s">
        <v>21</v>
      </c>
      <c r="M74" s="326" t="s">
        <v>5139</v>
      </c>
      <c r="N74" s="667" t="s">
        <v>170</v>
      </c>
      <c r="O74" s="326" t="s">
        <v>171</v>
      </c>
      <c r="P74" s="664"/>
      <c r="Q74" s="334" t="s">
        <v>5137</v>
      </c>
    </row>
    <row r="75" spans="1:18" s="666" customFormat="1" ht="71.25" x14ac:dyDescent="0.25">
      <c r="A75" s="664">
        <v>67</v>
      </c>
      <c r="B75" s="664" t="s">
        <v>194</v>
      </c>
      <c r="C75" s="664" t="s">
        <v>2220</v>
      </c>
      <c r="D75" s="667" t="s">
        <v>5138</v>
      </c>
      <c r="E75" s="334" t="s">
        <v>4539</v>
      </c>
      <c r="F75" s="663" t="s">
        <v>135</v>
      </c>
      <c r="G75" s="664" t="s">
        <v>63</v>
      </c>
      <c r="H75" s="663">
        <v>1</v>
      </c>
      <c r="I75" s="313" t="s">
        <v>18</v>
      </c>
      <c r="J75" s="311" t="s">
        <v>2789</v>
      </c>
      <c r="K75" s="705">
        <v>1375311</v>
      </c>
      <c r="L75" s="317" t="s">
        <v>21</v>
      </c>
      <c r="M75" s="326" t="s">
        <v>30</v>
      </c>
      <c r="N75" s="667" t="s">
        <v>170</v>
      </c>
      <c r="O75" s="326" t="s">
        <v>171</v>
      </c>
      <c r="P75" s="664"/>
      <c r="Q75" s="334" t="s">
        <v>5137</v>
      </c>
    </row>
    <row r="76" spans="1:18" s="259" customFormat="1" ht="57" x14ac:dyDescent="0.25">
      <c r="A76" s="717">
        <v>68</v>
      </c>
      <c r="B76" s="326" t="s">
        <v>845</v>
      </c>
      <c r="C76" s="326" t="s">
        <v>846</v>
      </c>
      <c r="D76" s="326" t="s">
        <v>2685</v>
      </c>
      <c r="E76" s="326" t="s">
        <v>2456</v>
      </c>
      <c r="F76" s="326" t="s">
        <v>135</v>
      </c>
      <c r="G76" s="326" t="s">
        <v>63</v>
      </c>
      <c r="H76" s="679">
        <v>1</v>
      </c>
      <c r="I76" s="313" t="s">
        <v>18</v>
      </c>
      <c r="J76" s="311" t="s">
        <v>2789</v>
      </c>
      <c r="K76" s="348">
        <v>450709</v>
      </c>
      <c r="L76" s="326" t="s">
        <v>2453</v>
      </c>
      <c r="M76" s="326" t="s">
        <v>30</v>
      </c>
      <c r="N76" s="326" t="s">
        <v>22</v>
      </c>
      <c r="O76" s="326" t="s">
        <v>171</v>
      </c>
      <c r="P76" s="670">
        <v>2912</v>
      </c>
      <c r="Q76" s="330" t="s">
        <v>165</v>
      </c>
    </row>
    <row r="77" spans="1:18" s="259" customFormat="1" ht="57" x14ac:dyDescent="0.25">
      <c r="A77" s="339">
        <v>69</v>
      </c>
      <c r="B77" s="326" t="s">
        <v>845</v>
      </c>
      <c r="C77" s="326" t="s">
        <v>846</v>
      </c>
      <c r="D77" s="326" t="s">
        <v>2680</v>
      </c>
      <c r="E77" s="326" t="s">
        <v>2679</v>
      </c>
      <c r="F77" s="326" t="s">
        <v>135</v>
      </c>
      <c r="G77" s="326" t="s">
        <v>63</v>
      </c>
      <c r="H77" s="679">
        <v>1</v>
      </c>
      <c r="I77" s="313" t="s">
        <v>18</v>
      </c>
      <c r="J77" s="311" t="s">
        <v>2789</v>
      </c>
      <c r="K77" s="348">
        <v>1684743</v>
      </c>
      <c r="L77" s="326" t="s">
        <v>2453</v>
      </c>
      <c r="M77" s="326" t="s">
        <v>30</v>
      </c>
      <c r="N77" s="326" t="s">
        <v>22</v>
      </c>
      <c r="O77" s="326" t="s">
        <v>171</v>
      </c>
      <c r="P77" s="670">
        <v>2941</v>
      </c>
      <c r="Q77" s="330" t="s">
        <v>165</v>
      </c>
    </row>
    <row r="78" spans="1:18" s="666" customFormat="1" ht="112.5" customHeight="1" x14ac:dyDescent="0.25">
      <c r="A78" s="664">
        <v>70</v>
      </c>
      <c r="B78" s="664" t="s">
        <v>5120</v>
      </c>
      <c r="C78" s="664" t="s">
        <v>5121</v>
      </c>
      <c r="D78" s="667" t="s">
        <v>5117</v>
      </c>
      <c r="E78" s="334" t="s">
        <v>5118</v>
      </c>
      <c r="F78" s="664" t="s">
        <v>135</v>
      </c>
      <c r="G78" s="691" t="s">
        <v>63</v>
      </c>
      <c r="H78" s="663">
        <v>1</v>
      </c>
      <c r="I78" s="664" t="s">
        <v>4979</v>
      </c>
      <c r="J78" s="664" t="s">
        <v>2789</v>
      </c>
      <c r="K78" s="665">
        <v>975500</v>
      </c>
      <c r="L78" s="317" t="s">
        <v>21</v>
      </c>
      <c r="M78" s="317" t="s">
        <v>30</v>
      </c>
      <c r="N78" s="667" t="s">
        <v>5110</v>
      </c>
      <c r="O78" s="649" t="s">
        <v>171</v>
      </c>
      <c r="P78" s="334" t="s">
        <v>5119</v>
      </c>
      <c r="Q78" s="664" t="s">
        <v>5111</v>
      </c>
    </row>
    <row r="79" spans="1:18" customFormat="1" ht="56.25" customHeight="1" x14ac:dyDescent="0.25">
      <c r="A79" s="714">
        <v>71</v>
      </c>
      <c r="B79" s="317" t="s">
        <v>5158</v>
      </c>
      <c r="C79" s="317" t="s">
        <v>5159</v>
      </c>
      <c r="D79" s="317" t="s">
        <v>5160</v>
      </c>
      <c r="E79" s="317" t="s">
        <v>5161</v>
      </c>
      <c r="F79" s="317" t="s">
        <v>135</v>
      </c>
      <c r="G79" s="317" t="s">
        <v>5162</v>
      </c>
      <c r="H79" s="549">
        <v>178209</v>
      </c>
      <c r="I79" s="317" t="s">
        <v>2973</v>
      </c>
      <c r="J79" s="317" t="s">
        <v>2789</v>
      </c>
      <c r="K79" s="344">
        <v>21214765</v>
      </c>
      <c r="L79" s="317" t="s">
        <v>30</v>
      </c>
      <c r="M79" s="317" t="s">
        <v>2698</v>
      </c>
      <c r="N79" s="317" t="s">
        <v>22</v>
      </c>
      <c r="O79" s="317" t="s">
        <v>23</v>
      </c>
      <c r="P79" s="660">
        <v>6965</v>
      </c>
      <c r="Q79" s="521" t="s">
        <v>4730</v>
      </c>
    </row>
    <row r="80" spans="1:18" customFormat="1" ht="56.25" customHeight="1" x14ac:dyDescent="0.25">
      <c r="A80" s="714">
        <v>72</v>
      </c>
      <c r="B80" s="317" t="s">
        <v>5163</v>
      </c>
      <c r="C80" s="317" t="s">
        <v>5164</v>
      </c>
      <c r="D80" s="317" t="s">
        <v>5165</v>
      </c>
      <c r="E80" s="317" t="s">
        <v>5166</v>
      </c>
      <c r="F80" s="317" t="s">
        <v>135</v>
      </c>
      <c r="G80" s="317" t="s">
        <v>5162</v>
      </c>
      <c r="H80" s="728" t="s">
        <v>2704</v>
      </c>
      <c r="I80" s="317" t="s">
        <v>2973</v>
      </c>
      <c r="J80" s="317" t="s">
        <v>2789</v>
      </c>
      <c r="K80" s="344">
        <v>1528800</v>
      </c>
      <c r="L80" s="317" t="s">
        <v>21</v>
      </c>
      <c r="M80" s="317" t="s">
        <v>2698</v>
      </c>
      <c r="N80" s="317" t="s">
        <v>170</v>
      </c>
      <c r="O80" s="317" t="s">
        <v>171</v>
      </c>
      <c r="P80" s="660">
        <v>6965</v>
      </c>
      <c r="Q80" s="521" t="s">
        <v>4730</v>
      </c>
    </row>
    <row r="81" spans="1:17" s="723" customFormat="1" ht="60" customHeight="1" x14ac:dyDescent="0.25">
      <c r="A81" s="733">
        <v>73</v>
      </c>
      <c r="B81" s="436" t="s">
        <v>2386</v>
      </c>
      <c r="C81" s="436" t="s">
        <v>5170</v>
      </c>
      <c r="D81" s="436" t="s">
        <v>5171</v>
      </c>
      <c r="E81" s="436" t="s">
        <v>5172</v>
      </c>
      <c r="F81" s="436" t="s">
        <v>5173</v>
      </c>
      <c r="G81" s="436" t="s">
        <v>4</v>
      </c>
      <c r="H81" s="729">
        <v>519</v>
      </c>
      <c r="I81" s="436" t="s">
        <v>18</v>
      </c>
      <c r="J81" s="436" t="s">
        <v>5174</v>
      </c>
      <c r="K81" s="727">
        <f>682990*1.18</f>
        <v>805928.2</v>
      </c>
      <c r="L81" s="436" t="s">
        <v>2453</v>
      </c>
      <c r="M81" s="436" t="s">
        <v>2698</v>
      </c>
      <c r="N81" s="436" t="s">
        <v>170</v>
      </c>
      <c r="O81" s="436" t="s">
        <v>171</v>
      </c>
      <c r="P81" s="721"/>
      <c r="Q81" s="722"/>
    </row>
    <row r="82" spans="1:17" s="723" customFormat="1" ht="60" customHeight="1" x14ac:dyDescent="0.25">
      <c r="A82" s="715">
        <v>74</v>
      </c>
      <c r="B82" s="436" t="s">
        <v>2386</v>
      </c>
      <c r="C82" s="436" t="s">
        <v>5170</v>
      </c>
      <c r="D82" s="436" t="s">
        <v>5175</v>
      </c>
      <c r="E82" s="436" t="s">
        <v>5172</v>
      </c>
      <c r="F82" s="436" t="s">
        <v>5173</v>
      </c>
      <c r="G82" s="436" t="s">
        <v>4</v>
      </c>
      <c r="H82" s="730">
        <v>1868</v>
      </c>
      <c r="I82" s="436" t="s">
        <v>18</v>
      </c>
      <c r="J82" s="436" t="s">
        <v>5174</v>
      </c>
      <c r="K82" s="727">
        <f>2457490*1.18</f>
        <v>2899838.1999999997</v>
      </c>
      <c r="L82" s="436" t="s">
        <v>2453</v>
      </c>
      <c r="M82" s="436" t="s">
        <v>2698</v>
      </c>
      <c r="N82" s="436" t="s">
        <v>170</v>
      </c>
      <c r="O82" s="436" t="s">
        <v>171</v>
      </c>
      <c r="P82" s="721"/>
      <c r="Q82" s="722"/>
    </row>
    <row r="83" spans="1:17" s="723" customFormat="1" ht="60" customHeight="1" x14ac:dyDescent="0.25">
      <c r="A83" s="733">
        <v>75</v>
      </c>
      <c r="B83" s="436" t="s">
        <v>2386</v>
      </c>
      <c r="C83" s="436" t="s">
        <v>5170</v>
      </c>
      <c r="D83" s="436" t="s">
        <v>5192</v>
      </c>
      <c r="E83" s="436" t="s">
        <v>5172</v>
      </c>
      <c r="F83" s="436" t="s">
        <v>5173</v>
      </c>
      <c r="G83" s="436" t="s">
        <v>4</v>
      </c>
      <c r="H83" s="729">
        <v>1270</v>
      </c>
      <c r="I83" s="436" t="s">
        <v>18</v>
      </c>
      <c r="J83" s="436" t="s">
        <v>5178</v>
      </c>
      <c r="K83" s="727">
        <v>1969801</v>
      </c>
      <c r="L83" s="436" t="s">
        <v>2453</v>
      </c>
      <c r="M83" s="436" t="s">
        <v>2698</v>
      </c>
      <c r="N83" s="436" t="s">
        <v>170</v>
      </c>
      <c r="O83" s="436" t="s">
        <v>171</v>
      </c>
      <c r="P83" s="721"/>
      <c r="Q83" s="722"/>
    </row>
    <row r="84" spans="1:17" s="723" customFormat="1" ht="60" customHeight="1" x14ac:dyDescent="0.25">
      <c r="A84" s="715">
        <v>76</v>
      </c>
      <c r="B84" s="436" t="s">
        <v>2386</v>
      </c>
      <c r="C84" s="436" t="s">
        <v>5170</v>
      </c>
      <c r="D84" s="436" t="s">
        <v>5193</v>
      </c>
      <c r="E84" s="436" t="s">
        <v>5172</v>
      </c>
      <c r="F84" s="436" t="s">
        <v>5173</v>
      </c>
      <c r="G84" s="436" t="s">
        <v>4</v>
      </c>
      <c r="H84" s="729">
        <v>754</v>
      </c>
      <c r="I84" s="436" t="s">
        <v>18</v>
      </c>
      <c r="J84" s="436" t="s">
        <v>5179</v>
      </c>
      <c r="K84" s="727">
        <v>1170093</v>
      </c>
      <c r="L84" s="436" t="s">
        <v>2453</v>
      </c>
      <c r="M84" s="436" t="s">
        <v>2698</v>
      </c>
      <c r="N84" s="436" t="s">
        <v>170</v>
      </c>
      <c r="O84" s="436" t="s">
        <v>171</v>
      </c>
      <c r="P84" s="721"/>
      <c r="Q84" s="722"/>
    </row>
    <row r="85" spans="1:17" s="723" customFormat="1" ht="60" customHeight="1" x14ac:dyDescent="0.25">
      <c r="A85" s="733">
        <v>77</v>
      </c>
      <c r="B85" s="436" t="s">
        <v>2386</v>
      </c>
      <c r="C85" s="436" t="s">
        <v>5170</v>
      </c>
      <c r="D85" s="436" t="s">
        <v>5194</v>
      </c>
      <c r="E85" s="436" t="s">
        <v>5172</v>
      </c>
      <c r="F85" s="436" t="s">
        <v>5173</v>
      </c>
      <c r="G85" s="436" t="s">
        <v>4</v>
      </c>
      <c r="H85" s="729">
        <v>416</v>
      </c>
      <c r="I85" s="436" t="s">
        <v>18</v>
      </c>
      <c r="J85" s="436" t="s">
        <v>5180</v>
      </c>
      <c r="K85" s="727">
        <v>645579</v>
      </c>
      <c r="L85" s="436" t="s">
        <v>2453</v>
      </c>
      <c r="M85" s="436" t="s">
        <v>2698</v>
      </c>
      <c r="N85" s="436" t="s">
        <v>170</v>
      </c>
      <c r="O85" s="436" t="s">
        <v>171</v>
      </c>
      <c r="P85" s="721"/>
      <c r="Q85" s="722"/>
    </row>
    <row r="86" spans="1:17" s="723" customFormat="1" ht="60" customHeight="1" x14ac:dyDescent="0.25">
      <c r="A86" s="715">
        <v>78</v>
      </c>
      <c r="B86" s="436" t="s">
        <v>2386</v>
      </c>
      <c r="C86" s="436" t="s">
        <v>5170</v>
      </c>
      <c r="D86" s="436" t="s">
        <v>5195</v>
      </c>
      <c r="E86" s="436" t="s">
        <v>5172</v>
      </c>
      <c r="F86" s="436" t="s">
        <v>5173</v>
      </c>
      <c r="G86" s="436" t="s">
        <v>4</v>
      </c>
      <c r="H86" s="729">
        <v>417</v>
      </c>
      <c r="I86" s="436" t="s">
        <v>18</v>
      </c>
      <c r="J86" s="436" t="s">
        <v>5181</v>
      </c>
      <c r="K86" s="727">
        <v>647547</v>
      </c>
      <c r="L86" s="436" t="s">
        <v>2453</v>
      </c>
      <c r="M86" s="436" t="s">
        <v>2698</v>
      </c>
      <c r="N86" s="436" t="s">
        <v>170</v>
      </c>
      <c r="O86" s="436" t="s">
        <v>171</v>
      </c>
      <c r="P86" s="721"/>
      <c r="Q86" s="722"/>
    </row>
    <row r="87" spans="1:17" s="723" customFormat="1" ht="60" customHeight="1" x14ac:dyDescent="0.25">
      <c r="A87" s="733">
        <v>79</v>
      </c>
      <c r="B87" s="436" t="s">
        <v>2386</v>
      </c>
      <c r="C87" s="436" t="s">
        <v>5170</v>
      </c>
      <c r="D87" s="436" t="s">
        <v>5196</v>
      </c>
      <c r="E87" s="436" t="s">
        <v>5172</v>
      </c>
      <c r="F87" s="436" t="s">
        <v>5173</v>
      </c>
      <c r="G87" s="436" t="s">
        <v>4</v>
      </c>
      <c r="H87" s="729">
        <v>2871</v>
      </c>
      <c r="I87" s="436" t="s">
        <v>18</v>
      </c>
      <c r="J87" s="436" t="s">
        <v>5182</v>
      </c>
      <c r="K87" s="727">
        <v>4454689</v>
      </c>
      <c r="L87" s="436" t="s">
        <v>2453</v>
      </c>
      <c r="M87" s="436" t="s">
        <v>2698</v>
      </c>
      <c r="N87" s="436" t="s">
        <v>170</v>
      </c>
      <c r="O87" s="436" t="s">
        <v>171</v>
      </c>
      <c r="P87" s="721"/>
      <c r="Q87" s="722"/>
    </row>
    <row r="88" spans="1:17" s="723" customFormat="1" ht="60" customHeight="1" x14ac:dyDescent="0.25">
      <c r="A88" s="715">
        <v>80</v>
      </c>
      <c r="B88" s="436" t="s">
        <v>2386</v>
      </c>
      <c r="C88" s="436" t="s">
        <v>5170</v>
      </c>
      <c r="D88" s="436" t="s">
        <v>5197</v>
      </c>
      <c r="E88" s="436" t="s">
        <v>5172</v>
      </c>
      <c r="F88" s="436" t="s">
        <v>5173</v>
      </c>
      <c r="G88" s="436" t="s">
        <v>4</v>
      </c>
      <c r="H88" s="729">
        <v>1475</v>
      </c>
      <c r="I88" s="436" t="s">
        <v>18</v>
      </c>
      <c r="J88" s="436" t="s">
        <v>5183</v>
      </c>
      <c r="K88" s="727">
        <v>2288438</v>
      </c>
      <c r="L88" s="436" t="s">
        <v>2453</v>
      </c>
      <c r="M88" s="436" t="s">
        <v>2698</v>
      </c>
      <c r="N88" s="436" t="s">
        <v>170</v>
      </c>
      <c r="O88" s="436" t="s">
        <v>171</v>
      </c>
      <c r="P88" s="721"/>
      <c r="Q88" s="722"/>
    </row>
    <row r="89" spans="1:17" s="723" customFormat="1" ht="60" customHeight="1" x14ac:dyDescent="0.25">
      <c r="A89" s="733">
        <v>81</v>
      </c>
      <c r="B89" s="436" t="s">
        <v>2386</v>
      </c>
      <c r="C89" s="436" t="s">
        <v>5170</v>
      </c>
      <c r="D89" s="436" t="s">
        <v>5198</v>
      </c>
      <c r="E89" s="436" t="s">
        <v>5172</v>
      </c>
      <c r="F89" s="436" t="s">
        <v>5173</v>
      </c>
      <c r="G89" s="436" t="s">
        <v>4</v>
      </c>
      <c r="H89" s="729">
        <v>917</v>
      </c>
      <c r="I89" s="436" t="s">
        <v>18</v>
      </c>
      <c r="J89" s="436" t="s">
        <v>5184</v>
      </c>
      <c r="K89" s="727">
        <v>1422396</v>
      </c>
      <c r="L89" s="436" t="s">
        <v>2453</v>
      </c>
      <c r="M89" s="436" t="s">
        <v>2698</v>
      </c>
      <c r="N89" s="436" t="s">
        <v>170</v>
      </c>
      <c r="O89" s="436" t="s">
        <v>171</v>
      </c>
      <c r="P89" s="721"/>
      <c r="Q89" s="722"/>
    </row>
    <row r="90" spans="1:17" s="723" customFormat="1" ht="60" customHeight="1" x14ac:dyDescent="0.25">
      <c r="A90" s="715">
        <v>82</v>
      </c>
      <c r="B90" s="436" t="s">
        <v>2386</v>
      </c>
      <c r="C90" s="436" t="s">
        <v>5170</v>
      </c>
      <c r="D90" s="436" t="s">
        <v>5199</v>
      </c>
      <c r="E90" s="436" t="s">
        <v>5172</v>
      </c>
      <c r="F90" s="436" t="s">
        <v>5173</v>
      </c>
      <c r="G90" s="436" t="s">
        <v>4</v>
      </c>
      <c r="H90" s="729">
        <v>560</v>
      </c>
      <c r="I90" s="436" t="s">
        <v>18</v>
      </c>
      <c r="J90" s="436" t="s">
        <v>5185</v>
      </c>
      <c r="K90" s="727">
        <v>871076</v>
      </c>
      <c r="L90" s="436" t="s">
        <v>2453</v>
      </c>
      <c r="M90" s="436" t="s">
        <v>2698</v>
      </c>
      <c r="N90" s="436" t="s">
        <v>170</v>
      </c>
      <c r="O90" s="436" t="s">
        <v>171</v>
      </c>
      <c r="P90" s="721"/>
      <c r="Q90" s="722"/>
    </row>
    <row r="91" spans="1:17" s="723" customFormat="1" ht="60" customHeight="1" x14ac:dyDescent="0.25">
      <c r="A91" s="733">
        <v>83</v>
      </c>
      <c r="B91" s="436" t="s">
        <v>2386</v>
      </c>
      <c r="C91" s="436" t="s">
        <v>5170</v>
      </c>
      <c r="D91" s="436" t="s">
        <v>5200</v>
      </c>
      <c r="E91" s="436" t="s">
        <v>5172</v>
      </c>
      <c r="F91" s="436" t="s">
        <v>5173</v>
      </c>
      <c r="G91" s="436" t="s">
        <v>4</v>
      </c>
      <c r="H91" s="729">
        <v>6952</v>
      </c>
      <c r="I91" s="436" t="s">
        <v>18</v>
      </c>
      <c r="J91" s="436" t="s">
        <v>5201</v>
      </c>
      <c r="K91" s="727">
        <v>10786763</v>
      </c>
      <c r="L91" s="436" t="s">
        <v>2453</v>
      </c>
      <c r="M91" s="436" t="s">
        <v>2698</v>
      </c>
      <c r="N91" s="436" t="s">
        <v>170</v>
      </c>
      <c r="O91" s="436" t="s">
        <v>171</v>
      </c>
      <c r="P91" s="721"/>
      <c r="Q91" s="722"/>
    </row>
    <row r="92" spans="1:17" s="723" customFormat="1" ht="60" customHeight="1" x14ac:dyDescent="0.25">
      <c r="A92" s="715">
        <v>84</v>
      </c>
      <c r="B92" s="436" t="s">
        <v>2386</v>
      </c>
      <c r="C92" s="436" t="s">
        <v>5170</v>
      </c>
      <c r="D92" s="436" t="s">
        <v>5202</v>
      </c>
      <c r="E92" s="436" t="s">
        <v>5172</v>
      </c>
      <c r="F92" s="436" t="s">
        <v>5173</v>
      </c>
      <c r="G92" s="436" t="s">
        <v>4</v>
      </c>
      <c r="H92" s="729">
        <v>2318</v>
      </c>
      <c r="I92" s="436" t="s">
        <v>18</v>
      </c>
      <c r="J92" s="436" t="s">
        <v>5186</v>
      </c>
      <c r="K92" s="727">
        <v>3596224</v>
      </c>
      <c r="L92" s="436" t="s">
        <v>2453</v>
      </c>
      <c r="M92" s="436" t="s">
        <v>2698</v>
      </c>
      <c r="N92" s="436" t="s">
        <v>170</v>
      </c>
      <c r="O92" s="436" t="s">
        <v>171</v>
      </c>
      <c r="P92" s="721"/>
      <c r="Q92" s="722"/>
    </row>
    <row r="93" spans="1:17" s="723" customFormat="1" ht="60" customHeight="1" x14ac:dyDescent="0.25">
      <c r="A93" s="733">
        <v>85</v>
      </c>
      <c r="B93" s="436" t="s">
        <v>2386</v>
      </c>
      <c r="C93" s="436" t="s">
        <v>5170</v>
      </c>
      <c r="D93" s="436" t="s">
        <v>5203</v>
      </c>
      <c r="E93" s="436" t="s">
        <v>5172</v>
      </c>
      <c r="F93" s="436" t="s">
        <v>5173</v>
      </c>
      <c r="G93" s="436" t="s">
        <v>4</v>
      </c>
      <c r="H93" s="729">
        <v>478</v>
      </c>
      <c r="I93" s="436" t="s">
        <v>18</v>
      </c>
      <c r="J93" s="436" t="s">
        <v>5187</v>
      </c>
      <c r="K93" s="727">
        <v>743796</v>
      </c>
      <c r="L93" s="436" t="s">
        <v>2453</v>
      </c>
      <c r="M93" s="436" t="s">
        <v>2698</v>
      </c>
      <c r="N93" s="436" t="s">
        <v>170</v>
      </c>
      <c r="O93" s="436" t="s">
        <v>171</v>
      </c>
      <c r="P93" s="721"/>
      <c r="Q93" s="722"/>
    </row>
    <row r="94" spans="1:17" s="723" customFormat="1" ht="60" customHeight="1" x14ac:dyDescent="0.25">
      <c r="A94" s="735">
        <v>86</v>
      </c>
      <c r="B94" s="436" t="s">
        <v>2386</v>
      </c>
      <c r="C94" s="436" t="s">
        <v>5170</v>
      </c>
      <c r="D94" s="436" t="s">
        <v>5204</v>
      </c>
      <c r="E94" s="436" t="s">
        <v>5172</v>
      </c>
      <c r="F94" s="436" t="s">
        <v>5173</v>
      </c>
      <c r="G94" s="436" t="s">
        <v>4</v>
      </c>
      <c r="H94" s="729">
        <v>515</v>
      </c>
      <c r="I94" s="436" t="s">
        <v>18</v>
      </c>
      <c r="J94" s="436" t="s">
        <v>5188</v>
      </c>
      <c r="K94" s="727">
        <v>677276</v>
      </c>
      <c r="L94" s="436" t="s">
        <v>2453</v>
      </c>
      <c r="M94" s="436" t="s">
        <v>2698</v>
      </c>
      <c r="N94" s="436" t="s">
        <v>170</v>
      </c>
      <c r="O94" s="436" t="s">
        <v>171</v>
      </c>
      <c r="P94" s="721"/>
      <c r="Q94" s="722"/>
    </row>
    <row r="95" spans="1:17" s="723" customFormat="1" ht="60" customHeight="1" x14ac:dyDescent="0.25">
      <c r="A95" s="733">
        <v>87</v>
      </c>
      <c r="B95" s="436" t="s">
        <v>2386</v>
      </c>
      <c r="C95" s="436" t="s">
        <v>5170</v>
      </c>
      <c r="D95" s="436" t="s">
        <v>5205</v>
      </c>
      <c r="E95" s="436" t="s">
        <v>5172</v>
      </c>
      <c r="F95" s="436" t="s">
        <v>5173</v>
      </c>
      <c r="G95" s="436" t="s">
        <v>4</v>
      </c>
      <c r="H95" s="729">
        <v>718</v>
      </c>
      <c r="I95" s="436" t="s">
        <v>18</v>
      </c>
      <c r="J95" s="436" t="s">
        <v>5189</v>
      </c>
      <c r="K95" s="727">
        <v>1114062</v>
      </c>
      <c r="L95" s="436" t="s">
        <v>2453</v>
      </c>
      <c r="M95" s="436" t="s">
        <v>2698</v>
      </c>
      <c r="N95" s="436" t="s">
        <v>170</v>
      </c>
      <c r="O95" s="436" t="s">
        <v>171</v>
      </c>
      <c r="P95" s="721"/>
      <c r="Q95" s="722"/>
    </row>
    <row r="96" spans="1:17" s="4" customFormat="1" ht="71.25" x14ac:dyDescent="0.25">
      <c r="A96" s="734">
        <v>88</v>
      </c>
      <c r="B96" s="255" t="s">
        <v>2383</v>
      </c>
      <c r="C96" s="255" t="s">
        <v>2705</v>
      </c>
      <c r="D96" s="255" t="s">
        <v>2384</v>
      </c>
      <c r="E96" s="255" t="s">
        <v>2706</v>
      </c>
      <c r="F96" s="255" t="s">
        <v>198</v>
      </c>
      <c r="G96" s="255" t="s">
        <v>5190</v>
      </c>
      <c r="H96" s="731">
        <v>17964</v>
      </c>
      <c r="I96" s="255" t="s">
        <v>18</v>
      </c>
      <c r="J96" s="255" t="s">
        <v>5191</v>
      </c>
      <c r="K96" s="732">
        <v>636040</v>
      </c>
      <c r="L96" s="436" t="s">
        <v>2708</v>
      </c>
      <c r="M96" s="255" t="s">
        <v>2698</v>
      </c>
      <c r="N96" s="436" t="s">
        <v>170</v>
      </c>
      <c r="O96" s="436" t="s">
        <v>171</v>
      </c>
      <c r="P96" s="719"/>
      <c r="Q96" s="720"/>
    </row>
    <row r="97" spans="1:18" customFormat="1" ht="28.5" x14ac:dyDescent="0.25">
      <c r="A97" s="334">
        <v>89</v>
      </c>
      <c r="B97" s="317" t="s">
        <v>4835</v>
      </c>
      <c r="C97" s="317" t="s">
        <v>5206</v>
      </c>
      <c r="D97" s="317" t="s">
        <v>5207</v>
      </c>
      <c r="E97" s="317" t="s">
        <v>5046</v>
      </c>
      <c r="F97" s="664" t="s">
        <v>135</v>
      </c>
      <c r="G97" s="691" t="s">
        <v>63</v>
      </c>
      <c r="H97" s="549">
        <v>1</v>
      </c>
      <c r="I97" s="317" t="s">
        <v>5208</v>
      </c>
      <c r="J97" s="317" t="s">
        <v>2789</v>
      </c>
      <c r="K97" s="344">
        <v>1010824.09</v>
      </c>
      <c r="L97" s="317" t="s">
        <v>2453</v>
      </c>
      <c r="M97" s="317" t="s">
        <v>30</v>
      </c>
      <c r="N97" s="317" t="s">
        <v>22</v>
      </c>
      <c r="O97" s="317" t="s">
        <v>171</v>
      </c>
      <c r="P97" s="163">
        <v>7737</v>
      </c>
      <c r="Q97" s="736" t="s">
        <v>5032</v>
      </c>
      <c r="R97">
        <v>1</v>
      </c>
    </row>
    <row r="98" spans="1:18" customFormat="1" ht="71.25" x14ac:dyDescent="0.25">
      <c r="A98" s="334">
        <v>90</v>
      </c>
      <c r="B98" s="317" t="s">
        <v>5043</v>
      </c>
      <c r="C98" s="317" t="s">
        <v>5044</v>
      </c>
      <c r="D98" s="317" t="s">
        <v>5209</v>
      </c>
      <c r="E98" s="317" t="s">
        <v>5046</v>
      </c>
      <c r="F98" s="664" t="s">
        <v>135</v>
      </c>
      <c r="G98" s="691" t="s">
        <v>63</v>
      </c>
      <c r="H98" s="549">
        <v>1</v>
      </c>
      <c r="I98" s="317" t="s">
        <v>5208</v>
      </c>
      <c r="J98" s="317" t="s">
        <v>2789</v>
      </c>
      <c r="K98" s="344">
        <v>158677</v>
      </c>
      <c r="L98" s="317" t="s">
        <v>21</v>
      </c>
      <c r="M98" s="317" t="s">
        <v>30</v>
      </c>
      <c r="N98" s="317" t="s">
        <v>22</v>
      </c>
      <c r="O98" s="317" t="s">
        <v>171</v>
      </c>
      <c r="P98" s="163" t="s">
        <v>25</v>
      </c>
      <c r="Q98" s="736" t="s">
        <v>5210</v>
      </c>
      <c r="R98">
        <v>1</v>
      </c>
    </row>
    <row r="99" spans="1:18" ht="56.25" customHeight="1" x14ac:dyDescent="0.25">
      <c r="A99" s="508"/>
      <c r="B99" s="509"/>
      <c r="C99" s="509"/>
      <c r="D99" s="509"/>
      <c r="E99" s="509"/>
      <c r="F99" s="510"/>
      <c r="G99" s="510"/>
      <c r="H99" s="520"/>
      <c r="I99" s="509"/>
      <c r="J99" s="154"/>
      <c r="K99" s="694"/>
      <c r="L99" s="509"/>
      <c r="M99" s="509"/>
      <c r="N99" s="510"/>
      <c r="O99" s="510"/>
      <c r="P99" s="509"/>
      <c r="Q99" s="509"/>
    </row>
    <row r="100" spans="1:18" x14ac:dyDescent="0.25">
      <c r="A100" s="508"/>
      <c r="B100" s="509"/>
      <c r="C100" s="509"/>
      <c r="D100" s="509"/>
      <c r="E100" s="509"/>
      <c r="F100" s="510"/>
      <c r="G100" s="510"/>
      <c r="H100" s="520"/>
      <c r="I100" s="509"/>
      <c r="J100" s="509"/>
      <c r="K100" s="695"/>
      <c r="L100" s="509"/>
      <c r="M100" s="509"/>
      <c r="N100" s="510"/>
      <c r="O100" s="510"/>
      <c r="P100" s="509"/>
      <c r="Q100" s="509"/>
    </row>
    <row r="101" spans="1:18" x14ac:dyDescent="0.25">
      <c r="A101" s="508"/>
      <c r="B101" s="509"/>
      <c r="C101" s="509"/>
      <c r="D101" s="509"/>
      <c r="E101" s="509"/>
      <c r="F101" s="510"/>
      <c r="G101" s="510"/>
      <c r="H101" s="520"/>
      <c r="I101" s="509"/>
      <c r="J101" s="509"/>
      <c r="K101" s="695"/>
      <c r="L101" s="509"/>
      <c r="M101" s="509"/>
      <c r="N101" s="510"/>
      <c r="O101" s="510"/>
      <c r="P101" s="509"/>
      <c r="Q101" s="509"/>
    </row>
    <row r="102" spans="1:18" x14ac:dyDescent="0.25">
      <c r="A102" s="508"/>
      <c r="B102" s="509"/>
      <c r="C102" s="509"/>
      <c r="D102" s="509"/>
      <c r="E102" s="509"/>
      <c r="F102" s="510"/>
      <c r="G102" s="510"/>
      <c r="H102" s="520"/>
      <c r="I102" s="509"/>
      <c r="J102" s="509"/>
      <c r="K102" s="695"/>
      <c r="L102" s="509"/>
      <c r="M102" s="509"/>
      <c r="N102" s="510"/>
      <c r="O102" s="510"/>
      <c r="P102" s="509"/>
      <c r="Q102" s="509"/>
    </row>
    <row r="103" spans="1:18" x14ac:dyDescent="0.25">
      <c r="A103" s="508"/>
      <c r="B103" s="509"/>
      <c r="C103" s="509"/>
      <c r="D103" s="509"/>
      <c r="E103" s="509"/>
      <c r="F103" s="510"/>
      <c r="G103" s="510"/>
      <c r="H103" s="520"/>
      <c r="I103" s="509"/>
      <c r="J103" s="509"/>
      <c r="K103" s="695"/>
      <c r="L103" s="509"/>
      <c r="M103" s="509"/>
      <c r="N103" s="510"/>
      <c r="O103" s="510"/>
      <c r="P103" s="509"/>
      <c r="Q103" s="509"/>
    </row>
    <row r="104" spans="1:18" x14ac:dyDescent="0.25">
      <c r="B104" s="706" t="s">
        <v>65</v>
      </c>
      <c r="F104" s="706" t="s">
        <v>66</v>
      </c>
      <c r="J104" s="706"/>
      <c r="K104" s="707" t="s">
        <v>5133</v>
      </c>
    </row>
    <row r="105" spans="1:18" x14ac:dyDescent="0.25">
      <c r="A105" s="351"/>
      <c r="G105" s="352"/>
    </row>
    <row r="106" spans="1:18" x14ac:dyDescent="0.25">
      <c r="A106" s="351"/>
      <c r="G106" s="352"/>
    </row>
    <row r="107" spans="1:18" x14ac:dyDescent="0.25">
      <c r="G107" s="353"/>
      <c r="I107" s="511"/>
    </row>
    <row r="108" spans="1:18" x14ac:dyDescent="0.25">
      <c r="A108" s="351"/>
      <c r="G108" s="352"/>
    </row>
    <row r="109" spans="1:18" x14ac:dyDescent="0.25">
      <c r="G109" s="353"/>
      <c r="I109" s="511"/>
    </row>
    <row r="110" spans="1:18" x14ac:dyDescent="0.25">
      <c r="A110" s="351"/>
      <c r="G110" s="352"/>
    </row>
    <row r="111" spans="1:18" x14ac:dyDescent="0.25">
      <c r="G111" s="353"/>
      <c r="I111" s="511"/>
    </row>
    <row r="112" spans="1:18" x14ac:dyDescent="0.25">
      <c r="A112" s="351"/>
      <c r="G112" s="352"/>
    </row>
    <row r="113" spans="1:9" x14ac:dyDescent="0.25">
      <c r="A113" s="354"/>
      <c r="G113" s="353"/>
      <c r="I113" s="511"/>
    </row>
    <row r="114" spans="1:9" x14ac:dyDescent="0.25">
      <c r="A114" s="351"/>
      <c r="G114" s="352"/>
    </row>
    <row r="115" spans="1:9" x14ac:dyDescent="0.25">
      <c r="G115" s="353"/>
      <c r="I115" s="511"/>
    </row>
  </sheetData>
  <autoFilter ref="A23:O98"/>
  <mergeCells count="34">
    <mergeCell ref="A71:A72"/>
    <mergeCell ref="P71:P72"/>
    <mergeCell ref="A43:A46"/>
    <mergeCell ref="P43:P46"/>
    <mergeCell ref="J19:J22"/>
    <mergeCell ref="L19:L22"/>
    <mergeCell ref="M19:M22"/>
    <mergeCell ref="O19:O22"/>
    <mergeCell ref="A27:A31"/>
    <mergeCell ref="P27:P31"/>
    <mergeCell ref="A56:A59"/>
    <mergeCell ref="P56:P59"/>
    <mergeCell ref="A62:A70"/>
    <mergeCell ref="P62:P70"/>
    <mergeCell ref="Q15:Q22"/>
    <mergeCell ref="D16:D22"/>
    <mergeCell ref="E16:E22"/>
    <mergeCell ref="F16:G18"/>
    <mergeCell ref="H16:H22"/>
    <mergeCell ref="I16:J18"/>
    <mergeCell ref="K16:K22"/>
    <mergeCell ref="L16:M18"/>
    <mergeCell ref="F19:F22"/>
    <mergeCell ref="G19:G22"/>
    <mergeCell ref="A1:P1"/>
    <mergeCell ref="F4:H4"/>
    <mergeCell ref="A15:A22"/>
    <mergeCell ref="B15:B22"/>
    <mergeCell ref="C15:C22"/>
    <mergeCell ref="D15:M15"/>
    <mergeCell ref="N15:N22"/>
    <mergeCell ref="O15:O18"/>
    <mergeCell ref="P15:P22"/>
    <mergeCell ref="I19:I22"/>
  </mergeCells>
  <hyperlinks>
    <hyperlink ref="E9" r:id="rId1"/>
  </hyperlinks>
  <pageMargins left="0.31496062992125984" right="0.31496062992125984" top="0.35433070866141736" bottom="0.35433070866141736" header="0.31496062992125984" footer="0.31496062992125984"/>
  <pageSetup paperSize="9" scale="61" fitToHeight="0" orientation="landscape" r:id="rId2"/>
  <rowBreaks count="1" manualBreakCount="1">
    <brk id="34" max="1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vt:i4>
      </vt:variant>
      <vt:variant>
        <vt:lpstr>Именованные диапазоны</vt:lpstr>
      </vt:variant>
      <vt:variant>
        <vt:i4>2</vt:i4>
      </vt:variant>
    </vt:vector>
  </HeadingPairs>
  <TitlesOfParts>
    <vt:vector size="6" baseType="lpstr">
      <vt:lpstr>1 квартал</vt:lpstr>
      <vt:lpstr>2квартал</vt:lpstr>
      <vt:lpstr>3 квартал</vt:lpstr>
      <vt:lpstr>4 квартал</vt:lpstr>
      <vt:lpstr>'1 квартал'!Область_печати</vt:lpstr>
      <vt:lpstr>'3 квартал'!Область_печати</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2014-10-31T08:13:16Z</dcterms:modified>
</cp:coreProperties>
</file>